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PE 0150.2018 - UDESC  - Material de expediente - SGPE 93.2018  SRP REL PE 869.2017 VIG 17.04.19\"/>
    </mc:Choice>
  </mc:AlternateContent>
  <bookViews>
    <workbookView xWindow="0" yWindow="0" windowWidth="20490" windowHeight="7155" tabRatio="857" firstSheet="2" activeTab="13"/>
  </bookViews>
  <sheets>
    <sheet name="Reitoria" sheetId="75" r:id="rId1"/>
    <sheet name="Museu" sheetId="150" r:id="rId2"/>
    <sheet name="ESAG NAO " sheetId="131" r:id="rId3"/>
    <sheet name=" CEART NAO" sheetId="132" r:id="rId4"/>
    <sheet name="FAED" sheetId="133" r:id="rId5"/>
    <sheet name="CEADNAO " sheetId="134" r:id="rId6"/>
    <sheet name="CEFID" sheetId="135" r:id="rId7"/>
    <sheet name="CERES NAO" sheetId="136" r:id="rId8"/>
    <sheet name="CESFI" sheetId="137" r:id="rId9"/>
    <sheet name="CAV" sheetId="144" r:id="rId10"/>
    <sheet name="CCT" sheetId="145" r:id="rId11"/>
    <sheet name="CEO" sheetId="146" r:id="rId12"/>
    <sheet name="CEPLANNAO" sheetId="147" r:id="rId13"/>
    <sheet name="CEAVI" sheetId="148" r:id="rId14"/>
    <sheet name="GESTOR" sheetId="149" r:id="rId15"/>
    <sheet name="Modelo Anexo II IN 002_2014" sheetId="77" r:id="rId16"/>
  </sheets>
  <definedNames>
    <definedName name="diasuteis" localSheetId="3">#REF!</definedName>
    <definedName name="diasuteis" localSheetId="9">#REF!</definedName>
    <definedName name="diasuteis" localSheetId="10">#REF!</definedName>
    <definedName name="diasuteis" localSheetId="5">#REF!</definedName>
    <definedName name="diasuteis" localSheetId="13">#REF!</definedName>
    <definedName name="diasuteis" localSheetId="6">#REF!</definedName>
    <definedName name="diasuteis" localSheetId="11">#REF!</definedName>
    <definedName name="diasuteis" localSheetId="12">#REF!</definedName>
    <definedName name="diasuteis" localSheetId="7">#REF!</definedName>
    <definedName name="diasuteis" localSheetId="8">#REF!</definedName>
    <definedName name="diasuteis" localSheetId="2">#REF!</definedName>
    <definedName name="diasuteis" localSheetId="4">#REF!</definedName>
    <definedName name="diasuteis" localSheetId="14">#REF!</definedName>
    <definedName name="diasuteis" localSheetId="1">#REF!</definedName>
    <definedName name="diasuteis" localSheetId="0">#REF!</definedName>
    <definedName name="diasuteis">#REF!</definedName>
    <definedName name="Ferias" localSheetId="9">#REF!</definedName>
    <definedName name="Ferias" localSheetId="10">#REF!</definedName>
    <definedName name="Ferias" localSheetId="13">#REF!</definedName>
    <definedName name="Ferias" localSheetId="6">#REF!</definedName>
    <definedName name="Ferias" localSheetId="11">#REF!</definedName>
    <definedName name="Ferias" localSheetId="12">#REF!</definedName>
    <definedName name="Ferias" localSheetId="8">#REF!</definedName>
    <definedName name="Ferias" localSheetId="2">#REF!</definedName>
    <definedName name="Ferias" localSheetId="4">#REF!</definedName>
    <definedName name="Ferias" localSheetId="14">#REF!</definedName>
    <definedName name="Ferias" localSheetId="1">#REF!</definedName>
    <definedName name="Ferias">#REF!</definedName>
    <definedName name="RD" localSheetId="9">OFFSET(#REF!,(MATCH(SMALL(#REF!,ROW()-10),#REF!,0)-1),0)</definedName>
    <definedName name="RD" localSheetId="10">OFFSET(#REF!,(MATCH(SMALL(#REF!,ROW()-10),#REF!,0)-1),0)</definedName>
    <definedName name="RD" localSheetId="13">OFFSET(#REF!,(MATCH(SMALL(#REF!,ROW()-10),#REF!,0)-1),0)</definedName>
    <definedName name="RD" localSheetId="6">OFFSET(#REF!,(MATCH(SMALL(#REF!,ROW()-10),#REF!,0)-1),0)</definedName>
    <definedName name="RD" localSheetId="11">OFFSET(#REF!,(MATCH(SMALL(#REF!,ROW()-10),#REF!,0)-1),0)</definedName>
    <definedName name="RD" localSheetId="12">OFFSET(#REF!,(MATCH(SMALL(#REF!,ROW()-10),#REF!,0)-1),0)</definedName>
    <definedName name="RD" localSheetId="8">OFFSET(#REF!,(MATCH(SMALL(#REF!,ROW()-10),#REF!,0)-1),0)</definedName>
    <definedName name="RD" localSheetId="2">OFFSET(#REF!,(MATCH(SMALL(#REF!,ROW()-10),#REF!,0)-1),0)</definedName>
    <definedName name="RD" localSheetId="4">OFFSET(#REF!,(MATCH(SMALL(#REF!,ROW()-10),#REF!,0)-1),0)</definedName>
    <definedName name="RD" localSheetId="14">OFFSET(#REF!,(MATCH(SMALL(#REF!,ROW()-10),#REF!,0)-1),0)</definedName>
    <definedName name="RD" localSheetId="1">OFFSET(#REF!,(MATCH(SMALL(#REF!,ROW()-10),#REF!,0)-1),0)</definedName>
    <definedName name="RD">OFFSET(#REF!,(MATCH(SMALL(#REF!,ROW()-10),#REF!,0)-1),0)</definedName>
  </definedNames>
  <calcPr calcId="162913"/>
</workbook>
</file>

<file path=xl/calcChain.xml><?xml version="1.0" encoding="utf-8"?>
<calcChain xmlns="http://schemas.openxmlformats.org/spreadsheetml/2006/main">
  <c r="K4" i="149" l="1"/>
  <c r="K5" i="149"/>
  <c r="K6" i="149"/>
  <c r="K7" i="149"/>
  <c r="K3" i="149"/>
  <c r="N3" i="149" s="1"/>
  <c r="K27" i="149"/>
  <c r="K32" i="149"/>
  <c r="K30" i="149"/>
  <c r="L28" i="148"/>
  <c r="M28" i="148" s="1"/>
  <c r="L8" i="148"/>
  <c r="M8" i="148" s="1"/>
  <c r="L7" i="148"/>
  <c r="M7" i="148" s="1"/>
  <c r="L6" i="148"/>
  <c r="M6" i="148" s="1"/>
  <c r="L5" i="148"/>
  <c r="M5" i="148" s="1"/>
  <c r="L4" i="148"/>
  <c r="M4" i="148" s="1"/>
  <c r="L28" i="147"/>
  <c r="M28" i="147" s="1"/>
  <c r="L8" i="147"/>
  <c r="M8" i="147" s="1"/>
  <c r="L7" i="147"/>
  <c r="M7" i="147" s="1"/>
  <c r="L6" i="147"/>
  <c r="M6" i="147" s="1"/>
  <c r="L5" i="147"/>
  <c r="M5" i="147" s="1"/>
  <c r="L4" i="147"/>
  <c r="M4" i="147" s="1"/>
  <c r="L28" i="146"/>
  <c r="M28" i="146" s="1"/>
  <c r="L8" i="146"/>
  <c r="M8" i="146" s="1"/>
  <c r="L7" i="146"/>
  <c r="M7" i="146" s="1"/>
  <c r="L6" i="146"/>
  <c r="M6" i="146" s="1"/>
  <c r="L5" i="146"/>
  <c r="M5" i="146" s="1"/>
  <c r="L4" i="146"/>
  <c r="M4" i="146" s="1"/>
  <c r="L28" i="145"/>
  <c r="M28" i="145" s="1"/>
  <c r="L8" i="145"/>
  <c r="M8" i="145" s="1"/>
  <c r="L7" i="145"/>
  <c r="M7" i="145" s="1"/>
  <c r="L6" i="145"/>
  <c r="M6" i="145" s="1"/>
  <c r="L5" i="145"/>
  <c r="M5" i="145" s="1"/>
  <c r="L4" i="145"/>
  <c r="M4" i="145" s="1"/>
  <c r="L28" i="144"/>
  <c r="M28" i="144" s="1"/>
  <c r="L8" i="144"/>
  <c r="M8" i="144" s="1"/>
  <c r="L7" i="144"/>
  <c r="M7" i="144" s="1"/>
  <c r="L6" i="144"/>
  <c r="M6" i="144" s="1"/>
  <c r="L5" i="144"/>
  <c r="M5" i="144" s="1"/>
  <c r="L4" i="144"/>
  <c r="M4" i="144" s="1"/>
  <c r="L28" i="137"/>
  <c r="M28" i="137" s="1"/>
  <c r="L8" i="137"/>
  <c r="M8" i="137" s="1"/>
  <c r="L7" i="137"/>
  <c r="M7" i="137" s="1"/>
  <c r="L6" i="137"/>
  <c r="M6" i="137" s="1"/>
  <c r="L5" i="137"/>
  <c r="M5" i="137" s="1"/>
  <c r="L4" i="137"/>
  <c r="M4" i="137" s="1"/>
  <c r="L28" i="136"/>
  <c r="M28" i="136" s="1"/>
  <c r="L8" i="136"/>
  <c r="M8" i="136" s="1"/>
  <c r="L7" i="136"/>
  <c r="M7" i="136" s="1"/>
  <c r="L6" i="136"/>
  <c r="M6" i="136" s="1"/>
  <c r="M5" i="136"/>
  <c r="L5" i="136"/>
  <c r="L4" i="136"/>
  <c r="M4" i="136" s="1"/>
  <c r="L28" i="135"/>
  <c r="M28" i="135" s="1"/>
  <c r="L8" i="135"/>
  <c r="M8" i="135" s="1"/>
  <c r="L7" i="135"/>
  <c r="M7" i="135" s="1"/>
  <c r="L6" i="135"/>
  <c r="M6" i="135" s="1"/>
  <c r="L5" i="135"/>
  <c r="M5" i="135" s="1"/>
  <c r="L4" i="135"/>
  <c r="M4" i="135" s="1"/>
  <c r="L28" i="134"/>
  <c r="M28" i="134" s="1"/>
  <c r="L8" i="134"/>
  <c r="M8" i="134" s="1"/>
  <c r="L7" i="134"/>
  <c r="M7" i="134" s="1"/>
  <c r="L6" i="134"/>
  <c r="M6" i="134" s="1"/>
  <c r="L5" i="134"/>
  <c r="M5" i="134" s="1"/>
  <c r="L4" i="134"/>
  <c r="M4" i="134" s="1"/>
  <c r="L28" i="133"/>
  <c r="M28" i="133" s="1"/>
  <c r="L8" i="133"/>
  <c r="M8" i="133" s="1"/>
  <c r="L7" i="133"/>
  <c r="M7" i="133" s="1"/>
  <c r="L6" i="133"/>
  <c r="M6" i="133" s="1"/>
  <c r="L5" i="133"/>
  <c r="M5" i="133" s="1"/>
  <c r="L4" i="133"/>
  <c r="M4" i="133" s="1"/>
  <c r="L28" i="132"/>
  <c r="M28" i="132" s="1"/>
  <c r="L8" i="132"/>
  <c r="M8" i="132" s="1"/>
  <c r="L7" i="132"/>
  <c r="M7" i="132" s="1"/>
  <c r="M6" i="132"/>
  <c r="L6" i="132"/>
  <c r="L5" i="132"/>
  <c r="M5" i="132" s="1"/>
  <c r="L4" i="132"/>
  <c r="M4" i="132" s="1"/>
  <c r="L28" i="131"/>
  <c r="M28" i="131" s="1"/>
  <c r="L8" i="131"/>
  <c r="M8" i="131" s="1"/>
  <c r="L7" i="131"/>
  <c r="M7" i="131" s="1"/>
  <c r="L6" i="131"/>
  <c r="M6" i="131" s="1"/>
  <c r="L5" i="131"/>
  <c r="M5" i="131" s="1"/>
  <c r="L4" i="131"/>
  <c r="M4" i="131" s="1"/>
  <c r="L28" i="150"/>
  <c r="M28" i="150" s="1"/>
  <c r="L8" i="150"/>
  <c r="M8" i="150" s="1"/>
  <c r="L7" i="150"/>
  <c r="M7" i="150" s="1"/>
  <c r="L6" i="150"/>
  <c r="M6" i="150" s="1"/>
  <c r="L5" i="150"/>
  <c r="M5" i="150" s="1"/>
  <c r="L4" i="150"/>
  <c r="M4" i="150" s="1"/>
  <c r="N27" i="149" l="1"/>
  <c r="L4" i="75" l="1"/>
  <c r="L3" i="149" s="1"/>
  <c r="L5" i="75"/>
  <c r="L4" i="149" s="1"/>
  <c r="L6" i="75"/>
  <c r="L5" i="149" s="1"/>
  <c r="L7" i="75"/>
  <c r="L6" i="149" s="1"/>
  <c r="L8" i="75"/>
  <c r="L7" i="149" s="1"/>
  <c r="L28" i="75"/>
  <c r="L27" i="149" s="1"/>
  <c r="O27" i="149" l="1"/>
  <c r="M27" i="149"/>
  <c r="M6" i="75"/>
  <c r="M4" i="149"/>
  <c r="M7" i="75"/>
  <c r="M5" i="149"/>
  <c r="M7" i="149"/>
  <c r="M5" i="75"/>
  <c r="M3" i="149"/>
  <c r="M28" i="75"/>
  <c r="M8" i="75"/>
  <c r="M6" i="149"/>
  <c r="M4" i="75"/>
  <c r="N4" i="149" l="1"/>
  <c r="N5" i="149"/>
  <c r="N6" i="149"/>
  <c r="N7" i="149"/>
  <c r="N28" i="149" l="1"/>
  <c r="O33" i="149" s="1"/>
  <c r="O4" i="149"/>
  <c r="O5" i="149"/>
  <c r="O6" i="149"/>
  <c r="O3" i="149"/>
  <c r="O7" i="149"/>
  <c r="O28" i="149" l="1"/>
  <c r="O34" i="149" s="1"/>
  <c r="O36" i="149" s="1"/>
</calcChain>
</file>

<file path=xl/sharedStrings.xml><?xml version="1.0" encoding="utf-8"?>
<sst xmlns="http://schemas.openxmlformats.org/spreadsheetml/2006/main" count="1657" uniqueCount="94">
  <si>
    <t>Saldo / Automático</t>
  </si>
  <si>
    <t>LOTE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</si>
  <si>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</si>
  <si>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</si>
  <si>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</si>
  <si>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</si>
  <si>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</si>
  <si>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</si>
  <si>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</si>
  <si>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</si>
  <si>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</si>
  <si>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</si>
  <si>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</si>
  <si>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</si>
  <si>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</si>
  <si>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</si>
  <si>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</si>
  <si>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</si>
  <si>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</si>
  <si>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</si>
  <si>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</si>
  <si>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</si>
  <si>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</si>
  <si>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</si>
  <si>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</si>
  <si>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Peça</t>
  </si>
  <si>
    <t xml:space="preserve">OBJETO: AQUISIÇÃO DE MATERIAIS DE EXPEDIENTE PARA A UDESC </t>
  </si>
  <si>
    <t>33.90.30.16</t>
  </si>
  <si>
    <t>Caixa</t>
  </si>
  <si>
    <t>DETALHAMENTO</t>
  </si>
  <si>
    <t>Qtde Utilizada</t>
  </si>
  <si>
    <t xml:space="preserve">Saldo </t>
  </si>
  <si>
    <t>Valor Registrado</t>
  </si>
  <si>
    <t>Valor Utilizado</t>
  </si>
  <si>
    <t>Valor Total da Ata com Aditivo</t>
  </si>
  <si>
    <t>% Aditivos</t>
  </si>
  <si>
    <t>% Utilizado</t>
  </si>
  <si>
    <t>Código NUC</t>
  </si>
  <si>
    <t>Papel tamanho A3, em bloco com 20 folhas, gramatura: 200g/m2. Referência: Canson.</t>
  </si>
  <si>
    <t>Papel Couche  sem brilho, gramatura de 230g/m2, formato A4. Pacote com 50 folhas</t>
  </si>
  <si>
    <t>04754-6-004</t>
  </si>
  <si>
    <t>Papel CASCA DE OVO, tamanho A4, cor PALHA, 180g. Caixa com 50 folhas</t>
  </si>
  <si>
    <t>04754-6-002</t>
  </si>
  <si>
    <t>Papel CASCA DE OVO, tamanho A4, cor BRANCO, 180g. Caixa com 50 folhas</t>
  </si>
  <si>
    <t>03015-5-126</t>
  </si>
  <si>
    <t>Papel PERSICO, tamanho A4, cor BRANCO, 180g. Caixa com 50 folhas</t>
  </si>
  <si>
    <t>03015-5-048</t>
  </si>
  <si>
    <t>Papel PERSICO, tamanho A4, cor MARFIM, 180g. Caixa com 50 folhas</t>
  </si>
  <si>
    <t>Papel opaline VERGE, tamanho A4, cor AZUL, 180g. Caixa com 50 folhas</t>
  </si>
  <si>
    <t>Papel opaline VERGE, tamanho A4, cor BRANCO, 180g. Caixa com 50 folhas</t>
  </si>
  <si>
    <t>Papel opaline VERGE, tamanho A4, cor CREME/AREIA, 180g. Caixa com 50 folhas</t>
  </si>
  <si>
    <t>Papel opaline VERGE, tamanho A4, cor VERDE, 180g. Caixa com 50 folhas</t>
  </si>
  <si>
    <t>Papel opaline VERGE, tamanho A4, cor ROSA PINK, 180g. Caixa com 50 folhas</t>
  </si>
  <si>
    <t>Papel opaline VERGE, tamanho A4, cor AMARELO, 180g. Caixa com 50 folhas</t>
  </si>
  <si>
    <t>Papel opaline VERGE, tamanho A4, cor LARANJA, 180g. Caixa com 50 folhas</t>
  </si>
  <si>
    <t>Papel opaline VERGE, tamanho A4, cor VERMELHO, 180g. Caixa com 50 folhas</t>
  </si>
  <si>
    <t>00677-7-015</t>
  </si>
  <si>
    <t xml:space="preserve"> AF nº /2018 Qtde. DT</t>
  </si>
  <si>
    <t>DATA</t>
  </si>
  <si>
    <t xml:space="preserve">CENTRO PARTICIPANTE: </t>
  </si>
  <si>
    <t>Empresa</t>
  </si>
  <si>
    <t>ITEM</t>
  </si>
  <si>
    <t>Grupo-Classe</t>
  </si>
  <si>
    <t xml:space="preserve">DESCRIÇÃO </t>
  </si>
  <si>
    <t>Marca</t>
  </si>
  <si>
    <t>UNID.</t>
  </si>
  <si>
    <t>10-02</t>
  </si>
  <si>
    <t>Formulário contínuo, folha branca, via simples, 240mmX280mm, 80 colunas, gramatura mínima de 60g/m2, Caixa com 3000 folhas.</t>
  </si>
  <si>
    <t>Papel seda, tamanho aproximado 48 X 66 cm, diversas cores Pacote com 100 folhas</t>
  </si>
  <si>
    <t>Papel COUCHE FOSCO, tamanho A4, cor BRANCO, gramatura 115g/m2. Pacote com 250 folhas</t>
  </si>
  <si>
    <t>Papel COUCHE FOSCO, tamanho A4, cor BRANCO, gramatura 170g/m2. Pacote com 125 folhas</t>
  </si>
  <si>
    <t>Papel COUCHE FOSCO, tamanho A3, cor BRANCO, gramatura 170g/m2, Pacote com 125 folhas</t>
  </si>
  <si>
    <t>Papel tamanho A3 branco (formato 297X420mm), gramatura 75 g/m2, resma com 500 folhas</t>
  </si>
  <si>
    <t>Papel tamanho A3 branco (formato 297X420mm), gramatura 90 g/m2, resma com 500 folhas</t>
  </si>
  <si>
    <t>Papel Vegetal, tamanho A4 (210x297mm), 142g, Caixa com 100 folhas</t>
  </si>
  <si>
    <t>Papel Canson - A3, para Aquarela, 300g/m2, bloco com 12 folhas</t>
  </si>
  <si>
    <t>Papel texturizado 170g, tamanho A4. Cor branco gelo, perolado.  Espessura de 255 µm. Opacidade de 96%. Rugosidade 1400(ml/min). Similar a marca Rives Tradition Ice White. Pacote com 50 folhas</t>
  </si>
  <si>
    <t>PROCESSO: 0150/2018 UDESC</t>
  </si>
  <si>
    <t>VIGÊNCIA DA ATA:18/04/2018 até 17/04/19</t>
  </si>
  <si>
    <t>BLUNAC DISTRIBUIDORA</t>
  </si>
  <si>
    <t>DESERTO</t>
  </si>
  <si>
    <t>FRACASSO</t>
  </si>
  <si>
    <t>024937-001</t>
  </si>
  <si>
    <t>Pasta Pendular com visor lateral para arquivo deslizante, em cartão marmorizado, com gramatura mínima de 300g/m², acompanha grampo plástico, visor e etiqueta, dimensões aproximadas: 342 x 265 mm. Modelo de referência: Pasta Vetro Lateral 6001 Kraftsuper Marmorizada DELLO, código 0598.</t>
  </si>
  <si>
    <t xml:space="preserve">OFFPAPER </t>
  </si>
  <si>
    <t xml:space="preserve">FILIPAPER </t>
  </si>
  <si>
    <t>ALLFORM</t>
  </si>
  <si>
    <t>DELLO</t>
  </si>
  <si>
    <t>Preço UNT (R$)</t>
  </si>
  <si>
    <t xml:space="preserve"> </t>
  </si>
  <si>
    <t xml:space="preserve"> AF nº 0777/2018 Qtde. DT</t>
  </si>
  <si>
    <t xml:space="preserve"> AF nº 1968/2018 Qtde. DT</t>
  </si>
  <si>
    <t xml:space="preserve"> AF nº         1522 /2018 Qtde. DT</t>
  </si>
  <si>
    <t>Resumo atualizado em 09/11/2018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</si>
</sst>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20"/>
      <color theme="1"/>
      <name val="Cambria"/>
      <family val="2"/>
      <scheme val="major"/>
    </font>
    <font>
      <sz val="11"/>
      <color theme="1"/>
      <name val="Cambria"/>
      <family val="2"/>
      <scheme val="major"/>
    </font>
    <font>
      <sz val="11"/>
      <color rgb="FF000000"/>
      <name val="Cambria"/>
      <family val="2"/>
      <scheme val="major"/>
    </font>
    <font>
      <b/>
      <sz val="10"/>
      <color theme="1"/>
      <name val="Cambria"/>
      <family val="2"/>
      <scheme val="major"/>
    </font>
    <font>
      <sz val="8"/>
      <color theme="1"/>
      <name val="Cambria"/>
      <family val="2"/>
      <scheme val="major"/>
    </font>
    <font>
      <sz val="9"/>
      <color theme="1"/>
      <name val="Cambria"/>
      <family val="2"/>
      <scheme val="major"/>
    </font>
    <font>
      <sz val="8"/>
      <color rgb="FF000000"/>
      <name val="Cambria"/>
      <family val="2"/>
      <scheme val="major"/>
    </font>
    <font>
      <sz val="10"/>
      <color theme="1"/>
      <name val="Cambria"/>
      <family val="2"/>
      <scheme val="major"/>
    </font>
    <font>
      <b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1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1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0" fontId="4" fillId="0" borderId="0"/>
    <xf numFmtId="164" fontId="4" fillId="0" borderId="0" applyFill="0" applyBorder="0" applyAlignment="0" applyProtection="0"/>
    <xf numFmtId="165" fontId="4" fillId="0" borderId="0" applyFill="0" applyBorder="0" applyAlignment="0" applyProtection="0"/>
    <xf numFmtId="0" fontId="5" fillId="0" borderId="0" applyNumberFormat="0" applyFill="0" applyBorder="0" applyAlignment="0" applyProtection="0"/>
    <xf numFmtId="167" fontId="16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9" fontId="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</cellStyleXfs>
  <cellXfs count="131">
    <xf numFmtId="0" fontId="0" fillId="0" borderId="0" xfId="0"/>
    <xf numFmtId="0" fontId="7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vertical="center" wrapText="1"/>
    </xf>
    <xf numFmtId="0" fontId="11" fillId="0" borderId="2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7" fillId="0" borderId="0" xfId="1" applyFont="1" applyAlignment="1">
      <alignment wrapText="1"/>
    </xf>
    <xf numFmtId="0" fontId="7" fillId="0" borderId="0" xfId="1" applyFont="1" applyFill="1" applyAlignment="1">
      <alignment vertical="center" wrapText="1"/>
    </xf>
    <xf numFmtId="3" fontId="7" fillId="0" borderId="0" xfId="1" applyNumberFormat="1" applyFont="1" applyAlignment="1" applyProtection="1">
      <alignment wrapText="1"/>
      <protection locked="0"/>
    </xf>
    <xf numFmtId="0" fontId="7" fillId="0" borderId="0" xfId="1" applyFont="1" applyAlignment="1" applyProtection="1">
      <alignment wrapText="1"/>
      <protection locked="0"/>
    </xf>
    <xf numFmtId="1" fontId="7" fillId="0" borderId="0" xfId="1" applyNumberFormat="1" applyFont="1" applyFill="1" applyAlignment="1" applyProtection="1">
      <alignment horizontal="center" wrapText="1"/>
      <protection locked="0"/>
    </xf>
    <xf numFmtId="44" fontId="7" fillId="10" borderId="1" xfId="13" applyFont="1" applyFill="1" applyBorder="1" applyAlignment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1" fontId="7" fillId="2" borderId="1" xfId="1" applyNumberFormat="1" applyFont="1" applyFill="1" applyBorder="1" applyAlignment="1" applyProtection="1">
      <alignment horizontal="center" vertical="center" wrapText="1"/>
    </xf>
    <xf numFmtId="166" fontId="7" fillId="2" borderId="1" xfId="1" applyNumberFormat="1" applyFont="1" applyFill="1" applyBorder="1" applyAlignment="1">
      <alignment horizontal="center" vertical="center" wrapText="1"/>
    </xf>
    <xf numFmtId="14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7" fillId="4" borderId="1" xfId="0" applyNumberFormat="1" applyFont="1" applyFill="1" applyBorder="1" applyAlignment="1">
      <alignment horizontal="center" vertical="center" wrapText="1"/>
    </xf>
    <xf numFmtId="3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1" applyNumberFormat="1" applyFont="1" applyFill="1" applyAlignment="1">
      <alignment horizontal="center" vertical="center" wrapText="1"/>
    </xf>
    <xf numFmtId="166" fontId="7" fillId="0" borderId="0" xfId="0" applyNumberFormat="1" applyFont="1" applyFill="1" applyAlignment="1">
      <alignment horizontal="center" vertical="center" wrapText="1"/>
    </xf>
    <xf numFmtId="166" fontId="7" fillId="11" borderId="1" xfId="0" applyNumberFormat="1" applyFont="1" applyFill="1" applyBorder="1" applyAlignment="1">
      <alignment horizontal="center" vertical="center" wrapText="1"/>
    </xf>
    <xf numFmtId="3" fontId="7" fillId="12" borderId="1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13" borderId="0" xfId="1" applyFont="1" applyFill="1" applyAlignment="1">
      <alignment vertical="center" wrapText="1"/>
    </xf>
    <xf numFmtId="0" fontId="7" fillId="13" borderId="1" xfId="1" applyFont="1" applyFill="1" applyBorder="1" applyAlignment="1" applyProtection="1">
      <alignment horizontal="center" vertical="center" wrapText="1"/>
      <protection locked="0"/>
    </xf>
    <xf numFmtId="0" fontId="7" fillId="13" borderId="1" xfId="0" applyFont="1" applyFill="1" applyBorder="1" applyAlignment="1">
      <alignment horizontal="center" vertical="center" wrapText="1"/>
    </xf>
    <xf numFmtId="1" fontId="7" fillId="13" borderId="1" xfId="1" applyNumberFormat="1" applyFont="1" applyFill="1" applyBorder="1" applyAlignment="1" applyProtection="1">
      <alignment horizontal="center" vertical="center" wrapText="1"/>
    </xf>
    <xf numFmtId="166" fontId="7" fillId="13" borderId="1" xfId="1" applyNumberFormat="1" applyFont="1" applyFill="1" applyBorder="1" applyAlignment="1">
      <alignment horizontal="center" vertical="center" wrapText="1"/>
    </xf>
    <xf numFmtId="41" fontId="3" fillId="9" borderId="1" xfId="0" applyNumberFormat="1" applyFont="1" applyFill="1" applyBorder="1" applyAlignment="1">
      <alignment horizontal="right" vertical="center"/>
    </xf>
    <xf numFmtId="44" fontId="7" fillId="13" borderId="1" xfId="13" applyFont="1" applyFill="1" applyBorder="1" applyAlignment="1" applyProtection="1">
      <alignment horizontal="center" vertical="center" wrapText="1"/>
    </xf>
    <xf numFmtId="44" fontId="3" fillId="0" borderId="1" xfId="13" applyFont="1" applyFill="1" applyBorder="1" applyAlignment="1">
      <alignment horizontal="center" vertical="center"/>
    </xf>
    <xf numFmtId="44" fontId="3" fillId="8" borderId="1" xfId="13" applyFont="1" applyFill="1" applyBorder="1" applyAlignment="1">
      <alignment horizontal="center" vertical="center"/>
    </xf>
    <xf numFmtId="44" fontId="3" fillId="0" borderId="1" xfId="13" applyFont="1" applyBorder="1" applyAlignment="1">
      <alignment horizontal="center" vertical="center"/>
    </xf>
    <xf numFmtId="44" fontId="7" fillId="0" borderId="0" xfId="13" applyFont="1" applyFill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1" fontId="7" fillId="9" borderId="1" xfId="0" applyNumberFormat="1" applyFont="1" applyFill="1" applyBorder="1" applyAlignment="1">
      <alignment horizontal="center" vertical="center"/>
    </xf>
    <xf numFmtId="168" fontId="7" fillId="11" borderId="6" xfId="1" applyNumberFormat="1" applyFont="1" applyFill="1" applyBorder="1" applyAlignment="1" applyProtection="1">
      <alignment horizontal="right"/>
      <protection locked="0"/>
    </xf>
    <xf numFmtId="168" fontId="7" fillId="11" borderId="7" xfId="1" applyNumberFormat="1" applyFont="1" applyFill="1" applyBorder="1" applyAlignment="1" applyProtection="1">
      <alignment horizontal="right"/>
      <protection locked="0"/>
    </xf>
    <xf numFmtId="2" fontId="7" fillId="11" borderId="7" xfId="1" applyNumberFormat="1" applyFont="1" applyFill="1" applyBorder="1" applyAlignment="1">
      <alignment horizontal="right"/>
    </xf>
    <xf numFmtId="9" fontId="7" fillId="11" borderId="8" xfId="12" applyFont="1" applyFill="1" applyBorder="1" applyAlignment="1" applyProtection="1">
      <alignment horizontal="right"/>
      <protection locked="0"/>
    </xf>
    <xf numFmtId="0" fontId="19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justify" vertical="center" wrapText="1"/>
    </xf>
    <xf numFmtId="41" fontId="19" fillId="0" borderId="1" xfId="0" applyNumberFormat="1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 wrapText="1"/>
    </xf>
    <xf numFmtId="49" fontId="19" fillId="8" borderId="1" xfId="0" applyNumberFormat="1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justify" vertical="center" wrapText="1"/>
    </xf>
    <xf numFmtId="41" fontId="19" fillId="8" borderId="1" xfId="0" applyNumberFormat="1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7" fillId="13" borderId="1" xfId="1" applyFont="1" applyFill="1" applyBorder="1" applyAlignment="1" applyProtection="1">
      <alignment horizontal="center" vertical="center"/>
      <protection locked="0"/>
    </xf>
    <xf numFmtId="0" fontId="2" fillId="13" borderId="1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44" fontId="7" fillId="13" borderId="1" xfId="8" applyFont="1" applyFill="1" applyBorder="1" applyAlignment="1" applyProtection="1">
      <alignment horizontal="center" vertical="center"/>
    </xf>
    <xf numFmtId="0" fontId="7" fillId="0" borderId="0" xfId="1" applyFont="1" applyFill="1" applyAlignment="1">
      <alignment horizontal="center" vertical="center"/>
    </xf>
    <xf numFmtId="4" fontId="7" fillId="0" borderId="0" xfId="1" applyNumberFormat="1" applyFont="1" applyFill="1" applyAlignment="1">
      <alignment horizontal="center" vertical="center"/>
    </xf>
    <xf numFmtId="0" fontId="7" fillId="0" borderId="0" xfId="1" applyFont="1" applyAlignment="1"/>
    <xf numFmtId="44" fontId="7" fillId="0" borderId="0" xfId="13" applyFont="1" applyFill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18" fillId="14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20" fillId="8" borderId="1" xfId="0" applyFont="1" applyFill="1" applyBorder="1" applyAlignment="1">
      <alignment horizontal="center" vertical="center" wrapText="1"/>
    </xf>
    <xf numFmtId="44" fontId="1" fillId="0" borderId="1" xfId="8" applyFont="1" applyFill="1" applyBorder="1" applyAlignment="1">
      <alignment horizontal="center" vertical="center"/>
    </xf>
    <xf numFmtId="44" fontId="1" fillId="8" borderId="1" xfId="8" applyFont="1" applyFill="1" applyBorder="1" applyAlignment="1">
      <alignment horizontal="center" vertical="center"/>
    </xf>
    <xf numFmtId="44" fontId="1" fillId="0" borderId="1" xfId="8" applyFont="1" applyBorder="1" applyAlignment="1">
      <alignment horizontal="center" vertical="center"/>
    </xf>
    <xf numFmtId="0" fontId="23" fillId="0" borderId="1" xfId="0" applyFont="1" applyFill="1" applyBorder="1" applyAlignment="1">
      <alignment horizontal="justify" vertical="center" wrapText="1"/>
    </xf>
    <xf numFmtId="0" fontId="22" fillId="8" borderId="1" xfId="0" applyFont="1" applyFill="1" applyBorder="1" applyAlignment="1">
      <alignment horizontal="justify" vertical="center" wrapText="1"/>
    </xf>
    <xf numFmtId="0" fontId="24" fillId="8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justify" vertical="center" wrapText="1"/>
    </xf>
    <xf numFmtId="0" fontId="7" fillId="13" borderId="1" xfId="1" applyFont="1" applyFill="1" applyBorder="1" applyAlignment="1">
      <alignment vertical="center"/>
    </xf>
    <xf numFmtId="1" fontId="7" fillId="7" borderId="1" xfId="0" applyNumberFormat="1" applyFont="1" applyFill="1" applyBorder="1" applyAlignment="1">
      <alignment horizontal="center" vertical="center"/>
    </xf>
    <xf numFmtId="166" fontId="7" fillId="7" borderId="1" xfId="0" applyNumberFormat="1" applyFont="1" applyFill="1" applyBorder="1" applyAlignment="1">
      <alignment horizontal="center" vertical="center" wrapText="1"/>
    </xf>
    <xf numFmtId="3" fontId="7" fillId="15" borderId="1" xfId="1" applyNumberFormat="1" applyFont="1" applyFill="1" applyBorder="1" applyAlignment="1" applyProtection="1">
      <alignment horizontal="center" vertical="center" wrapText="1"/>
      <protection locked="0"/>
    </xf>
    <xf numFmtId="44" fontId="7" fillId="7" borderId="1" xfId="13" applyFont="1" applyFill="1" applyBorder="1" applyAlignment="1">
      <alignment horizontal="center" vertical="center" wrapText="1"/>
    </xf>
    <xf numFmtId="41" fontId="1" fillId="9" borderId="1" xfId="0" applyNumberFormat="1" applyFont="1" applyFill="1" applyBorder="1" applyAlignment="1">
      <alignment horizontal="right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18" fillId="9" borderId="7" xfId="0" applyFont="1" applyFill="1" applyBorder="1" applyAlignment="1">
      <alignment horizontal="center" vertical="center"/>
    </xf>
    <xf numFmtId="0" fontId="18" fillId="14" borderId="1" xfId="0" applyFont="1" applyFill="1" applyBorder="1" applyAlignment="1">
      <alignment horizontal="center" vertical="center"/>
    </xf>
    <xf numFmtId="3" fontId="7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6" borderId="1" xfId="0" applyNumberFormat="1" applyFont="1" applyFill="1" applyBorder="1" applyAlignment="1">
      <alignment horizontal="left" vertical="center" wrapText="1"/>
    </xf>
    <xf numFmtId="0" fontId="18" fillId="7" borderId="6" xfId="0" applyFont="1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/>
    </xf>
    <xf numFmtId="0" fontId="18" fillId="7" borderId="8" xfId="0" applyFont="1" applyFill="1" applyBorder="1" applyAlignment="1">
      <alignment horizontal="center" vertical="center"/>
    </xf>
    <xf numFmtId="0" fontId="18" fillId="9" borderId="6" xfId="0" applyFont="1" applyFill="1" applyBorder="1" applyAlignment="1">
      <alignment horizontal="center" vertical="center"/>
    </xf>
    <xf numFmtId="3" fontId="2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11" borderId="11" xfId="1" applyFont="1" applyFill="1" applyBorder="1" applyAlignment="1" applyProtection="1">
      <alignment horizontal="left"/>
      <protection locked="0"/>
    </xf>
    <xf numFmtId="0" fontId="7" fillId="11" borderId="12" xfId="1" applyFont="1" applyFill="1" applyBorder="1" applyAlignment="1" applyProtection="1">
      <alignment horizontal="left"/>
      <protection locked="0"/>
    </xf>
    <xf numFmtId="0" fontId="7" fillId="11" borderId="18" xfId="1" applyFont="1" applyFill="1" applyBorder="1" applyAlignment="1" applyProtection="1">
      <alignment horizontal="left"/>
      <protection locked="0"/>
    </xf>
    <xf numFmtId="0" fontId="7" fillId="11" borderId="14" xfId="1" applyFont="1" applyFill="1" applyBorder="1" applyAlignment="1">
      <alignment horizontal="left" vertical="center" wrapText="1"/>
    </xf>
    <xf numFmtId="0" fontId="7" fillId="11" borderId="19" xfId="1" applyFont="1" applyFill="1" applyBorder="1" applyAlignment="1">
      <alignment horizontal="left" vertical="center" wrapText="1"/>
    </xf>
    <xf numFmtId="0" fontId="7" fillId="11" borderId="15" xfId="1" applyFont="1" applyFill="1" applyBorder="1" applyAlignment="1">
      <alignment horizontal="left" vertical="center" wrapText="1"/>
    </xf>
    <xf numFmtId="0" fontId="7" fillId="11" borderId="16" xfId="1" applyFont="1" applyFill="1" applyBorder="1" applyAlignment="1">
      <alignment horizontal="left" vertical="center" wrapText="1"/>
    </xf>
    <xf numFmtId="0" fontId="7" fillId="11" borderId="0" xfId="1" applyFont="1" applyFill="1" applyBorder="1" applyAlignment="1">
      <alignment horizontal="left" vertical="center" wrapText="1"/>
    </xf>
    <xf numFmtId="0" fontId="7" fillId="11" borderId="17" xfId="1" applyFont="1" applyFill="1" applyBorder="1" applyAlignment="1">
      <alignment horizontal="left" vertical="center" wrapText="1"/>
    </xf>
    <xf numFmtId="44" fontId="7" fillId="11" borderId="14" xfId="13" applyFont="1" applyFill="1" applyBorder="1" applyAlignment="1" applyProtection="1">
      <alignment horizontal="left"/>
      <protection locked="0"/>
    </xf>
    <xf numFmtId="44" fontId="7" fillId="11" borderId="19" xfId="13" applyFont="1" applyFill="1" applyBorder="1" applyAlignment="1" applyProtection="1">
      <alignment horizontal="left"/>
      <protection locked="0"/>
    </xf>
    <xf numFmtId="44" fontId="7" fillId="11" borderId="15" xfId="13" applyFont="1" applyFill="1" applyBorder="1" applyAlignment="1" applyProtection="1">
      <alignment horizontal="left"/>
      <protection locked="0"/>
    </xf>
    <xf numFmtId="44" fontId="7" fillId="11" borderId="16" xfId="13" applyFont="1" applyFill="1" applyBorder="1" applyAlignment="1" applyProtection="1">
      <alignment horizontal="left"/>
      <protection locked="0"/>
    </xf>
    <xf numFmtId="44" fontId="7" fillId="11" borderId="0" xfId="13" applyFont="1" applyFill="1" applyBorder="1" applyAlignment="1" applyProtection="1">
      <alignment horizontal="left"/>
      <protection locked="0"/>
    </xf>
    <xf numFmtId="44" fontId="7" fillId="11" borderId="17" xfId="13" applyFont="1" applyFill="1" applyBorder="1" applyAlignment="1" applyProtection="1">
      <alignment horizontal="left"/>
      <protection locked="0"/>
    </xf>
    <xf numFmtId="44" fontId="7" fillId="11" borderId="11" xfId="13" applyFont="1" applyFill="1" applyBorder="1" applyAlignment="1" applyProtection="1">
      <alignment horizontal="left"/>
      <protection locked="0"/>
    </xf>
    <xf numFmtId="44" fontId="7" fillId="11" borderId="12" xfId="13" applyFont="1" applyFill="1" applyBorder="1" applyAlignment="1" applyProtection="1">
      <alignment horizontal="left"/>
      <protection locked="0"/>
    </xf>
    <xf numFmtId="44" fontId="7" fillId="11" borderId="18" xfId="13" applyFont="1" applyFill="1" applyBorder="1" applyAlignment="1" applyProtection="1">
      <alignment horizontal="left"/>
      <protection locked="0"/>
    </xf>
    <xf numFmtId="0" fontId="7" fillId="6" borderId="9" xfId="0" applyNumberFormat="1" applyFont="1" applyFill="1" applyBorder="1" applyAlignment="1">
      <alignment horizontal="center" vertical="center" wrapText="1"/>
    </xf>
    <xf numFmtId="0" fontId="7" fillId="6" borderId="13" xfId="0" applyNumberFormat="1" applyFont="1" applyFill="1" applyBorder="1" applyAlignment="1">
      <alignment horizontal="center" vertical="center" wrapText="1"/>
    </xf>
    <xf numFmtId="0" fontId="7" fillId="6" borderId="10" xfId="0" applyNumberFormat="1" applyFont="1" applyFill="1" applyBorder="1" applyAlignment="1">
      <alignment horizontal="center" vertical="center" wrapText="1"/>
    </xf>
    <xf numFmtId="0" fontId="7" fillId="6" borderId="1" xfId="0" applyNumberFormat="1" applyFont="1" applyFill="1" applyBorder="1" applyAlignment="1">
      <alignment horizontal="center" vertical="center"/>
    </xf>
    <xf numFmtId="0" fontId="7" fillId="6" borderId="9" xfId="0" applyNumberFormat="1" applyFont="1" applyFill="1" applyBorder="1" applyAlignment="1">
      <alignment horizontal="center" vertical="center"/>
    </xf>
    <xf numFmtId="0" fontId="7" fillId="6" borderId="13" xfId="0" applyNumberFormat="1" applyFont="1" applyFill="1" applyBorder="1" applyAlignment="1">
      <alignment horizontal="center" vertical="center"/>
    </xf>
    <xf numFmtId="0" fontId="7" fillId="6" borderId="10" xfId="0" applyNumberFormat="1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justify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20">
    <cellStyle name="Moeda" xfId="13" builtinId="4"/>
    <cellStyle name="Moeda 2" xfId="5"/>
    <cellStyle name="Moeda 2 2" xfId="9"/>
    <cellStyle name="Moeda 3" xfId="8"/>
    <cellStyle name="Moeda 3 2" xfId="17"/>
    <cellStyle name="Moeda 4" xfId="14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2 2 2" xfId="19"/>
    <cellStyle name="Separador de milhares 2 2 3" xfId="16"/>
    <cellStyle name="Separador de milhares 2 3" xfId="6"/>
    <cellStyle name="Separador de milhares 2 3 2" xfId="10"/>
    <cellStyle name="Separador de milhares 2 3 2 2" xfId="18"/>
    <cellStyle name="Separador de milhares 2 3 3" xfId="15"/>
    <cellStyle name="Separador de milhares 3" xfId="3"/>
    <cellStyle name="Título 5" xfId="4"/>
  </cellStyles>
  <dxfs count="306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4097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AD28"/>
  <sheetViews>
    <sheetView zoomScale="78" zoomScaleNormal="78" workbookViewId="0">
      <selection activeCell="K4" sqref="K4"/>
    </sheetView>
  </sheetViews>
  <sheetFormatPr defaultColWidth="9.7109375" defaultRowHeight="15" x14ac:dyDescent="0.25"/>
  <cols>
    <col min="1" max="1" width="6.7109375" style="1" customWidth="1"/>
    <col min="2" max="2" width="24.85546875" style="1" customWidth="1"/>
    <col min="3" max="3" width="7.7109375" style="1" customWidth="1"/>
    <col min="4" max="4" width="8.85546875" style="1" customWidth="1"/>
    <col min="5" max="5" width="13.85546875" style="1" customWidth="1"/>
    <col min="6" max="6" width="43.5703125" style="27" customWidth="1"/>
    <col min="7" max="7" width="24.7109375" style="1" customWidth="1"/>
    <col min="8" max="8" width="9.85546875" style="1" bestFit="1" customWidth="1"/>
    <col min="9" max="9" width="16.85546875" style="1" customWidth="1"/>
    <col min="10" max="10" width="12.7109375" style="42" bestFit="1" customWidth="1"/>
    <col min="11" max="11" width="12" style="19" customWidth="1"/>
    <col min="12" max="12" width="13.28515625" style="28" customWidth="1"/>
    <col min="13" max="13" width="12.5703125" style="17" customWidth="1"/>
    <col min="14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2.25" customHeight="1" x14ac:dyDescent="0.25">
      <c r="A1" s="89" t="s">
        <v>77</v>
      </c>
      <c r="B1" s="89"/>
      <c r="C1" s="89"/>
      <c r="D1" s="89"/>
      <c r="E1" s="89"/>
      <c r="F1" s="89"/>
      <c r="G1" s="89" t="s">
        <v>26</v>
      </c>
      <c r="H1" s="89"/>
      <c r="I1" s="89"/>
      <c r="J1" s="89"/>
      <c r="K1" s="89" t="s">
        <v>78</v>
      </c>
      <c r="L1" s="89"/>
      <c r="M1" s="89"/>
      <c r="N1" s="88" t="s">
        <v>57</v>
      </c>
      <c r="O1" s="88" t="s">
        <v>57</v>
      </c>
      <c r="P1" s="88" t="s">
        <v>57</v>
      </c>
      <c r="Q1" s="88" t="s">
        <v>57</v>
      </c>
      <c r="R1" s="88" t="s">
        <v>57</v>
      </c>
      <c r="S1" s="88" t="s">
        <v>57</v>
      </c>
      <c r="T1" s="88" t="s">
        <v>57</v>
      </c>
      <c r="U1" s="88" t="s">
        <v>57</v>
      </c>
      <c r="V1" s="88" t="s">
        <v>57</v>
      </c>
      <c r="W1" s="88" t="s">
        <v>57</v>
      </c>
      <c r="X1" s="88" t="s">
        <v>57</v>
      </c>
      <c r="Y1" s="88" t="s">
        <v>57</v>
      </c>
      <c r="Z1" s="88" t="s">
        <v>57</v>
      </c>
      <c r="AA1" s="88" t="s">
        <v>57</v>
      </c>
      <c r="AB1" s="88" t="s">
        <v>57</v>
      </c>
      <c r="AC1" s="88" t="s">
        <v>57</v>
      </c>
      <c r="AD1" s="88" t="s">
        <v>57</v>
      </c>
    </row>
    <row r="2" spans="1:30" ht="32.25" customHeight="1" x14ac:dyDescent="0.25">
      <c r="A2" s="89" t="s">
        <v>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1:30" s="16" customFormat="1" ht="45" x14ac:dyDescent="0.2">
      <c r="A3" s="33" t="s">
        <v>1</v>
      </c>
      <c r="B3" s="43" t="s">
        <v>60</v>
      </c>
      <c r="C3" s="33" t="s">
        <v>61</v>
      </c>
      <c r="D3" s="33" t="s">
        <v>62</v>
      </c>
      <c r="E3" s="33" t="s">
        <v>37</v>
      </c>
      <c r="F3" s="32" t="s">
        <v>63</v>
      </c>
      <c r="G3" s="34" t="s">
        <v>64</v>
      </c>
      <c r="H3" s="34" t="s">
        <v>65</v>
      </c>
      <c r="I3" s="34" t="s">
        <v>29</v>
      </c>
      <c r="J3" s="38" t="s">
        <v>2</v>
      </c>
      <c r="K3" s="35" t="s">
        <v>24</v>
      </c>
      <c r="L3" s="36" t="s">
        <v>0</v>
      </c>
      <c r="M3" s="33" t="s">
        <v>3</v>
      </c>
      <c r="N3" s="24" t="s">
        <v>58</v>
      </c>
      <c r="O3" s="24" t="s">
        <v>58</v>
      </c>
      <c r="P3" s="24" t="s">
        <v>58</v>
      </c>
      <c r="Q3" s="24" t="s">
        <v>58</v>
      </c>
      <c r="R3" s="24" t="s">
        <v>58</v>
      </c>
      <c r="S3" s="24" t="s">
        <v>58</v>
      </c>
      <c r="T3" s="24" t="s">
        <v>58</v>
      </c>
      <c r="U3" s="24" t="s">
        <v>58</v>
      </c>
      <c r="V3" s="24" t="s">
        <v>58</v>
      </c>
      <c r="W3" s="24" t="s">
        <v>58</v>
      </c>
      <c r="X3" s="24" t="s">
        <v>58</v>
      </c>
      <c r="Y3" s="24" t="s">
        <v>58</v>
      </c>
      <c r="Z3" s="24" t="s">
        <v>58</v>
      </c>
      <c r="AA3" s="24" t="s">
        <v>58</v>
      </c>
      <c r="AB3" s="24" t="s">
        <v>58</v>
      </c>
      <c r="AC3" s="24" t="s">
        <v>58</v>
      </c>
      <c r="AD3" s="24" t="s">
        <v>58</v>
      </c>
    </row>
    <row r="4" spans="1:30" ht="35.1" customHeight="1" x14ac:dyDescent="0.25">
      <c r="A4" s="90">
        <v>1</v>
      </c>
      <c r="B4" s="84" t="s">
        <v>79</v>
      </c>
      <c r="C4" s="49">
        <v>1</v>
      </c>
      <c r="D4" s="50" t="s">
        <v>66</v>
      </c>
      <c r="E4" s="49" t="s">
        <v>40</v>
      </c>
      <c r="F4" s="51" t="s">
        <v>41</v>
      </c>
      <c r="G4" s="49" t="s">
        <v>84</v>
      </c>
      <c r="H4" s="49" t="s">
        <v>28</v>
      </c>
      <c r="I4" s="52" t="s">
        <v>27</v>
      </c>
      <c r="J4" s="39">
        <v>20</v>
      </c>
      <c r="K4" s="37"/>
      <c r="L4" s="25">
        <f>K4-(SUM(N4:AD4))</f>
        <v>0</v>
      </c>
      <c r="M4" s="26" t="str">
        <f>IF(L4&lt;0,"ATENÇÃO","OK")</f>
        <v>OK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ht="42" customHeight="1" x14ac:dyDescent="0.25">
      <c r="A5" s="91"/>
      <c r="B5" s="85"/>
      <c r="C5" s="49">
        <v>2</v>
      </c>
      <c r="D5" s="50" t="s">
        <v>66</v>
      </c>
      <c r="E5" s="49" t="s">
        <v>42</v>
      </c>
      <c r="F5" s="51" t="s">
        <v>43</v>
      </c>
      <c r="G5" s="49" t="s">
        <v>85</v>
      </c>
      <c r="H5" s="49" t="s">
        <v>28</v>
      </c>
      <c r="I5" s="52" t="s">
        <v>27</v>
      </c>
      <c r="J5" s="39">
        <v>20</v>
      </c>
      <c r="K5" s="37"/>
      <c r="L5" s="25">
        <f t="shared" ref="L5:L28" si="0">K5-(SUM(N5:AD5))</f>
        <v>0</v>
      </c>
      <c r="M5" s="26" t="str">
        <f t="shared" ref="M5:M28" si="1">IF(L5&lt;0,"ATENÇÃO","OK")</f>
        <v>OK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30" ht="35.1" customHeight="1" x14ac:dyDescent="0.25">
      <c r="A6" s="91"/>
      <c r="B6" s="85"/>
      <c r="C6" s="49">
        <v>3</v>
      </c>
      <c r="D6" s="50" t="s">
        <v>66</v>
      </c>
      <c r="E6" s="49" t="s">
        <v>44</v>
      </c>
      <c r="F6" s="51" t="s">
        <v>45</v>
      </c>
      <c r="G6" s="49" t="s">
        <v>85</v>
      </c>
      <c r="H6" s="49" t="s">
        <v>28</v>
      </c>
      <c r="I6" s="52" t="s">
        <v>27</v>
      </c>
      <c r="J6" s="39">
        <v>23.12</v>
      </c>
      <c r="K6" s="37"/>
      <c r="L6" s="25">
        <f t="shared" si="0"/>
        <v>0</v>
      </c>
      <c r="M6" s="26" t="str">
        <f t="shared" si="1"/>
        <v>OK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35.1" customHeight="1" x14ac:dyDescent="0.25">
      <c r="A7" s="91"/>
      <c r="B7" s="85"/>
      <c r="C7" s="49">
        <v>4</v>
      </c>
      <c r="D7" s="50" t="s">
        <v>66</v>
      </c>
      <c r="E7" s="49" t="s">
        <v>46</v>
      </c>
      <c r="F7" s="51" t="s">
        <v>47</v>
      </c>
      <c r="G7" s="49" t="s">
        <v>85</v>
      </c>
      <c r="H7" s="49" t="s">
        <v>28</v>
      </c>
      <c r="I7" s="52" t="s">
        <v>27</v>
      </c>
      <c r="J7" s="39">
        <v>23.12</v>
      </c>
      <c r="K7" s="37"/>
      <c r="L7" s="25">
        <f t="shared" si="0"/>
        <v>0</v>
      </c>
      <c r="M7" s="26" t="str">
        <f t="shared" si="1"/>
        <v>OK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1:30" ht="57" x14ac:dyDescent="0.25">
      <c r="A8" s="92"/>
      <c r="B8" s="85"/>
      <c r="C8" s="49">
        <v>5</v>
      </c>
      <c r="D8" s="50" t="s">
        <v>66</v>
      </c>
      <c r="E8" s="49" t="s">
        <v>56</v>
      </c>
      <c r="F8" s="51" t="s">
        <v>67</v>
      </c>
      <c r="G8" s="49" t="s">
        <v>86</v>
      </c>
      <c r="H8" s="49" t="s">
        <v>28</v>
      </c>
      <c r="I8" s="52" t="s">
        <v>27</v>
      </c>
      <c r="J8" s="39">
        <v>159.84</v>
      </c>
      <c r="K8" s="37">
        <v>3</v>
      </c>
      <c r="L8" s="25">
        <f t="shared" si="0"/>
        <v>3</v>
      </c>
      <c r="M8" s="26" t="str">
        <f t="shared" si="1"/>
        <v>OK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0" ht="35.1" customHeight="1" x14ac:dyDescent="0.25">
      <c r="A9" s="93">
        <v>2</v>
      </c>
      <c r="B9" s="86" t="s">
        <v>81</v>
      </c>
      <c r="C9" s="53">
        <v>6</v>
      </c>
      <c r="D9" s="54"/>
      <c r="E9" s="53"/>
      <c r="F9" s="55" t="s">
        <v>48</v>
      </c>
      <c r="G9" s="53"/>
      <c r="H9" s="53"/>
      <c r="I9" s="56"/>
      <c r="J9" s="40"/>
      <c r="K9" s="37"/>
      <c r="L9" s="25"/>
      <c r="M9" s="26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ht="35.1" customHeight="1" x14ac:dyDescent="0.25">
      <c r="A10" s="86"/>
      <c r="B10" s="86"/>
      <c r="C10" s="53">
        <v>7</v>
      </c>
      <c r="D10" s="54"/>
      <c r="E10" s="53"/>
      <c r="F10" s="55" t="s">
        <v>49</v>
      </c>
      <c r="G10" s="53"/>
      <c r="H10" s="53"/>
      <c r="I10" s="56"/>
      <c r="J10" s="40"/>
      <c r="K10" s="37"/>
      <c r="L10" s="25"/>
      <c r="M10" s="26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ht="35.1" customHeight="1" x14ac:dyDescent="0.25">
      <c r="A11" s="86"/>
      <c r="B11" s="86"/>
      <c r="C11" s="53">
        <v>8</v>
      </c>
      <c r="D11" s="54"/>
      <c r="E11" s="53"/>
      <c r="F11" s="57" t="s">
        <v>50</v>
      </c>
      <c r="G11" s="70"/>
      <c r="H11" s="53"/>
      <c r="I11" s="56"/>
      <c r="J11" s="40"/>
      <c r="K11" s="37"/>
      <c r="L11" s="25"/>
      <c r="M11" s="26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ht="35.1" customHeight="1" x14ac:dyDescent="0.25">
      <c r="A12" s="86"/>
      <c r="B12" s="86"/>
      <c r="C12" s="53">
        <v>9</v>
      </c>
      <c r="D12" s="54"/>
      <c r="E12" s="53"/>
      <c r="F12" s="57" t="s">
        <v>51</v>
      </c>
      <c r="G12" s="70"/>
      <c r="H12" s="53"/>
      <c r="I12" s="56"/>
      <c r="J12" s="40"/>
      <c r="K12" s="37"/>
      <c r="L12" s="25"/>
      <c r="M12" s="26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ht="35.1" customHeight="1" x14ac:dyDescent="0.25">
      <c r="A13" s="86"/>
      <c r="B13" s="86"/>
      <c r="C13" s="53">
        <v>10</v>
      </c>
      <c r="D13" s="54"/>
      <c r="E13" s="53"/>
      <c r="F13" s="57" t="s">
        <v>52</v>
      </c>
      <c r="G13" s="70"/>
      <c r="H13" s="53"/>
      <c r="I13" s="56"/>
      <c r="J13" s="40"/>
      <c r="K13" s="37"/>
      <c r="L13" s="25"/>
      <c r="M13" s="26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35.1" customHeight="1" x14ac:dyDescent="0.25">
      <c r="A14" s="86"/>
      <c r="B14" s="86"/>
      <c r="C14" s="53">
        <v>11</v>
      </c>
      <c r="D14" s="54"/>
      <c r="E14" s="53"/>
      <c r="F14" s="57" t="s">
        <v>53</v>
      </c>
      <c r="G14" s="70"/>
      <c r="H14" s="53"/>
      <c r="I14" s="56"/>
      <c r="J14" s="40"/>
      <c r="K14" s="37"/>
      <c r="L14" s="25"/>
      <c r="M14" s="26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ht="35.1" customHeight="1" x14ac:dyDescent="0.25">
      <c r="A15" s="86"/>
      <c r="B15" s="86"/>
      <c r="C15" s="53">
        <v>12</v>
      </c>
      <c r="D15" s="54"/>
      <c r="E15" s="53"/>
      <c r="F15" s="55" t="s">
        <v>54</v>
      </c>
      <c r="G15" s="53"/>
      <c r="H15" s="53"/>
      <c r="I15" s="56"/>
      <c r="J15" s="40"/>
      <c r="K15" s="37"/>
      <c r="L15" s="25"/>
      <c r="M15" s="26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ht="35.1" customHeight="1" x14ac:dyDescent="0.25">
      <c r="A16" s="86"/>
      <c r="B16" s="86"/>
      <c r="C16" s="53">
        <v>13</v>
      </c>
      <c r="D16" s="54"/>
      <c r="E16" s="53"/>
      <c r="F16" s="55" t="s">
        <v>55</v>
      </c>
      <c r="G16" s="53"/>
      <c r="H16" s="53"/>
      <c r="I16" s="56"/>
      <c r="J16" s="40"/>
      <c r="K16" s="37"/>
      <c r="L16" s="25"/>
      <c r="M16" s="26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0" ht="35.1" customHeight="1" x14ac:dyDescent="0.25">
      <c r="A17" s="87">
        <v>3</v>
      </c>
      <c r="B17" s="87" t="s">
        <v>80</v>
      </c>
      <c r="C17" s="53">
        <v>14</v>
      </c>
      <c r="D17" s="54"/>
      <c r="E17" s="53"/>
      <c r="F17" s="55" t="s">
        <v>68</v>
      </c>
      <c r="G17" s="53"/>
      <c r="H17" s="53"/>
      <c r="I17" s="56"/>
      <c r="J17" s="40"/>
      <c r="K17" s="37"/>
      <c r="L17" s="25"/>
      <c r="M17" s="26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0" ht="35.1" customHeight="1" x14ac:dyDescent="0.25">
      <c r="A18" s="87"/>
      <c r="B18" s="87"/>
      <c r="C18" s="53">
        <v>15</v>
      </c>
      <c r="D18" s="54"/>
      <c r="E18" s="53"/>
      <c r="F18" s="55" t="s">
        <v>38</v>
      </c>
      <c r="G18" s="53"/>
      <c r="H18" s="53"/>
      <c r="I18" s="56"/>
      <c r="J18" s="40"/>
      <c r="K18" s="37"/>
      <c r="L18" s="25"/>
      <c r="M18" s="26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0" ht="35.1" customHeight="1" x14ac:dyDescent="0.25">
      <c r="A19" s="87"/>
      <c r="B19" s="87"/>
      <c r="C19" s="53">
        <v>16</v>
      </c>
      <c r="D19" s="54"/>
      <c r="E19" s="53"/>
      <c r="F19" s="55" t="s">
        <v>39</v>
      </c>
      <c r="G19" s="53"/>
      <c r="H19" s="53"/>
      <c r="I19" s="56"/>
      <c r="J19" s="40"/>
      <c r="K19" s="37"/>
      <c r="L19" s="25"/>
      <c r="M19" s="26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ht="35.1" customHeight="1" x14ac:dyDescent="0.25">
      <c r="A20" s="87"/>
      <c r="B20" s="87"/>
      <c r="C20" s="53">
        <v>17</v>
      </c>
      <c r="D20" s="54"/>
      <c r="E20" s="53"/>
      <c r="F20" s="55" t="s">
        <v>69</v>
      </c>
      <c r="G20" s="53"/>
      <c r="H20" s="53"/>
      <c r="I20" s="56"/>
      <c r="J20" s="40"/>
      <c r="K20" s="37"/>
      <c r="L20" s="25"/>
      <c r="M20" s="26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ht="35.1" customHeight="1" x14ac:dyDescent="0.25">
      <c r="A21" s="87"/>
      <c r="B21" s="87"/>
      <c r="C21" s="53">
        <v>18</v>
      </c>
      <c r="D21" s="54"/>
      <c r="E21" s="53"/>
      <c r="F21" s="55" t="s">
        <v>70</v>
      </c>
      <c r="G21" s="53"/>
      <c r="H21" s="53"/>
      <c r="I21" s="56"/>
      <c r="J21" s="40"/>
      <c r="K21" s="37"/>
      <c r="L21" s="25"/>
      <c r="M21" s="26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ht="35.1" customHeight="1" x14ac:dyDescent="0.25">
      <c r="A22" s="87"/>
      <c r="B22" s="87"/>
      <c r="C22" s="53">
        <v>19</v>
      </c>
      <c r="D22" s="54"/>
      <c r="E22" s="53"/>
      <c r="F22" s="55" t="s">
        <v>71</v>
      </c>
      <c r="G22" s="53"/>
      <c r="H22" s="53"/>
      <c r="I22" s="56"/>
      <c r="J22" s="40"/>
      <c r="K22" s="37"/>
      <c r="L22" s="25"/>
      <c r="M22" s="26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ht="35.1" customHeight="1" x14ac:dyDescent="0.25">
      <c r="A23" s="87"/>
      <c r="B23" s="87"/>
      <c r="C23" s="53">
        <v>20</v>
      </c>
      <c r="D23" s="54"/>
      <c r="E23" s="53"/>
      <c r="F23" s="55" t="s">
        <v>72</v>
      </c>
      <c r="G23" s="53"/>
      <c r="H23" s="53"/>
      <c r="I23" s="56"/>
      <c r="J23" s="40"/>
      <c r="K23" s="37"/>
      <c r="L23" s="25"/>
      <c r="M23" s="26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ht="35.1" customHeight="1" x14ac:dyDescent="0.25">
      <c r="A24" s="87"/>
      <c r="B24" s="87"/>
      <c r="C24" s="53">
        <v>21</v>
      </c>
      <c r="D24" s="54"/>
      <c r="E24" s="53"/>
      <c r="F24" s="55" t="s">
        <v>73</v>
      </c>
      <c r="G24" s="53"/>
      <c r="H24" s="53"/>
      <c r="I24" s="56"/>
      <c r="J24" s="40"/>
      <c r="K24" s="37"/>
      <c r="L24" s="25"/>
      <c r="M24" s="26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ht="35.1" customHeight="1" x14ac:dyDescent="0.25">
      <c r="A25" s="87"/>
      <c r="B25" s="87"/>
      <c r="C25" s="53">
        <v>22</v>
      </c>
      <c r="D25" s="54"/>
      <c r="E25" s="53"/>
      <c r="F25" s="55" t="s">
        <v>74</v>
      </c>
      <c r="G25" s="53"/>
      <c r="H25" s="53"/>
      <c r="I25" s="56"/>
      <c r="J25" s="40"/>
      <c r="K25" s="37"/>
      <c r="L25" s="25"/>
      <c r="M25" s="26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ht="35.1" customHeight="1" x14ac:dyDescent="0.25">
      <c r="A26" s="87"/>
      <c r="B26" s="87"/>
      <c r="C26" s="53">
        <v>23</v>
      </c>
      <c r="D26" s="54"/>
      <c r="E26" s="53"/>
      <c r="F26" s="55" t="s">
        <v>75</v>
      </c>
      <c r="G26" s="53"/>
      <c r="H26" s="53"/>
      <c r="I26" s="56"/>
      <c r="J26" s="40"/>
      <c r="K26" s="37"/>
      <c r="L26" s="25"/>
      <c r="M26" s="26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0" ht="28.5" customHeight="1" x14ac:dyDescent="0.25">
      <c r="A27" s="68">
        <v>4</v>
      </c>
      <c r="B27" s="68" t="s">
        <v>80</v>
      </c>
      <c r="C27" s="53">
        <v>24</v>
      </c>
      <c r="D27" s="54"/>
      <c r="E27" s="53"/>
      <c r="F27" s="55" t="s">
        <v>76</v>
      </c>
      <c r="G27" s="53"/>
      <c r="H27" s="53"/>
      <c r="I27" s="56"/>
      <c r="J27" s="40"/>
      <c r="K27" s="37"/>
      <c r="L27" s="25"/>
      <c r="M27" s="26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ht="108.75" customHeight="1" x14ac:dyDescent="0.25">
      <c r="A28" s="67">
        <v>5</v>
      </c>
      <c r="B28" s="69" t="s">
        <v>79</v>
      </c>
      <c r="C28" s="49">
        <v>25</v>
      </c>
      <c r="D28" s="50" t="s">
        <v>66</v>
      </c>
      <c r="E28" s="49" t="s">
        <v>82</v>
      </c>
      <c r="F28" s="51" t="s">
        <v>83</v>
      </c>
      <c r="G28" s="49" t="s">
        <v>87</v>
      </c>
      <c r="H28" s="49" t="s">
        <v>25</v>
      </c>
      <c r="I28" s="58" t="s">
        <v>27</v>
      </c>
      <c r="J28" s="41">
        <v>5.97</v>
      </c>
      <c r="K28" s="37"/>
      <c r="L28" s="25">
        <f t="shared" si="0"/>
        <v>0</v>
      </c>
      <c r="M28" s="26" t="str">
        <f t="shared" si="1"/>
        <v>OK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</sheetData>
  <mergeCells count="27">
    <mergeCell ref="AB1:AB2"/>
    <mergeCell ref="AC1:AC2"/>
    <mergeCell ref="AD1:AD2"/>
    <mergeCell ref="N1:N2"/>
    <mergeCell ref="Y1:Y2"/>
    <mergeCell ref="S1:S2"/>
    <mergeCell ref="T1:T2"/>
    <mergeCell ref="U1:U2"/>
    <mergeCell ref="V1:V2"/>
    <mergeCell ref="W1:W2"/>
    <mergeCell ref="O1:O2"/>
    <mergeCell ref="P1:P2"/>
    <mergeCell ref="Q1:Q2"/>
    <mergeCell ref="Z1:Z2"/>
    <mergeCell ref="R1:R2"/>
    <mergeCell ref="X1:X2"/>
    <mergeCell ref="B4:B8"/>
    <mergeCell ref="B9:B16"/>
    <mergeCell ref="B17:B26"/>
    <mergeCell ref="AA1:AA2"/>
    <mergeCell ref="K1:M1"/>
    <mergeCell ref="G1:J1"/>
    <mergeCell ref="A2:M2"/>
    <mergeCell ref="A1:F1"/>
    <mergeCell ref="A4:A8"/>
    <mergeCell ref="A9:A16"/>
    <mergeCell ref="A17:A26"/>
  </mergeCells>
  <phoneticPr fontId="0" type="noConversion"/>
  <conditionalFormatting sqref="Y5:AD28">
    <cfRule type="cellIs" dxfId="305" priority="37" stopIfTrue="1" operator="greaterThan">
      <formula>0</formula>
    </cfRule>
    <cfRule type="cellIs" dxfId="304" priority="38" stopIfTrue="1" operator="greaterThan">
      <formula>0</formula>
    </cfRule>
    <cfRule type="cellIs" dxfId="303" priority="39" stopIfTrue="1" operator="greaterThan">
      <formula>0</formula>
    </cfRule>
  </conditionalFormatting>
  <conditionalFormatting sqref="Y4:AD4">
    <cfRule type="cellIs" dxfId="302" priority="34" stopIfTrue="1" operator="greaterThan">
      <formula>0</formula>
    </cfRule>
    <cfRule type="cellIs" dxfId="301" priority="35" stopIfTrue="1" operator="greaterThan">
      <formula>0</formula>
    </cfRule>
    <cfRule type="cellIs" dxfId="300" priority="36" stopIfTrue="1" operator="greaterThan">
      <formula>0</formula>
    </cfRule>
  </conditionalFormatting>
  <conditionalFormatting sqref="Y5:AD28">
    <cfRule type="cellIs" dxfId="299" priority="31" stopIfTrue="1" operator="greaterThan">
      <formula>0</formula>
    </cfRule>
    <cfRule type="cellIs" dxfId="298" priority="32" stopIfTrue="1" operator="greaterThan">
      <formula>0</formula>
    </cfRule>
    <cfRule type="cellIs" dxfId="297" priority="33" stopIfTrue="1" operator="greaterThan">
      <formula>0</formula>
    </cfRule>
  </conditionalFormatting>
  <conditionalFormatting sqref="N4">
    <cfRule type="cellIs" dxfId="296" priority="10" stopIfTrue="1" operator="greaterThan">
      <formula>0</formula>
    </cfRule>
    <cfRule type="cellIs" dxfId="295" priority="11" stopIfTrue="1" operator="greaterThan">
      <formula>0</formula>
    </cfRule>
    <cfRule type="cellIs" dxfId="294" priority="12" stopIfTrue="1" operator="greaterThan">
      <formula>0</formula>
    </cfRule>
  </conditionalFormatting>
  <conditionalFormatting sqref="N5:N28">
    <cfRule type="cellIs" dxfId="293" priority="7" stopIfTrue="1" operator="greaterThan">
      <formula>0</formula>
    </cfRule>
    <cfRule type="cellIs" dxfId="292" priority="8" stopIfTrue="1" operator="greaterThan">
      <formula>0</formula>
    </cfRule>
    <cfRule type="cellIs" dxfId="291" priority="9" stopIfTrue="1" operator="greaterThan">
      <formula>0</formula>
    </cfRule>
  </conditionalFormatting>
  <conditionalFormatting sqref="O4:X4">
    <cfRule type="cellIs" dxfId="290" priority="4" stopIfTrue="1" operator="greaterThan">
      <formula>0</formula>
    </cfRule>
    <cfRule type="cellIs" dxfId="289" priority="5" stopIfTrue="1" operator="greaterThan">
      <formula>0</formula>
    </cfRule>
    <cfRule type="cellIs" dxfId="288" priority="6" stopIfTrue="1" operator="greaterThan">
      <formula>0</formula>
    </cfRule>
  </conditionalFormatting>
  <conditionalFormatting sqref="O5:X28">
    <cfRule type="cellIs" dxfId="287" priority="1" stopIfTrue="1" operator="greaterThan">
      <formula>0</formula>
    </cfRule>
    <cfRule type="cellIs" dxfId="286" priority="2" stopIfTrue="1" operator="greaterThan">
      <formula>0</formula>
    </cfRule>
    <cfRule type="cellIs" dxfId="285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opLeftCell="D46" zoomScale="95" zoomScaleNormal="95" workbookViewId="0">
      <selection activeCell="K9" sqref="K9:K27"/>
    </sheetView>
  </sheetViews>
  <sheetFormatPr defaultColWidth="9.7109375" defaultRowHeight="15" x14ac:dyDescent="0.25"/>
  <cols>
    <col min="1" max="1" width="6.7109375" style="1" customWidth="1"/>
    <col min="2" max="2" width="24.85546875" style="1" customWidth="1"/>
    <col min="3" max="3" width="7.7109375" style="1" customWidth="1"/>
    <col min="4" max="4" width="8.85546875" style="1" customWidth="1"/>
    <col min="5" max="5" width="13.85546875" style="1" customWidth="1"/>
    <col min="6" max="6" width="43.5703125" style="27" customWidth="1"/>
    <col min="7" max="7" width="24.7109375" style="1" customWidth="1"/>
    <col min="8" max="8" width="9.85546875" style="1" bestFit="1" customWidth="1"/>
    <col min="9" max="9" width="16.85546875" style="1" customWidth="1"/>
    <col min="10" max="10" width="12.7109375" style="42" bestFit="1" customWidth="1"/>
    <col min="11" max="11" width="12" style="19" customWidth="1"/>
    <col min="12" max="12" width="13.28515625" style="28" customWidth="1"/>
    <col min="13" max="13" width="12.5703125" style="17" customWidth="1"/>
    <col min="14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2.25" customHeight="1" x14ac:dyDescent="0.25">
      <c r="A1" s="89" t="s">
        <v>77</v>
      </c>
      <c r="B1" s="89"/>
      <c r="C1" s="89"/>
      <c r="D1" s="89"/>
      <c r="E1" s="89"/>
      <c r="F1" s="89"/>
      <c r="G1" s="89" t="s">
        <v>26</v>
      </c>
      <c r="H1" s="89"/>
      <c r="I1" s="89"/>
      <c r="J1" s="89"/>
      <c r="K1" s="89" t="s">
        <v>78</v>
      </c>
      <c r="L1" s="89"/>
      <c r="M1" s="89"/>
      <c r="N1" s="88" t="s">
        <v>57</v>
      </c>
      <c r="O1" s="88" t="s">
        <v>57</v>
      </c>
      <c r="P1" s="88" t="s">
        <v>57</v>
      </c>
      <c r="Q1" s="88" t="s">
        <v>57</v>
      </c>
      <c r="R1" s="88" t="s">
        <v>57</v>
      </c>
      <c r="S1" s="88" t="s">
        <v>57</v>
      </c>
      <c r="T1" s="88" t="s">
        <v>57</v>
      </c>
      <c r="U1" s="88" t="s">
        <v>57</v>
      </c>
      <c r="V1" s="88" t="s">
        <v>57</v>
      </c>
      <c r="W1" s="88" t="s">
        <v>57</v>
      </c>
      <c r="X1" s="88" t="s">
        <v>57</v>
      </c>
      <c r="Y1" s="88" t="s">
        <v>57</v>
      </c>
      <c r="Z1" s="88" t="s">
        <v>57</v>
      </c>
      <c r="AA1" s="88" t="s">
        <v>57</v>
      </c>
      <c r="AB1" s="88" t="s">
        <v>57</v>
      </c>
      <c r="AC1" s="88" t="s">
        <v>57</v>
      </c>
      <c r="AD1" s="88" t="s">
        <v>57</v>
      </c>
    </row>
    <row r="2" spans="1:30" ht="32.25" customHeight="1" x14ac:dyDescent="0.25">
      <c r="A2" s="89" t="s">
        <v>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1:30" s="16" customFormat="1" ht="45" x14ac:dyDescent="0.2">
      <c r="A3" s="33" t="s">
        <v>1</v>
      </c>
      <c r="B3" s="43" t="s">
        <v>60</v>
      </c>
      <c r="C3" s="33" t="s">
        <v>61</v>
      </c>
      <c r="D3" s="33" t="s">
        <v>62</v>
      </c>
      <c r="E3" s="33" t="s">
        <v>37</v>
      </c>
      <c r="F3" s="32" t="s">
        <v>63</v>
      </c>
      <c r="G3" s="34" t="s">
        <v>64</v>
      </c>
      <c r="H3" s="34" t="s">
        <v>65</v>
      </c>
      <c r="I3" s="34" t="s">
        <v>29</v>
      </c>
      <c r="J3" s="38" t="s">
        <v>2</v>
      </c>
      <c r="K3" s="35" t="s">
        <v>24</v>
      </c>
      <c r="L3" s="36" t="s">
        <v>0</v>
      </c>
      <c r="M3" s="33" t="s">
        <v>3</v>
      </c>
      <c r="N3" s="24" t="s">
        <v>58</v>
      </c>
      <c r="O3" s="24" t="s">
        <v>58</v>
      </c>
      <c r="P3" s="24" t="s">
        <v>58</v>
      </c>
      <c r="Q3" s="24" t="s">
        <v>58</v>
      </c>
      <c r="R3" s="24" t="s">
        <v>58</v>
      </c>
      <c r="S3" s="24" t="s">
        <v>58</v>
      </c>
      <c r="T3" s="24" t="s">
        <v>58</v>
      </c>
      <c r="U3" s="24" t="s">
        <v>58</v>
      </c>
      <c r="V3" s="24" t="s">
        <v>58</v>
      </c>
      <c r="W3" s="24" t="s">
        <v>58</v>
      </c>
      <c r="X3" s="24" t="s">
        <v>58</v>
      </c>
      <c r="Y3" s="24" t="s">
        <v>58</v>
      </c>
      <c r="Z3" s="24" t="s">
        <v>58</v>
      </c>
      <c r="AA3" s="24" t="s">
        <v>58</v>
      </c>
      <c r="AB3" s="24" t="s">
        <v>58</v>
      </c>
      <c r="AC3" s="24" t="s">
        <v>58</v>
      </c>
      <c r="AD3" s="24" t="s">
        <v>58</v>
      </c>
    </row>
    <row r="4" spans="1:30" ht="35.1" customHeight="1" x14ac:dyDescent="0.25">
      <c r="A4" s="90">
        <v>1</v>
      </c>
      <c r="B4" s="84" t="s">
        <v>79</v>
      </c>
      <c r="C4" s="49">
        <v>1</v>
      </c>
      <c r="D4" s="50" t="s">
        <v>66</v>
      </c>
      <c r="E4" s="49" t="s">
        <v>40</v>
      </c>
      <c r="F4" s="51" t="s">
        <v>41</v>
      </c>
      <c r="G4" s="49" t="s">
        <v>84</v>
      </c>
      <c r="H4" s="49" t="s">
        <v>28</v>
      </c>
      <c r="I4" s="52" t="s">
        <v>27</v>
      </c>
      <c r="J4" s="39">
        <v>20</v>
      </c>
      <c r="K4" s="37"/>
      <c r="L4" s="25">
        <f>K4-(SUM(N4:AD4))</f>
        <v>0</v>
      </c>
      <c r="M4" s="26" t="str">
        <f>IF(L4&lt;0,"ATENÇÃO","OK")</f>
        <v>OK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ht="42" customHeight="1" x14ac:dyDescent="0.25">
      <c r="A5" s="91"/>
      <c r="B5" s="85"/>
      <c r="C5" s="49">
        <v>2</v>
      </c>
      <c r="D5" s="50" t="s">
        <v>66</v>
      </c>
      <c r="E5" s="49" t="s">
        <v>42</v>
      </c>
      <c r="F5" s="51" t="s">
        <v>43</v>
      </c>
      <c r="G5" s="49" t="s">
        <v>85</v>
      </c>
      <c r="H5" s="49" t="s">
        <v>28</v>
      </c>
      <c r="I5" s="52" t="s">
        <v>27</v>
      </c>
      <c r="J5" s="39">
        <v>20</v>
      </c>
      <c r="K5" s="37"/>
      <c r="L5" s="25">
        <f t="shared" ref="L5:L28" si="0">K5-(SUM(N5:AD5))</f>
        <v>0</v>
      </c>
      <c r="M5" s="26" t="str">
        <f t="shared" ref="M5:M28" si="1">IF(L5&lt;0,"ATENÇÃO","OK")</f>
        <v>OK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30" ht="35.1" customHeight="1" x14ac:dyDescent="0.25">
      <c r="A6" s="91"/>
      <c r="B6" s="85"/>
      <c r="C6" s="49">
        <v>3</v>
      </c>
      <c r="D6" s="50" t="s">
        <v>66</v>
      </c>
      <c r="E6" s="49" t="s">
        <v>44</v>
      </c>
      <c r="F6" s="51" t="s">
        <v>45</v>
      </c>
      <c r="G6" s="49" t="s">
        <v>85</v>
      </c>
      <c r="H6" s="49" t="s">
        <v>28</v>
      </c>
      <c r="I6" s="52" t="s">
        <v>27</v>
      </c>
      <c r="J6" s="39">
        <v>23.12</v>
      </c>
      <c r="K6" s="37"/>
      <c r="L6" s="25">
        <f t="shared" si="0"/>
        <v>0</v>
      </c>
      <c r="M6" s="26" t="str">
        <f t="shared" si="1"/>
        <v>OK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35.1" customHeight="1" x14ac:dyDescent="0.25">
      <c r="A7" s="91"/>
      <c r="B7" s="85"/>
      <c r="C7" s="49">
        <v>4</v>
      </c>
      <c r="D7" s="50" t="s">
        <v>66</v>
      </c>
      <c r="E7" s="49" t="s">
        <v>46</v>
      </c>
      <c r="F7" s="51" t="s">
        <v>47</v>
      </c>
      <c r="G7" s="49" t="s">
        <v>85</v>
      </c>
      <c r="H7" s="49" t="s">
        <v>28</v>
      </c>
      <c r="I7" s="52" t="s">
        <v>27</v>
      </c>
      <c r="J7" s="39">
        <v>23.12</v>
      </c>
      <c r="K7" s="37"/>
      <c r="L7" s="25">
        <f t="shared" si="0"/>
        <v>0</v>
      </c>
      <c r="M7" s="26" t="str">
        <f t="shared" si="1"/>
        <v>OK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1:30" ht="57" x14ac:dyDescent="0.25">
      <c r="A8" s="92"/>
      <c r="B8" s="85"/>
      <c r="C8" s="49">
        <v>5</v>
      </c>
      <c r="D8" s="50" t="s">
        <v>66</v>
      </c>
      <c r="E8" s="49" t="s">
        <v>56</v>
      </c>
      <c r="F8" s="51" t="s">
        <v>67</v>
      </c>
      <c r="G8" s="49" t="s">
        <v>86</v>
      </c>
      <c r="H8" s="49" t="s">
        <v>28</v>
      </c>
      <c r="I8" s="52" t="s">
        <v>27</v>
      </c>
      <c r="J8" s="39">
        <v>159.84</v>
      </c>
      <c r="K8" s="37">
        <v>4</v>
      </c>
      <c r="L8" s="25">
        <f t="shared" si="0"/>
        <v>4</v>
      </c>
      <c r="M8" s="26" t="str">
        <f t="shared" si="1"/>
        <v>OK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0" ht="35.1" customHeight="1" x14ac:dyDescent="0.25">
      <c r="A9" s="93">
        <v>2</v>
      </c>
      <c r="B9" s="86" t="s">
        <v>81</v>
      </c>
      <c r="C9" s="53">
        <v>6</v>
      </c>
      <c r="D9" s="54"/>
      <c r="E9" s="53"/>
      <c r="F9" s="55" t="s">
        <v>48</v>
      </c>
      <c r="G9" s="53"/>
      <c r="H9" s="53"/>
      <c r="I9" s="56"/>
      <c r="J9" s="40"/>
      <c r="K9" s="37"/>
      <c r="L9" s="25"/>
      <c r="M9" s="26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ht="35.1" customHeight="1" x14ac:dyDescent="0.25">
      <c r="A10" s="86"/>
      <c r="B10" s="86"/>
      <c r="C10" s="53">
        <v>7</v>
      </c>
      <c r="D10" s="54"/>
      <c r="E10" s="53"/>
      <c r="F10" s="55" t="s">
        <v>49</v>
      </c>
      <c r="G10" s="53"/>
      <c r="H10" s="53"/>
      <c r="I10" s="56"/>
      <c r="J10" s="40"/>
      <c r="K10" s="37"/>
      <c r="L10" s="25"/>
      <c r="M10" s="26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ht="35.1" customHeight="1" x14ac:dyDescent="0.25">
      <c r="A11" s="86"/>
      <c r="B11" s="86"/>
      <c r="C11" s="53">
        <v>8</v>
      </c>
      <c r="D11" s="54"/>
      <c r="E11" s="53"/>
      <c r="F11" s="57" t="s">
        <v>50</v>
      </c>
      <c r="G11" s="70"/>
      <c r="H11" s="53"/>
      <c r="I11" s="56"/>
      <c r="J11" s="40"/>
      <c r="K11" s="37"/>
      <c r="L11" s="25"/>
      <c r="M11" s="26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ht="35.1" customHeight="1" x14ac:dyDescent="0.25">
      <c r="A12" s="86"/>
      <c r="B12" s="86"/>
      <c r="C12" s="53">
        <v>9</v>
      </c>
      <c r="D12" s="54"/>
      <c r="E12" s="53"/>
      <c r="F12" s="57" t="s">
        <v>51</v>
      </c>
      <c r="G12" s="70"/>
      <c r="H12" s="53"/>
      <c r="I12" s="56"/>
      <c r="J12" s="40"/>
      <c r="K12" s="37"/>
      <c r="L12" s="25"/>
      <c r="M12" s="26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ht="35.1" customHeight="1" x14ac:dyDescent="0.25">
      <c r="A13" s="86"/>
      <c r="B13" s="86"/>
      <c r="C13" s="53">
        <v>10</v>
      </c>
      <c r="D13" s="54"/>
      <c r="E13" s="53"/>
      <c r="F13" s="57" t="s">
        <v>52</v>
      </c>
      <c r="G13" s="70"/>
      <c r="H13" s="53"/>
      <c r="I13" s="56"/>
      <c r="J13" s="40"/>
      <c r="K13" s="37"/>
      <c r="L13" s="25"/>
      <c r="M13" s="26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35.1" customHeight="1" x14ac:dyDescent="0.25">
      <c r="A14" s="86"/>
      <c r="B14" s="86"/>
      <c r="C14" s="53">
        <v>11</v>
      </c>
      <c r="D14" s="54"/>
      <c r="E14" s="53"/>
      <c r="F14" s="57" t="s">
        <v>53</v>
      </c>
      <c r="G14" s="70"/>
      <c r="H14" s="53"/>
      <c r="I14" s="56"/>
      <c r="J14" s="40"/>
      <c r="K14" s="37"/>
      <c r="L14" s="25"/>
      <c r="M14" s="26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ht="35.1" customHeight="1" x14ac:dyDescent="0.25">
      <c r="A15" s="86"/>
      <c r="B15" s="86"/>
      <c r="C15" s="53">
        <v>12</v>
      </c>
      <c r="D15" s="54"/>
      <c r="E15" s="53"/>
      <c r="F15" s="55" t="s">
        <v>54</v>
      </c>
      <c r="G15" s="53"/>
      <c r="H15" s="53"/>
      <c r="I15" s="56"/>
      <c r="J15" s="40"/>
      <c r="K15" s="37"/>
      <c r="L15" s="25"/>
      <c r="M15" s="26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ht="35.1" customHeight="1" x14ac:dyDescent="0.25">
      <c r="A16" s="86"/>
      <c r="B16" s="86"/>
      <c r="C16" s="53">
        <v>13</v>
      </c>
      <c r="D16" s="54"/>
      <c r="E16" s="53"/>
      <c r="F16" s="55" t="s">
        <v>55</v>
      </c>
      <c r="G16" s="53"/>
      <c r="H16" s="53"/>
      <c r="I16" s="56"/>
      <c r="J16" s="40"/>
      <c r="K16" s="37"/>
      <c r="L16" s="25"/>
      <c r="M16" s="26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0" ht="35.1" customHeight="1" x14ac:dyDescent="0.25">
      <c r="A17" s="87">
        <v>3</v>
      </c>
      <c r="B17" s="87" t="s">
        <v>80</v>
      </c>
      <c r="C17" s="53">
        <v>14</v>
      </c>
      <c r="D17" s="54"/>
      <c r="E17" s="53"/>
      <c r="F17" s="55" t="s">
        <v>68</v>
      </c>
      <c r="G17" s="53"/>
      <c r="H17" s="53"/>
      <c r="I17" s="56"/>
      <c r="J17" s="40"/>
      <c r="K17" s="37"/>
      <c r="L17" s="25"/>
      <c r="M17" s="26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0" ht="35.1" customHeight="1" x14ac:dyDescent="0.25">
      <c r="A18" s="87"/>
      <c r="B18" s="87"/>
      <c r="C18" s="53">
        <v>15</v>
      </c>
      <c r="D18" s="54"/>
      <c r="E18" s="53"/>
      <c r="F18" s="55" t="s">
        <v>38</v>
      </c>
      <c r="G18" s="53"/>
      <c r="H18" s="53"/>
      <c r="I18" s="56"/>
      <c r="J18" s="40"/>
      <c r="K18" s="37"/>
      <c r="L18" s="25"/>
      <c r="M18" s="26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0" ht="35.1" customHeight="1" x14ac:dyDescent="0.25">
      <c r="A19" s="87"/>
      <c r="B19" s="87"/>
      <c r="C19" s="53">
        <v>16</v>
      </c>
      <c r="D19" s="54"/>
      <c r="E19" s="53"/>
      <c r="F19" s="55" t="s">
        <v>39</v>
      </c>
      <c r="G19" s="53"/>
      <c r="H19" s="53"/>
      <c r="I19" s="56"/>
      <c r="J19" s="40"/>
      <c r="K19" s="37"/>
      <c r="L19" s="25"/>
      <c r="M19" s="26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ht="35.1" customHeight="1" x14ac:dyDescent="0.25">
      <c r="A20" s="87"/>
      <c r="B20" s="87"/>
      <c r="C20" s="53">
        <v>17</v>
      </c>
      <c r="D20" s="54"/>
      <c r="E20" s="53"/>
      <c r="F20" s="55" t="s">
        <v>69</v>
      </c>
      <c r="G20" s="53"/>
      <c r="H20" s="53"/>
      <c r="I20" s="56"/>
      <c r="J20" s="40"/>
      <c r="K20" s="37"/>
      <c r="L20" s="25"/>
      <c r="M20" s="26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ht="35.1" customHeight="1" x14ac:dyDescent="0.25">
      <c r="A21" s="87"/>
      <c r="B21" s="87"/>
      <c r="C21" s="53">
        <v>18</v>
      </c>
      <c r="D21" s="54"/>
      <c r="E21" s="53"/>
      <c r="F21" s="55" t="s">
        <v>70</v>
      </c>
      <c r="G21" s="53"/>
      <c r="H21" s="53"/>
      <c r="I21" s="56"/>
      <c r="J21" s="40"/>
      <c r="K21" s="37"/>
      <c r="L21" s="25"/>
      <c r="M21" s="26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ht="35.1" customHeight="1" x14ac:dyDescent="0.25">
      <c r="A22" s="87"/>
      <c r="B22" s="87"/>
      <c r="C22" s="53">
        <v>19</v>
      </c>
      <c r="D22" s="54"/>
      <c r="E22" s="53"/>
      <c r="F22" s="55" t="s">
        <v>71</v>
      </c>
      <c r="G22" s="53"/>
      <c r="H22" s="53"/>
      <c r="I22" s="56"/>
      <c r="J22" s="40"/>
      <c r="K22" s="37"/>
      <c r="L22" s="25"/>
      <c r="M22" s="26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ht="35.1" customHeight="1" x14ac:dyDescent="0.25">
      <c r="A23" s="87"/>
      <c r="B23" s="87"/>
      <c r="C23" s="53">
        <v>20</v>
      </c>
      <c r="D23" s="54"/>
      <c r="E23" s="53"/>
      <c r="F23" s="55" t="s">
        <v>72</v>
      </c>
      <c r="G23" s="53"/>
      <c r="H23" s="53"/>
      <c r="I23" s="56"/>
      <c r="J23" s="40"/>
      <c r="K23" s="37"/>
      <c r="L23" s="25"/>
      <c r="M23" s="26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ht="35.1" customHeight="1" x14ac:dyDescent="0.25">
      <c r="A24" s="87"/>
      <c r="B24" s="87"/>
      <c r="C24" s="53">
        <v>21</v>
      </c>
      <c r="D24" s="54"/>
      <c r="E24" s="53"/>
      <c r="F24" s="55" t="s">
        <v>73</v>
      </c>
      <c r="G24" s="53"/>
      <c r="H24" s="53"/>
      <c r="I24" s="56"/>
      <c r="J24" s="40"/>
      <c r="K24" s="37"/>
      <c r="L24" s="25"/>
      <c r="M24" s="26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ht="35.1" customHeight="1" x14ac:dyDescent="0.25">
      <c r="A25" s="87"/>
      <c r="B25" s="87"/>
      <c r="C25" s="53">
        <v>22</v>
      </c>
      <c r="D25" s="54"/>
      <c r="E25" s="53"/>
      <c r="F25" s="55" t="s">
        <v>74</v>
      </c>
      <c r="G25" s="53"/>
      <c r="H25" s="53"/>
      <c r="I25" s="56"/>
      <c r="J25" s="40"/>
      <c r="K25" s="37"/>
      <c r="L25" s="25"/>
      <c r="M25" s="26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ht="35.1" customHeight="1" x14ac:dyDescent="0.25">
      <c r="A26" s="87"/>
      <c r="B26" s="87"/>
      <c r="C26" s="53">
        <v>23</v>
      </c>
      <c r="D26" s="54"/>
      <c r="E26" s="53"/>
      <c r="F26" s="55" t="s">
        <v>75</v>
      </c>
      <c r="G26" s="53"/>
      <c r="H26" s="53"/>
      <c r="I26" s="56"/>
      <c r="J26" s="40"/>
      <c r="K26" s="37"/>
      <c r="L26" s="25"/>
      <c r="M26" s="26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0" ht="28.5" customHeight="1" x14ac:dyDescent="0.25">
      <c r="A27" s="68">
        <v>4</v>
      </c>
      <c r="B27" s="68" t="s">
        <v>80</v>
      </c>
      <c r="C27" s="53">
        <v>24</v>
      </c>
      <c r="D27" s="54"/>
      <c r="E27" s="53"/>
      <c r="F27" s="55" t="s">
        <v>76</v>
      </c>
      <c r="G27" s="53"/>
      <c r="H27" s="53"/>
      <c r="I27" s="56"/>
      <c r="J27" s="40"/>
      <c r="K27" s="37"/>
      <c r="L27" s="25"/>
      <c r="M27" s="26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ht="108.75" customHeight="1" x14ac:dyDescent="0.25">
      <c r="A28" s="67">
        <v>5</v>
      </c>
      <c r="B28" s="69" t="s">
        <v>79</v>
      </c>
      <c r="C28" s="49">
        <v>25</v>
      </c>
      <c r="D28" s="50" t="s">
        <v>66</v>
      </c>
      <c r="E28" s="49" t="s">
        <v>82</v>
      </c>
      <c r="F28" s="51" t="s">
        <v>83</v>
      </c>
      <c r="G28" s="49" t="s">
        <v>87</v>
      </c>
      <c r="H28" s="49" t="s">
        <v>25</v>
      </c>
      <c r="I28" s="58" t="s">
        <v>27</v>
      </c>
      <c r="J28" s="41">
        <v>5.97</v>
      </c>
      <c r="K28" s="37"/>
      <c r="L28" s="25">
        <f t="shared" si="0"/>
        <v>0</v>
      </c>
      <c r="M28" s="26" t="str">
        <f t="shared" si="1"/>
        <v>OK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</sheetData>
  <mergeCells count="27">
    <mergeCell ref="AD1:AD2"/>
    <mergeCell ref="A2:M2"/>
    <mergeCell ref="A1:F1"/>
    <mergeCell ref="G1:J1"/>
    <mergeCell ref="K1:M1"/>
    <mergeCell ref="AA1:AA2"/>
    <mergeCell ref="AB1:AB2"/>
    <mergeCell ref="N1:N2"/>
    <mergeCell ref="O1:O2"/>
    <mergeCell ref="U1:U2"/>
    <mergeCell ref="Q1:Q2"/>
    <mergeCell ref="R1:R2"/>
    <mergeCell ref="S1:S2"/>
    <mergeCell ref="T1:T2"/>
    <mergeCell ref="P1:P2"/>
    <mergeCell ref="AC1:AC2"/>
    <mergeCell ref="V1:V2"/>
    <mergeCell ref="W1:W2"/>
    <mergeCell ref="X1:X2"/>
    <mergeCell ref="Y1:Y2"/>
    <mergeCell ref="Z1:Z2"/>
    <mergeCell ref="A4:A8"/>
    <mergeCell ref="B4:B8"/>
    <mergeCell ref="A9:A16"/>
    <mergeCell ref="B9:B16"/>
    <mergeCell ref="A17:A26"/>
    <mergeCell ref="B17:B26"/>
  </mergeCells>
  <conditionalFormatting sqref="Y4:AD4">
    <cfRule type="cellIs" dxfId="116" priority="16" stopIfTrue="1" operator="greaterThan">
      <formula>0</formula>
    </cfRule>
    <cfRule type="cellIs" dxfId="115" priority="17" stopIfTrue="1" operator="greaterThan">
      <formula>0</formula>
    </cfRule>
    <cfRule type="cellIs" dxfId="114" priority="18" stopIfTrue="1" operator="greaterThan">
      <formula>0</formula>
    </cfRule>
  </conditionalFormatting>
  <conditionalFormatting sqref="Y5:AD28">
    <cfRule type="cellIs" dxfId="113" priority="13" stopIfTrue="1" operator="greaterThan">
      <formula>0</formula>
    </cfRule>
    <cfRule type="cellIs" dxfId="112" priority="14" stopIfTrue="1" operator="greaterThan">
      <formula>0</formula>
    </cfRule>
    <cfRule type="cellIs" dxfId="111" priority="15" stopIfTrue="1" operator="greaterThan">
      <formula>0</formula>
    </cfRule>
  </conditionalFormatting>
  <conditionalFormatting sqref="O4:X4">
    <cfRule type="cellIs" dxfId="110" priority="4" stopIfTrue="1" operator="greaterThan">
      <formula>0</formula>
    </cfRule>
    <cfRule type="cellIs" dxfId="109" priority="5" stopIfTrue="1" operator="greaterThan">
      <formula>0</formula>
    </cfRule>
    <cfRule type="cellIs" dxfId="108" priority="6" stopIfTrue="1" operator="greaterThan">
      <formula>0</formula>
    </cfRule>
  </conditionalFormatting>
  <conditionalFormatting sqref="O5:X28">
    <cfRule type="cellIs" dxfId="107" priority="1" stopIfTrue="1" operator="greaterThan">
      <formula>0</formula>
    </cfRule>
    <cfRule type="cellIs" dxfId="106" priority="2" stopIfTrue="1" operator="greaterThan">
      <formula>0</formula>
    </cfRule>
    <cfRule type="cellIs" dxfId="105" priority="3" stopIfTrue="1" operator="greaterThan">
      <formula>0</formula>
    </cfRule>
  </conditionalFormatting>
  <conditionalFormatting sqref="N4">
    <cfRule type="cellIs" dxfId="104" priority="10" stopIfTrue="1" operator="greaterThan">
      <formula>0</formula>
    </cfRule>
    <cfRule type="cellIs" dxfId="103" priority="11" stopIfTrue="1" operator="greaterThan">
      <formula>0</formula>
    </cfRule>
    <cfRule type="cellIs" dxfId="102" priority="12" stopIfTrue="1" operator="greaterThan">
      <formula>0</formula>
    </cfRule>
  </conditionalFormatting>
  <conditionalFormatting sqref="N5:N28">
    <cfRule type="cellIs" dxfId="101" priority="7" stopIfTrue="1" operator="greaterThan">
      <formula>0</formula>
    </cfRule>
    <cfRule type="cellIs" dxfId="100" priority="8" stopIfTrue="1" operator="greaterThan">
      <formula>0</formula>
    </cfRule>
    <cfRule type="cellIs" dxfId="99" priority="9" stopIfTrue="1" operator="greaterThan">
      <formula>0</formula>
    </cfRule>
  </conditionalFormatting>
  <conditionalFormatting sqref="Y5:AD28">
    <cfRule type="cellIs" dxfId="98" priority="19" stopIfTrue="1" operator="greaterThan">
      <formula>0</formula>
    </cfRule>
    <cfRule type="cellIs" dxfId="97" priority="20" stopIfTrue="1" operator="greaterThan">
      <formula>0</formula>
    </cfRule>
    <cfRule type="cellIs" dxfId="96" priority="21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opLeftCell="F22" zoomScaleNormal="100" workbookViewId="0">
      <selection activeCell="L28" sqref="L28"/>
    </sheetView>
  </sheetViews>
  <sheetFormatPr defaultColWidth="9.7109375" defaultRowHeight="15" x14ac:dyDescent="0.25"/>
  <cols>
    <col min="1" max="1" width="6.7109375" style="1" customWidth="1"/>
    <col min="2" max="2" width="24.85546875" style="1" customWidth="1"/>
    <col min="3" max="3" width="7.7109375" style="1" customWidth="1"/>
    <col min="4" max="4" width="8.85546875" style="1" customWidth="1"/>
    <col min="5" max="5" width="13.85546875" style="1" customWidth="1"/>
    <col min="6" max="6" width="43.5703125" style="27" customWidth="1"/>
    <col min="7" max="7" width="24.7109375" style="1" customWidth="1"/>
    <col min="8" max="8" width="9.85546875" style="1" bestFit="1" customWidth="1"/>
    <col min="9" max="9" width="16.85546875" style="1" customWidth="1"/>
    <col min="10" max="10" width="12.7109375" style="42" bestFit="1" customWidth="1"/>
    <col min="11" max="11" width="12" style="19" customWidth="1"/>
    <col min="12" max="12" width="13.28515625" style="28" customWidth="1"/>
    <col min="13" max="13" width="12.5703125" style="17" customWidth="1"/>
    <col min="14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2.25" customHeight="1" x14ac:dyDescent="0.25">
      <c r="A1" s="89" t="s">
        <v>77</v>
      </c>
      <c r="B1" s="89"/>
      <c r="C1" s="89"/>
      <c r="D1" s="89"/>
      <c r="E1" s="89"/>
      <c r="F1" s="89"/>
      <c r="G1" s="89" t="s">
        <v>26</v>
      </c>
      <c r="H1" s="89"/>
      <c r="I1" s="89"/>
      <c r="J1" s="89"/>
      <c r="K1" s="89" t="s">
        <v>78</v>
      </c>
      <c r="L1" s="89"/>
      <c r="M1" s="89"/>
      <c r="N1" s="88" t="s">
        <v>90</v>
      </c>
      <c r="O1" s="88" t="s">
        <v>91</v>
      </c>
      <c r="P1" s="88" t="s">
        <v>57</v>
      </c>
      <c r="Q1" s="88" t="s">
        <v>57</v>
      </c>
      <c r="R1" s="88" t="s">
        <v>57</v>
      </c>
      <c r="S1" s="88" t="s">
        <v>57</v>
      </c>
      <c r="T1" s="88" t="s">
        <v>57</v>
      </c>
      <c r="U1" s="88" t="s">
        <v>57</v>
      </c>
      <c r="V1" s="88" t="s">
        <v>57</v>
      </c>
      <c r="W1" s="88" t="s">
        <v>57</v>
      </c>
      <c r="X1" s="88" t="s">
        <v>57</v>
      </c>
      <c r="Y1" s="88" t="s">
        <v>57</v>
      </c>
      <c r="Z1" s="88" t="s">
        <v>57</v>
      </c>
      <c r="AA1" s="88" t="s">
        <v>57</v>
      </c>
      <c r="AB1" s="88" t="s">
        <v>57</v>
      </c>
      <c r="AC1" s="88" t="s">
        <v>57</v>
      </c>
      <c r="AD1" s="88" t="s">
        <v>57</v>
      </c>
    </row>
    <row r="2" spans="1:30" ht="32.25" customHeight="1" x14ac:dyDescent="0.25">
      <c r="A2" s="89" t="s">
        <v>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1:30" s="16" customFormat="1" ht="45" x14ac:dyDescent="0.2">
      <c r="A3" s="33" t="s">
        <v>1</v>
      </c>
      <c r="B3" s="43" t="s">
        <v>60</v>
      </c>
      <c r="C3" s="33" t="s">
        <v>61</v>
      </c>
      <c r="D3" s="33" t="s">
        <v>62</v>
      </c>
      <c r="E3" s="33" t="s">
        <v>37</v>
      </c>
      <c r="F3" s="32" t="s">
        <v>63</v>
      </c>
      <c r="G3" s="34" t="s">
        <v>64</v>
      </c>
      <c r="H3" s="34" t="s">
        <v>65</v>
      </c>
      <c r="I3" s="34" t="s">
        <v>29</v>
      </c>
      <c r="J3" s="38" t="s">
        <v>2</v>
      </c>
      <c r="K3" s="35" t="s">
        <v>24</v>
      </c>
      <c r="L3" s="36" t="s">
        <v>0</v>
      </c>
      <c r="M3" s="33" t="s">
        <v>3</v>
      </c>
      <c r="N3" s="24">
        <v>43234</v>
      </c>
      <c r="O3" s="24">
        <v>43388</v>
      </c>
      <c r="P3" s="24" t="s">
        <v>58</v>
      </c>
      <c r="Q3" s="24" t="s">
        <v>58</v>
      </c>
      <c r="R3" s="24" t="s">
        <v>58</v>
      </c>
      <c r="S3" s="24" t="s">
        <v>58</v>
      </c>
      <c r="T3" s="24" t="s">
        <v>58</v>
      </c>
      <c r="U3" s="24" t="s">
        <v>58</v>
      </c>
      <c r="V3" s="24" t="s">
        <v>58</v>
      </c>
      <c r="W3" s="24" t="s">
        <v>58</v>
      </c>
      <c r="X3" s="24" t="s">
        <v>58</v>
      </c>
      <c r="Y3" s="24" t="s">
        <v>58</v>
      </c>
      <c r="Z3" s="24" t="s">
        <v>58</v>
      </c>
      <c r="AA3" s="24" t="s">
        <v>58</v>
      </c>
      <c r="AB3" s="24" t="s">
        <v>58</v>
      </c>
      <c r="AC3" s="24" t="s">
        <v>58</v>
      </c>
      <c r="AD3" s="24" t="s">
        <v>58</v>
      </c>
    </row>
    <row r="4" spans="1:30" ht="35.1" customHeight="1" x14ac:dyDescent="0.25">
      <c r="A4" s="90">
        <v>1</v>
      </c>
      <c r="B4" s="84" t="s">
        <v>79</v>
      </c>
      <c r="C4" s="49">
        <v>1</v>
      </c>
      <c r="D4" s="50" t="s">
        <v>66</v>
      </c>
      <c r="E4" s="49" t="s">
        <v>40</v>
      </c>
      <c r="F4" s="51" t="s">
        <v>41</v>
      </c>
      <c r="G4" s="49" t="s">
        <v>84</v>
      </c>
      <c r="H4" s="49" t="s">
        <v>28</v>
      </c>
      <c r="I4" s="52" t="s">
        <v>27</v>
      </c>
      <c r="J4" s="39">
        <v>20</v>
      </c>
      <c r="K4" s="37"/>
      <c r="L4" s="25">
        <f>K4-(SUM(N4:AD4))</f>
        <v>0</v>
      </c>
      <c r="M4" s="26" t="str">
        <f>IF(L4&lt;0,"ATENÇÃO","OK")</f>
        <v>OK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ht="42" customHeight="1" x14ac:dyDescent="0.25">
      <c r="A5" s="91"/>
      <c r="B5" s="85"/>
      <c r="C5" s="49">
        <v>2</v>
      </c>
      <c r="D5" s="50" t="s">
        <v>66</v>
      </c>
      <c r="E5" s="49" t="s">
        <v>42</v>
      </c>
      <c r="F5" s="51" t="s">
        <v>43</v>
      </c>
      <c r="G5" s="49" t="s">
        <v>85</v>
      </c>
      <c r="H5" s="49" t="s">
        <v>28</v>
      </c>
      <c r="I5" s="52" t="s">
        <v>27</v>
      </c>
      <c r="J5" s="39">
        <v>20</v>
      </c>
      <c r="K5" s="37"/>
      <c r="L5" s="25">
        <f t="shared" ref="L5:L28" si="0">K5-(SUM(N5:AD5))</f>
        <v>0</v>
      </c>
      <c r="M5" s="26" t="str">
        <f t="shared" ref="M5:M28" si="1">IF(L5&lt;0,"ATENÇÃO","OK")</f>
        <v>OK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30" ht="35.1" customHeight="1" x14ac:dyDescent="0.25">
      <c r="A6" s="91"/>
      <c r="B6" s="85"/>
      <c r="C6" s="49">
        <v>3</v>
      </c>
      <c r="D6" s="50" t="s">
        <v>66</v>
      </c>
      <c r="E6" s="49" t="s">
        <v>44</v>
      </c>
      <c r="F6" s="51" t="s">
        <v>45</v>
      </c>
      <c r="G6" s="49" t="s">
        <v>85</v>
      </c>
      <c r="H6" s="49" t="s">
        <v>28</v>
      </c>
      <c r="I6" s="52" t="s">
        <v>27</v>
      </c>
      <c r="J6" s="39">
        <v>23.12</v>
      </c>
      <c r="K6" s="37"/>
      <c r="L6" s="25">
        <f t="shared" si="0"/>
        <v>0</v>
      </c>
      <c r="M6" s="26" t="str">
        <f t="shared" si="1"/>
        <v>OK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35.1" customHeight="1" x14ac:dyDescent="0.25">
      <c r="A7" s="91"/>
      <c r="B7" s="85"/>
      <c r="C7" s="49">
        <v>4</v>
      </c>
      <c r="D7" s="50" t="s">
        <v>66</v>
      </c>
      <c r="E7" s="49" t="s">
        <v>46</v>
      </c>
      <c r="F7" s="51" t="s">
        <v>47</v>
      </c>
      <c r="G7" s="49" t="s">
        <v>85</v>
      </c>
      <c r="H7" s="49" t="s">
        <v>28</v>
      </c>
      <c r="I7" s="52" t="s">
        <v>27</v>
      </c>
      <c r="J7" s="39">
        <v>23.12</v>
      </c>
      <c r="K7" s="37"/>
      <c r="L7" s="25">
        <f t="shared" si="0"/>
        <v>0</v>
      </c>
      <c r="M7" s="26" t="str">
        <f t="shared" si="1"/>
        <v>OK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1:30" ht="57" x14ac:dyDescent="0.25">
      <c r="A8" s="92"/>
      <c r="B8" s="85"/>
      <c r="C8" s="49">
        <v>5</v>
      </c>
      <c r="D8" s="50" t="s">
        <v>66</v>
      </c>
      <c r="E8" s="49" t="s">
        <v>56</v>
      </c>
      <c r="F8" s="51" t="s">
        <v>67</v>
      </c>
      <c r="G8" s="49" t="s">
        <v>86</v>
      </c>
      <c r="H8" s="49" t="s">
        <v>28</v>
      </c>
      <c r="I8" s="52" t="s">
        <v>27</v>
      </c>
      <c r="J8" s="39">
        <v>159.84</v>
      </c>
      <c r="K8" s="37"/>
      <c r="L8" s="25">
        <f t="shared" si="0"/>
        <v>0</v>
      </c>
      <c r="M8" s="26" t="str">
        <f t="shared" si="1"/>
        <v>OK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0" ht="35.1" customHeight="1" x14ac:dyDescent="0.25">
      <c r="A9" s="93">
        <v>2</v>
      </c>
      <c r="B9" s="86" t="s">
        <v>81</v>
      </c>
      <c r="C9" s="53">
        <v>6</v>
      </c>
      <c r="D9" s="54"/>
      <c r="E9" s="53"/>
      <c r="F9" s="55" t="s">
        <v>48</v>
      </c>
      <c r="G9" s="53"/>
      <c r="H9" s="53"/>
      <c r="I9" s="56"/>
      <c r="J9" s="40"/>
      <c r="K9" s="37"/>
      <c r="L9" s="25"/>
      <c r="M9" s="26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ht="35.1" customHeight="1" x14ac:dyDescent="0.25">
      <c r="A10" s="86"/>
      <c r="B10" s="86"/>
      <c r="C10" s="53">
        <v>7</v>
      </c>
      <c r="D10" s="54"/>
      <c r="E10" s="53"/>
      <c r="F10" s="55" t="s">
        <v>49</v>
      </c>
      <c r="G10" s="53"/>
      <c r="H10" s="53"/>
      <c r="I10" s="56"/>
      <c r="J10" s="40"/>
      <c r="K10" s="37"/>
      <c r="L10" s="25"/>
      <c r="M10" s="26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ht="35.1" customHeight="1" x14ac:dyDescent="0.25">
      <c r="A11" s="86"/>
      <c r="B11" s="86"/>
      <c r="C11" s="53">
        <v>8</v>
      </c>
      <c r="D11" s="54"/>
      <c r="E11" s="53"/>
      <c r="F11" s="57" t="s">
        <v>50</v>
      </c>
      <c r="G11" s="70"/>
      <c r="H11" s="53"/>
      <c r="I11" s="56"/>
      <c r="J11" s="40"/>
      <c r="K11" s="37"/>
      <c r="L11" s="25"/>
      <c r="M11" s="26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ht="35.1" customHeight="1" x14ac:dyDescent="0.25">
      <c r="A12" s="86"/>
      <c r="B12" s="86"/>
      <c r="C12" s="53">
        <v>9</v>
      </c>
      <c r="D12" s="54"/>
      <c r="E12" s="53"/>
      <c r="F12" s="57" t="s">
        <v>51</v>
      </c>
      <c r="G12" s="70"/>
      <c r="H12" s="53"/>
      <c r="I12" s="56"/>
      <c r="J12" s="40"/>
      <c r="K12" s="37"/>
      <c r="L12" s="25"/>
      <c r="M12" s="26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ht="35.1" customHeight="1" x14ac:dyDescent="0.25">
      <c r="A13" s="86"/>
      <c r="B13" s="86"/>
      <c r="C13" s="53">
        <v>10</v>
      </c>
      <c r="D13" s="54"/>
      <c r="E13" s="53"/>
      <c r="F13" s="57" t="s">
        <v>52</v>
      </c>
      <c r="G13" s="70"/>
      <c r="H13" s="53"/>
      <c r="I13" s="56"/>
      <c r="J13" s="40"/>
      <c r="K13" s="37"/>
      <c r="L13" s="25"/>
      <c r="M13" s="26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35.1" customHeight="1" x14ac:dyDescent="0.25">
      <c r="A14" s="86"/>
      <c r="B14" s="86"/>
      <c r="C14" s="53">
        <v>11</v>
      </c>
      <c r="D14" s="54"/>
      <c r="E14" s="53"/>
      <c r="F14" s="57" t="s">
        <v>53</v>
      </c>
      <c r="G14" s="70"/>
      <c r="H14" s="53"/>
      <c r="I14" s="56"/>
      <c r="J14" s="40"/>
      <c r="K14" s="37"/>
      <c r="L14" s="25"/>
      <c r="M14" s="26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ht="35.1" customHeight="1" x14ac:dyDescent="0.25">
      <c r="A15" s="86"/>
      <c r="B15" s="86"/>
      <c r="C15" s="53">
        <v>12</v>
      </c>
      <c r="D15" s="54"/>
      <c r="E15" s="53"/>
      <c r="F15" s="55" t="s">
        <v>54</v>
      </c>
      <c r="G15" s="53"/>
      <c r="H15" s="53"/>
      <c r="I15" s="56"/>
      <c r="J15" s="40"/>
      <c r="K15" s="37"/>
      <c r="L15" s="25"/>
      <c r="M15" s="26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ht="35.1" customHeight="1" x14ac:dyDescent="0.25">
      <c r="A16" s="86"/>
      <c r="B16" s="86"/>
      <c r="C16" s="53">
        <v>13</v>
      </c>
      <c r="D16" s="54"/>
      <c r="E16" s="53"/>
      <c r="F16" s="55" t="s">
        <v>55</v>
      </c>
      <c r="G16" s="53"/>
      <c r="H16" s="53"/>
      <c r="I16" s="56"/>
      <c r="J16" s="40"/>
      <c r="K16" s="37"/>
      <c r="L16" s="25"/>
      <c r="M16" s="26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0" ht="35.1" customHeight="1" x14ac:dyDescent="0.25">
      <c r="A17" s="87">
        <v>3</v>
      </c>
      <c r="B17" s="87" t="s">
        <v>80</v>
      </c>
      <c r="C17" s="53">
        <v>14</v>
      </c>
      <c r="D17" s="54"/>
      <c r="E17" s="53"/>
      <c r="F17" s="55" t="s">
        <v>68</v>
      </c>
      <c r="G17" s="53"/>
      <c r="H17" s="53"/>
      <c r="I17" s="56"/>
      <c r="J17" s="40"/>
      <c r="K17" s="37"/>
      <c r="L17" s="25"/>
      <c r="M17" s="26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0" ht="35.1" customHeight="1" x14ac:dyDescent="0.25">
      <c r="A18" s="87"/>
      <c r="B18" s="87"/>
      <c r="C18" s="53">
        <v>15</v>
      </c>
      <c r="D18" s="54"/>
      <c r="E18" s="53"/>
      <c r="F18" s="55" t="s">
        <v>38</v>
      </c>
      <c r="G18" s="53"/>
      <c r="H18" s="53"/>
      <c r="I18" s="56"/>
      <c r="J18" s="40"/>
      <c r="K18" s="37"/>
      <c r="L18" s="25"/>
      <c r="M18" s="26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0" ht="35.1" customHeight="1" x14ac:dyDescent="0.25">
      <c r="A19" s="87"/>
      <c r="B19" s="87"/>
      <c r="C19" s="53">
        <v>16</v>
      </c>
      <c r="D19" s="54"/>
      <c r="E19" s="53"/>
      <c r="F19" s="55" t="s">
        <v>39</v>
      </c>
      <c r="G19" s="53"/>
      <c r="H19" s="53"/>
      <c r="I19" s="56"/>
      <c r="J19" s="40"/>
      <c r="K19" s="37"/>
      <c r="L19" s="25"/>
      <c r="M19" s="26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ht="35.1" customHeight="1" x14ac:dyDescent="0.25">
      <c r="A20" s="87"/>
      <c r="B20" s="87"/>
      <c r="C20" s="53">
        <v>17</v>
      </c>
      <c r="D20" s="54"/>
      <c r="E20" s="53"/>
      <c r="F20" s="55" t="s">
        <v>69</v>
      </c>
      <c r="G20" s="53"/>
      <c r="H20" s="53"/>
      <c r="I20" s="56"/>
      <c r="J20" s="40"/>
      <c r="K20" s="37"/>
      <c r="L20" s="25"/>
      <c r="M20" s="26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ht="35.1" customHeight="1" x14ac:dyDescent="0.25">
      <c r="A21" s="87"/>
      <c r="B21" s="87"/>
      <c r="C21" s="53">
        <v>18</v>
      </c>
      <c r="D21" s="54"/>
      <c r="E21" s="53"/>
      <c r="F21" s="55" t="s">
        <v>70</v>
      </c>
      <c r="G21" s="53"/>
      <c r="H21" s="53"/>
      <c r="I21" s="56"/>
      <c r="J21" s="40"/>
      <c r="K21" s="37"/>
      <c r="L21" s="25"/>
      <c r="M21" s="26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ht="35.1" customHeight="1" x14ac:dyDescent="0.25">
      <c r="A22" s="87"/>
      <c r="B22" s="87"/>
      <c r="C22" s="53">
        <v>19</v>
      </c>
      <c r="D22" s="54"/>
      <c r="E22" s="53"/>
      <c r="F22" s="55" t="s">
        <v>71</v>
      </c>
      <c r="G22" s="53"/>
      <c r="H22" s="53"/>
      <c r="I22" s="56"/>
      <c r="J22" s="40"/>
      <c r="K22" s="37"/>
      <c r="L22" s="25"/>
      <c r="M22" s="26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ht="35.1" customHeight="1" x14ac:dyDescent="0.25">
      <c r="A23" s="87"/>
      <c r="B23" s="87"/>
      <c r="C23" s="53">
        <v>20</v>
      </c>
      <c r="D23" s="54"/>
      <c r="E23" s="53"/>
      <c r="F23" s="55" t="s">
        <v>72</v>
      </c>
      <c r="G23" s="53"/>
      <c r="H23" s="53"/>
      <c r="I23" s="56"/>
      <c r="J23" s="40"/>
      <c r="K23" s="37"/>
      <c r="L23" s="25"/>
      <c r="M23" s="26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ht="35.1" customHeight="1" x14ac:dyDescent="0.25">
      <c r="A24" s="87"/>
      <c r="B24" s="87"/>
      <c r="C24" s="53">
        <v>21</v>
      </c>
      <c r="D24" s="54"/>
      <c r="E24" s="53"/>
      <c r="F24" s="55" t="s">
        <v>73</v>
      </c>
      <c r="G24" s="53"/>
      <c r="H24" s="53"/>
      <c r="I24" s="56"/>
      <c r="J24" s="40"/>
      <c r="K24" s="37"/>
      <c r="L24" s="25"/>
      <c r="M24" s="26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ht="35.1" customHeight="1" x14ac:dyDescent="0.25">
      <c r="A25" s="87"/>
      <c r="B25" s="87"/>
      <c r="C25" s="53">
        <v>22</v>
      </c>
      <c r="D25" s="54"/>
      <c r="E25" s="53"/>
      <c r="F25" s="55" t="s">
        <v>74</v>
      </c>
      <c r="G25" s="53"/>
      <c r="H25" s="53"/>
      <c r="I25" s="56"/>
      <c r="J25" s="40"/>
      <c r="K25" s="37"/>
      <c r="L25" s="25"/>
      <c r="M25" s="26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ht="35.1" customHeight="1" x14ac:dyDescent="0.25">
      <c r="A26" s="87"/>
      <c r="B26" s="87"/>
      <c r="C26" s="53">
        <v>23</v>
      </c>
      <c r="D26" s="54"/>
      <c r="E26" s="53"/>
      <c r="F26" s="55" t="s">
        <v>75</v>
      </c>
      <c r="G26" s="53"/>
      <c r="H26" s="53"/>
      <c r="I26" s="56"/>
      <c r="J26" s="40"/>
      <c r="K26" s="37"/>
      <c r="L26" s="25"/>
      <c r="M26" s="26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0" ht="28.5" customHeight="1" x14ac:dyDescent="0.25">
      <c r="A27" s="68">
        <v>4</v>
      </c>
      <c r="B27" s="68" t="s">
        <v>80</v>
      </c>
      <c r="C27" s="53">
        <v>24</v>
      </c>
      <c r="D27" s="54"/>
      <c r="E27" s="53"/>
      <c r="F27" s="55" t="s">
        <v>76</v>
      </c>
      <c r="G27" s="53"/>
      <c r="H27" s="53"/>
      <c r="I27" s="56"/>
      <c r="J27" s="40"/>
      <c r="K27" s="37"/>
      <c r="L27" s="25"/>
      <c r="M27" s="26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ht="108.75" customHeight="1" x14ac:dyDescent="0.25">
      <c r="A28" s="67">
        <v>5</v>
      </c>
      <c r="B28" s="69" t="s">
        <v>79</v>
      </c>
      <c r="C28" s="49">
        <v>25</v>
      </c>
      <c r="D28" s="50" t="s">
        <v>66</v>
      </c>
      <c r="E28" s="49" t="s">
        <v>82</v>
      </c>
      <c r="F28" s="51" t="s">
        <v>83</v>
      </c>
      <c r="G28" s="49" t="s">
        <v>87</v>
      </c>
      <c r="H28" s="49" t="s">
        <v>25</v>
      </c>
      <c r="I28" s="58" t="s">
        <v>27</v>
      </c>
      <c r="J28" s="41">
        <v>5.97</v>
      </c>
      <c r="K28" s="37">
        <v>2400</v>
      </c>
      <c r="L28" s="25">
        <f t="shared" si="0"/>
        <v>800</v>
      </c>
      <c r="M28" s="26" t="str">
        <f t="shared" si="1"/>
        <v>OK</v>
      </c>
      <c r="N28" s="31">
        <v>800</v>
      </c>
      <c r="O28" s="31">
        <v>800</v>
      </c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</sheetData>
  <mergeCells count="27">
    <mergeCell ref="AD1:AD2"/>
    <mergeCell ref="A2:M2"/>
    <mergeCell ref="Z1:Z2"/>
    <mergeCell ref="AA1:AA2"/>
    <mergeCell ref="AB1:AB2"/>
    <mergeCell ref="AC1:AC2"/>
    <mergeCell ref="Y1:Y2"/>
    <mergeCell ref="P1:P2"/>
    <mergeCell ref="A1:F1"/>
    <mergeCell ref="G1:J1"/>
    <mergeCell ref="K1:M1"/>
    <mergeCell ref="Q1:Q2"/>
    <mergeCell ref="N1:N2"/>
    <mergeCell ref="O1:O2"/>
    <mergeCell ref="V1:V2"/>
    <mergeCell ref="W1:W2"/>
    <mergeCell ref="X1:X2"/>
    <mergeCell ref="R1:R2"/>
    <mergeCell ref="S1:S2"/>
    <mergeCell ref="T1:T2"/>
    <mergeCell ref="U1:U2"/>
    <mergeCell ref="A4:A8"/>
    <mergeCell ref="B4:B8"/>
    <mergeCell ref="A9:A16"/>
    <mergeCell ref="B9:B16"/>
    <mergeCell ref="A17:A26"/>
    <mergeCell ref="B17:B26"/>
  </mergeCells>
  <conditionalFormatting sqref="Y5:AD28">
    <cfRule type="cellIs" dxfId="95" priority="43" stopIfTrue="1" operator="greaterThan">
      <formula>0</formula>
    </cfRule>
    <cfRule type="cellIs" dxfId="94" priority="44" stopIfTrue="1" operator="greaterThan">
      <formula>0</formula>
    </cfRule>
    <cfRule type="cellIs" dxfId="93" priority="45" stopIfTrue="1" operator="greaterThan">
      <formula>0</formula>
    </cfRule>
  </conditionalFormatting>
  <conditionalFormatting sqref="Y4:AD4">
    <cfRule type="cellIs" dxfId="92" priority="40" stopIfTrue="1" operator="greaterThan">
      <formula>0</formula>
    </cfRule>
    <cfRule type="cellIs" dxfId="91" priority="41" stopIfTrue="1" operator="greaterThan">
      <formula>0</formula>
    </cfRule>
    <cfRule type="cellIs" dxfId="90" priority="42" stopIfTrue="1" operator="greaterThan">
      <formula>0</formula>
    </cfRule>
  </conditionalFormatting>
  <conditionalFormatting sqref="Y5:AD28">
    <cfRule type="cellIs" dxfId="89" priority="37" stopIfTrue="1" operator="greaterThan">
      <formula>0</formula>
    </cfRule>
    <cfRule type="cellIs" dxfId="88" priority="38" stopIfTrue="1" operator="greaterThan">
      <formula>0</formula>
    </cfRule>
    <cfRule type="cellIs" dxfId="87" priority="39" stopIfTrue="1" operator="greaterThan">
      <formula>0</formula>
    </cfRule>
  </conditionalFormatting>
  <conditionalFormatting sqref="P4:X4">
    <cfRule type="cellIs" dxfId="86" priority="28" stopIfTrue="1" operator="greaterThan">
      <formula>0</formula>
    </cfRule>
    <cfRule type="cellIs" dxfId="85" priority="29" stopIfTrue="1" operator="greaterThan">
      <formula>0</formula>
    </cfRule>
    <cfRule type="cellIs" dxfId="84" priority="30" stopIfTrue="1" operator="greaterThan">
      <formula>0</formula>
    </cfRule>
  </conditionalFormatting>
  <conditionalFormatting sqref="P5:X28">
    <cfRule type="cellIs" dxfId="83" priority="25" stopIfTrue="1" operator="greaterThan">
      <formula>0</formula>
    </cfRule>
    <cfRule type="cellIs" dxfId="82" priority="26" stopIfTrue="1" operator="greaterThan">
      <formula>0</formula>
    </cfRule>
    <cfRule type="cellIs" dxfId="81" priority="27" stopIfTrue="1" operator="greaterThan">
      <formula>0</formula>
    </cfRule>
  </conditionalFormatting>
  <conditionalFormatting sqref="N4">
    <cfRule type="cellIs" dxfId="80" priority="10" stopIfTrue="1" operator="greaterThan">
      <formula>0</formula>
    </cfRule>
    <cfRule type="cellIs" dxfId="79" priority="11" stopIfTrue="1" operator="greaterThan">
      <formula>0</formula>
    </cfRule>
    <cfRule type="cellIs" dxfId="78" priority="12" stopIfTrue="1" operator="greaterThan">
      <formula>0</formula>
    </cfRule>
  </conditionalFormatting>
  <conditionalFormatting sqref="N5:N28">
    <cfRule type="cellIs" dxfId="77" priority="7" stopIfTrue="1" operator="greaterThan">
      <formula>0</formula>
    </cfRule>
    <cfRule type="cellIs" dxfId="76" priority="8" stopIfTrue="1" operator="greaterThan">
      <formula>0</formula>
    </cfRule>
    <cfRule type="cellIs" dxfId="75" priority="9" stopIfTrue="1" operator="greaterThan">
      <formula>0</formula>
    </cfRule>
  </conditionalFormatting>
  <conditionalFormatting sqref="O4">
    <cfRule type="cellIs" dxfId="74" priority="4" stopIfTrue="1" operator="greaterThan">
      <formula>0</formula>
    </cfRule>
    <cfRule type="cellIs" dxfId="73" priority="5" stopIfTrue="1" operator="greaterThan">
      <formula>0</formula>
    </cfRule>
    <cfRule type="cellIs" dxfId="72" priority="6" stopIfTrue="1" operator="greaterThan">
      <formula>0</formula>
    </cfRule>
  </conditionalFormatting>
  <conditionalFormatting sqref="O5:O28">
    <cfRule type="cellIs" dxfId="71" priority="1" stopIfTrue="1" operator="greaterThan">
      <formula>0</formula>
    </cfRule>
    <cfRule type="cellIs" dxfId="70" priority="2" stopIfTrue="1" operator="greaterThan">
      <formula>0</formula>
    </cfRule>
    <cfRule type="cellIs" dxfId="69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opLeftCell="D7" zoomScale="112" zoomScaleNormal="112" workbookViewId="0">
      <selection activeCell="K9" sqref="K9:K27"/>
    </sheetView>
  </sheetViews>
  <sheetFormatPr defaultColWidth="9.7109375" defaultRowHeight="15" x14ac:dyDescent="0.25"/>
  <cols>
    <col min="1" max="1" width="6.7109375" style="1" customWidth="1"/>
    <col min="2" max="2" width="24.85546875" style="1" customWidth="1"/>
    <col min="3" max="3" width="7.7109375" style="1" customWidth="1"/>
    <col min="4" max="4" width="8.85546875" style="1" customWidth="1"/>
    <col min="5" max="5" width="13.85546875" style="1" customWidth="1"/>
    <col min="6" max="6" width="43.5703125" style="27" customWidth="1"/>
    <col min="7" max="7" width="24.7109375" style="1" customWidth="1"/>
    <col min="8" max="8" width="9.85546875" style="1" bestFit="1" customWidth="1"/>
    <col min="9" max="9" width="16.85546875" style="1" customWidth="1"/>
    <col min="10" max="10" width="12.7109375" style="42" bestFit="1" customWidth="1"/>
    <col min="11" max="11" width="12" style="19" customWidth="1"/>
    <col min="12" max="12" width="13.28515625" style="28" customWidth="1"/>
    <col min="13" max="13" width="12.5703125" style="17" customWidth="1"/>
    <col min="14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2.25" customHeight="1" x14ac:dyDescent="0.25">
      <c r="A1" s="89" t="s">
        <v>77</v>
      </c>
      <c r="B1" s="89"/>
      <c r="C1" s="89"/>
      <c r="D1" s="89"/>
      <c r="E1" s="89"/>
      <c r="F1" s="89"/>
      <c r="G1" s="89" t="s">
        <v>26</v>
      </c>
      <c r="H1" s="89"/>
      <c r="I1" s="89"/>
      <c r="J1" s="89"/>
      <c r="K1" s="89" t="s">
        <v>78</v>
      </c>
      <c r="L1" s="89"/>
      <c r="M1" s="89"/>
      <c r="N1" s="88" t="s">
        <v>57</v>
      </c>
      <c r="O1" s="88" t="s">
        <v>57</v>
      </c>
      <c r="P1" s="88" t="s">
        <v>57</v>
      </c>
      <c r="Q1" s="88" t="s">
        <v>57</v>
      </c>
      <c r="R1" s="88" t="s">
        <v>57</v>
      </c>
      <c r="S1" s="88" t="s">
        <v>57</v>
      </c>
      <c r="T1" s="88" t="s">
        <v>57</v>
      </c>
      <c r="U1" s="88" t="s">
        <v>57</v>
      </c>
      <c r="V1" s="88" t="s">
        <v>57</v>
      </c>
      <c r="W1" s="88" t="s">
        <v>57</v>
      </c>
      <c r="X1" s="88" t="s">
        <v>57</v>
      </c>
      <c r="Y1" s="88" t="s">
        <v>57</v>
      </c>
      <c r="Z1" s="88" t="s">
        <v>57</v>
      </c>
      <c r="AA1" s="88" t="s">
        <v>57</v>
      </c>
      <c r="AB1" s="88" t="s">
        <v>57</v>
      </c>
      <c r="AC1" s="88" t="s">
        <v>57</v>
      </c>
      <c r="AD1" s="88" t="s">
        <v>57</v>
      </c>
    </row>
    <row r="2" spans="1:30" ht="32.25" customHeight="1" x14ac:dyDescent="0.25">
      <c r="A2" s="89" t="s">
        <v>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1:30" s="16" customFormat="1" ht="45" x14ac:dyDescent="0.2">
      <c r="A3" s="33" t="s">
        <v>1</v>
      </c>
      <c r="B3" s="43" t="s">
        <v>60</v>
      </c>
      <c r="C3" s="33" t="s">
        <v>61</v>
      </c>
      <c r="D3" s="33" t="s">
        <v>62</v>
      </c>
      <c r="E3" s="33" t="s">
        <v>37</v>
      </c>
      <c r="F3" s="32" t="s">
        <v>63</v>
      </c>
      <c r="G3" s="34" t="s">
        <v>64</v>
      </c>
      <c r="H3" s="34" t="s">
        <v>65</v>
      </c>
      <c r="I3" s="34" t="s">
        <v>29</v>
      </c>
      <c r="J3" s="38" t="s">
        <v>2</v>
      </c>
      <c r="K3" s="35" t="s">
        <v>24</v>
      </c>
      <c r="L3" s="36" t="s">
        <v>0</v>
      </c>
      <c r="M3" s="33" t="s">
        <v>3</v>
      </c>
      <c r="N3" s="24" t="s">
        <v>58</v>
      </c>
      <c r="O3" s="24" t="s">
        <v>58</v>
      </c>
      <c r="P3" s="24" t="s">
        <v>58</v>
      </c>
      <c r="Q3" s="24" t="s">
        <v>58</v>
      </c>
      <c r="R3" s="24" t="s">
        <v>58</v>
      </c>
      <c r="S3" s="24" t="s">
        <v>58</v>
      </c>
      <c r="T3" s="24" t="s">
        <v>58</v>
      </c>
      <c r="U3" s="24" t="s">
        <v>58</v>
      </c>
      <c r="V3" s="24" t="s">
        <v>58</v>
      </c>
      <c r="W3" s="24" t="s">
        <v>58</v>
      </c>
      <c r="X3" s="24" t="s">
        <v>58</v>
      </c>
      <c r="Y3" s="24" t="s">
        <v>58</v>
      </c>
      <c r="Z3" s="24" t="s">
        <v>58</v>
      </c>
      <c r="AA3" s="24" t="s">
        <v>58</v>
      </c>
      <c r="AB3" s="24" t="s">
        <v>58</v>
      </c>
      <c r="AC3" s="24" t="s">
        <v>58</v>
      </c>
      <c r="AD3" s="24" t="s">
        <v>58</v>
      </c>
    </row>
    <row r="4" spans="1:30" ht="35.1" customHeight="1" x14ac:dyDescent="0.25">
      <c r="A4" s="90">
        <v>1</v>
      </c>
      <c r="B4" s="84" t="s">
        <v>79</v>
      </c>
      <c r="C4" s="49">
        <v>1</v>
      </c>
      <c r="D4" s="50" t="s">
        <v>66</v>
      </c>
      <c r="E4" s="49" t="s">
        <v>40</v>
      </c>
      <c r="F4" s="51" t="s">
        <v>41</v>
      </c>
      <c r="G4" s="49" t="s">
        <v>84</v>
      </c>
      <c r="H4" s="49" t="s">
        <v>28</v>
      </c>
      <c r="I4" s="52" t="s">
        <v>27</v>
      </c>
      <c r="J4" s="39">
        <v>20</v>
      </c>
      <c r="K4" s="37"/>
      <c r="L4" s="25">
        <f>K4-(SUM(N4:AD4))</f>
        <v>0</v>
      </c>
      <c r="M4" s="26" t="str">
        <f>IF(L4&lt;0,"ATENÇÃO","OK")</f>
        <v>OK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ht="42" customHeight="1" x14ac:dyDescent="0.25">
      <c r="A5" s="91"/>
      <c r="B5" s="85"/>
      <c r="C5" s="49">
        <v>2</v>
      </c>
      <c r="D5" s="50" t="s">
        <v>66</v>
      </c>
      <c r="E5" s="49" t="s">
        <v>42</v>
      </c>
      <c r="F5" s="51" t="s">
        <v>43</v>
      </c>
      <c r="G5" s="49" t="s">
        <v>85</v>
      </c>
      <c r="H5" s="49" t="s">
        <v>28</v>
      </c>
      <c r="I5" s="52" t="s">
        <v>27</v>
      </c>
      <c r="J5" s="39">
        <v>20</v>
      </c>
      <c r="K5" s="37"/>
      <c r="L5" s="25">
        <f t="shared" ref="L5:L28" si="0">K5-(SUM(N5:AD5))</f>
        <v>0</v>
      </c>
      <c r="M5" s="26" t="str">
        <f t="shared" ref="M5:M28" si="1">IF(L5&lt;0,"ATENÇÃO","OK")</f>
        <v>OK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30" ht="35.1" customHeight="1" x14ac:dyDescent="0.25">
      <c r="A6" s="91"/>
      <c r="B6" s="85"/>
      <c r="C6" s="49">
        <v>3</v>
      </c>
      <c r="D6" s="50" t="s">
        <v>66</v>
      </c>
      <c r="E6" s="49" t="s">
        <v>44</v>
      </c>
      <c r="F6" s="51" t="s">
        <v>45</v>
      </c>
      <c r="G6" s="49" t="s">
        <v>85</v>
      </c>
      <c r="H6" s="49" t="s">
        <v>28</v>
      </c>
      <c r="I6" s="52" t="s">
        <v>27</v>
      </c>
      <c r="J6" s="39">
        <v>23.12</v>
      </c>
      <c r="K6" s="37"/>
      <c r="L6" s="25">
        <f t="shared" si="0"/>
        <v>0</v>
      </c>
      <c r="M6" s="26" t="str">
        <f t="shared" si="1"/>
        <v>OK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35.1" customHeight="1" x14ac:dyDescent="0.25">
      <c r="A7" s="91"/>
      <c r="B7" s="85"/>
      <c r="C7" s="49">
        <v>4</v>
      </c>
      <c r="D7" s="50" t="s">
        <v>66</v>
      </c>
      <c r="E7" s="49" t="s">
        <v>46</v>
      </c>
      <c r="F7" s="51" t="s">
        <v>47</v>
      </c>
      <c r="G7" s="49" t="s">
        <v>85</v>
      </c>
      <c r="H7" s="49" t="s">
        <v>28</v>
      </c>
      <c r="I7" s="52" t="s">
        <v>27</v>
      </c>
      <c r="J7" s="39">
        <v>23.12</v>
      </c>
      <c r="K7" s="37"/>
      <c r="L7" s="25">
        <f t="shared" si="0"/>
        <v>0</v>
      </c>
      <c r="M7" s="26" t="str">
        <f t="shared" si="1"/>
        <v>OK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1:30" ht="57" x14ac:dyDescent="0.25">
      <c r="A8" s="92"/>
      <c r="B8" s="85"/>
      <c r="C8" s="49">
        <v>5</v>
      </c>
      <c r="D8" s="50" t="s">
        <v>66</v>
      </c>
      <c r="E8" s="49" t="s">
        <v>56</v>
      </c>
      <c r="F8" s="51" t="s">
        <v>67</v>
      </c>
      <c r="G8" s="49" t="s">
        <v>86</v>
      </c>
      <c r="H8" s="49" t="s">
        <v>28</v>
      </c>
      <c r="I8" s="52" t="s">
        <v>27</v>
      </c>
      <c r="J8" s="39">
        <v>159.84</v>
      </c>
      <c r="K8" s="37">
        <v>5</v>
      </c>
      <c r="L8" s="25">
        <f t="shared" si="0"/>
        <v>5</v>
      </c>
      <c r="M8" s="26" t="str">
        <f t="shared" si="1"/>
        <v>OK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0" ht="35.1" customHeight="1" x14ac:dyDescent="0.25">
      <c r="A9" s="93">
        <v>2</v>
      </c>
      <c r="B9" s="86" t="s">
        <v>81</v>
      </c>
      <c r="C9" s="53">
        <v>6</v>
      </c>
      <c r="D9" s="54"/>
      <c r="E9" s="53"/>
      <c r="F9" s="55" t="s">
        <v>48</v>
      </c>
      <c r="G9" s="53"/>
      <c r="H9" s="53"/>
      <c r="I9" s="56"/>
      <c r="J9" s="40"/>
      <c r="K9" s="37"/>
      <c r="L9" s="25"/>
      <c r="M9" s="26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ht="35.1" customHeight="1" x14ac:dyDescent="0.25">
      <c r="A10" s="86"/>
      <c r="B10" s="86"/>
      <c r="C10" s="53">
        <v>7</v>
      </c>
      <c r="D10" s="54"/>
      <c r="E10" s="53"/>
      <c r="F10" s="55" t="s">
        <v>49</v>
      </c>
      <c r="G10" s="53"/>
      <c r="H10" s="53"/>
      <c r="I10" s="56"/>
      <c r="J10" s="40"/>
      <c r="K10" s="37"/>
      <c r="L10" s="25"/>
      <c r="M10" s="26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ht="35.1" customHeight="1" x14ac:dyDescent="0.25">
      <c r="A11" s="86"/>
      <c r="B11" s="86"/>
      <c r="C11" s="53">
        <v>8</v>
      </c>
      <c r="D11" s="54"/>
      <c r="E11" s="53"/>
      <c r="F11" s="57" t="s">
        <v>50</v>
      </c>
      <c r="G11" s="70"/>
      <c r="H11" s="53"/>
      <c r="I11" s="56"/>
      <c r="J11" s="40"/>
      <c r="K11" s="37"/>
      <c r="L11" s="25"/>
      <c r="M11" s="26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ht="35.1" customHeight="1" x14ac:dyDescent="0.25">
      <c r="A12" s="86"/>
      <c r="B12" s="86"/>
      <c r="C12" s="53">
        <v>9</v>
      </c>
      <c r="D12" s="54"/>
      <c r="E12" s="53"/>
      <c r="F12" s="57" t="s">
        <v>51</v>
      </c>
      <c r="G12" s="70"/>
      <c r="H12" s="53"/>
      <c r="I12" s="56"/>
      <c r="J12" s="40"/>
      <c r="K12" s="37"/>
      <c r="L12" s="25"/>
      <c r="M12" s="26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ht="35.1" customHeight="1" x14ac:dyDescent="0.25">
      <c r="A13" s="86"/>
      <c r="B13" s="86"/>
      <c r="C13" s="53">
        <v>10</v>
      </c>
      <c r="D13" s="54"/>
      <c r="E13" s="53"/>
      <c r="F13" s="57" t="s">
        <v>52</v>
      </c>
      <c r="G13" s="70"/>
      <c r="H13" s="53"/>
      <c r="I13" s="56"/>
      <c r="J13" s="40"/>
      <c r="K13" s="37"/>
      <c r="L13" s="25"/>
      <c r="M13" s="26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35.1" customHeight="1" x14ac:dyDescent="0.25">
      <c r="A14" s="86"/>
      <c r="B14" s="86"/>
      <c r="C14" s="53">
        <v>11</v>
      </c>
      <c r="D14" s="54"/>
      <c r="E14" s="53"/>
      <c r="F14" s="57" t="s">
        <v>53</v>
      </c>
      <c r="G14" s="70"/>
      <c r="H14" s="53"/>
      <c r="I14" s="56"/>
      <c r="J14" s="40"/>
      <c r="K14" s="37"/>
      <c r="L14" s="25"/>
      <c r="M14" s="26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ht="35.1" customHeight="1" x14ac:dyDescent="0.25">
      <c r="A15" s="86"/>
      <c r="B15" s="86"/>
      <c r="C15" s="53">
        <v>12</v>
      </c>
      <c r="D15" s="54"/>
      <c r="E15" s="53"/>
      <c r="F15" s="55" t="s">
        <v>54</v>
      </c>
      <c r="G15" s="53"/>
      <c r="H15" s="53"/>
      <c r="I15" s="56"/>
      <c r="J15" s="40"/>
      <c r="K15" s="37"/>
      <c r="L15" s="25"/>
      <c r="M15" s="26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ht="35.1" customHeight="1" x14ac:dyDescent="0.25">
      <c r="A16" s="86"/>
      <c r="B16" s="86"/>
      <c r="C16" s="53">
        <v>13</v>
      </c>
      <c r="D16" s="54"/>
      <c r="E16" s="53"/>
      <c r="F16" s="55" t="s">
        <v>55</v>
      </c>
      <c r="G16" s="53"/>
      <c r="H16" s="53"/>
      <c r="I16" s="56"/>
      <c r="J16" s="40"/>
      <c r="K16" s="37"/>
      <c r="L16" s="25"/>
      <c r="M16" s="26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0" ht="35.1" customHeight="1" x14ac:dyDescent="0.25">
      <c r="A17" s="87">
        <v>3</v>
      </c>
      <c r="B17" s="87" t="s">
        <v>80</v>
      </c>
      <c r="C17" s="53">
        <v>14</v>
      </c>
      <c r="D17" s="54"/>
      <c r="E17" s="53"/>
      <c r="F17" s="55" t="s">
        <v>68</v>
      </c>
      <c r="G17" s="53"/>
      <c r="H17" s="53"/>
      <c r="I17" s="56"/>
      <c r="J17" s="40"/>
      <c r="K17" s="37"/>
      <c r="L17" s="25"/>
      <c r="M17" s="26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0" ht="35.1" customHeight="1" x14ac:dyDescent="0.25">
      <c r="A18" s="87"/>
      <c r="B18" s="87"/>
      <c r="C18" s="53">
        <v>15</v>
      </c>
      <c r="D18" s="54"/>
      <c r="E18" s="53"/>
      <c r="F18" s="55" t="s">
        <v>38</v>
      </c>
      <c r="G18" s="53"/>
      <c r="H18" s="53"/>
      <c r="I18" s="56"/>
      <c r="J18" s="40"/>
      <c r="K18" s="37"/>
      <c r="L18" s="25"/>
      <c r="M18" s="26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0" ht="35.1" customHeight="1" x14ac:dyDescent="0.25">
      <c r="A19" s="87"/>
      <c r="B19" s="87"/>
      <c r="C19" s="53">
        <v>16</v>
      </c>
      <c r="D19" s="54"/>
      <c r="E19" s="53"/>
      <c r="F19" s="55" t="s">
        <v>39</v>
      </c>
      <c r="G19" s="53"/>
      <c r="H19" s="53"/>
      <c r="I19" s="56"/>
      <c r="J19" s="40"/>
      <c r="K19" s="37"/>
      <c r="L19" s="25"/>
      <c r="M19" s="26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ht="35.1" customHeight="1" x14ac:dyDescent="0.25">
      <c r="A20" s="87"/>
      <c r="B20" s="87"/>
      <c r="C20" s="53">
        <v>17</v>
      </c>
      <c r="D20" s="54"/>
      <c r="E20" s="53"/>
      <c r="F20" s="55" t="s">
        <v>69</v>
      </c>
      <c r="G20" s="53"/>
      <c r="H20" s="53"/>
      <c r="I20" s="56"/>
      <c r="J20" s="40"/>
      <c r="K20" s="37"/>
      <c r="L20" s="25"/>
      <c r="M20" s="26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ht="35.1" customHeight="1" x14ac:dyDescent="0.25">
      <c r="A21" s="87"/>
      <c r="B21" s="87"/>
      <c r="C21" s="53">
        <v>18</v>
      </c>
      <c r="D21" s="54"/>
      <c r="E21" s="53"/>
      <c r="F21" s="55" t="s">
        <v>70</v>
      </c>
      <c r="G21" s="53"/>
      <c r="H21" s="53"/>
      <c r="I21" s="56"/>
      <c r="J21" s="40"/>
      <c r="K21" s="37"/>
      <c r="L21" s="25"/>
      <c r="M21" s="26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ht="35.1" customHeight="1" x14ac:dyDescent="0.25">
      <c r="A22" s="87"/>
      <c r="B22" s="87"/>
      <c r="C22" s="53">
        <v>19</v>
      </c>
      <c r="D22" s="54"/>
      <c r="E22" s="53"/>
      <c r="F22" s="55" t="s">
        <v>71</v>
      </c>
      <c r="G22" s="53"/>
      <c r="H22" s="53"/>
      <c r="I22" s="56"/>
      <c r="J22" s="40"/>
      <c r="K22" s="37"/>
      <c r="L22" s="25"/>
      <c r="M22" s="26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ht="35.1" customHeight="1" x14ac:dyDescent="0.25">
      <c r="A23" s="87"/>
      <c r="B23" s="87"/>
      <c r="C23" s="53">
        <v>20</v>
      </c>
      <c r="D23" s="54"/>
      <c r="E23" s="53"/>
      <c r="F23" s="55" t="s">
        <v>72</v>
      </c>
      <c r="G23" s="53"/>
      <c r="H23" s="53"/>
      <c r="I23" s="56"/>
      <c r="J23" s="40"/>
      <c r="K23" s="37"/>
      <c r="L23" s="25"/>
      <c r="M23" s="26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ht="35.1" customHeight="1" x14ac:dyDescent="0.25">
      <c r="A24" s="87"/>
      <c r="B24" s="87"/>
      <c r="C24" s="53">
        <v>21</v>
      </c>
      <c r="D24" s="54"/>
      <c r="E24" s="53"/>
      <c r="F24" s="55" t="s">
        <v>73</v>
      </c>
      <c r="G24" s="53"/>
      <c r="H24" s="53"/>
      <c r="I24" s="56"/>
      <c r="J24" s="40"/>
      <c r="K24" s="37"/>
      <c r="L24" s="25"/>
      <c r="M24" s="26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ht="35.1" customHeight="1" x14ac:dyDescent="0.25">
      <c r="A25" s="87"/>
      <c r="B25" s="87"/>
      <c r="C25" s="53">
        <v>22</v>
      </c>
      <c r="D25" s="54"/>
      <c r="E25" s="53"/>
      <c r="F25" s="55" t="s">
        <v>74</v>
      </c>
      <c r="G25" s="53"/>
      <c r="H25" s="53"/>
      <c r="I25" s="56"/>
      <c r="J25" s="40"/>
      <c r="K25" s="37"/>
      <c r="L25" s="25"/>
      <c r="M25" s="26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ht="35.1" customHeight="1" x14ac:dyDescent="0.25">
      <c r="A26" s="87"/>
      <c r="B26" s="87"/>
      <c r="C26" s="53">
        <v>23</v>
      </c>
      <c r="D26" s="54"/>
      <c r="E26" s="53"/>
      <c r="F26" s="55" t="s">
        <v>75</v>
      </c>
      <c r="G26" s="53"/>
      <c r="H26" s="53"/>
      <c r="I26" s="56"/>
      <c r="J26" s="40"/>
      <c r="K26" s="37"/>
      <c r="L26" s="25"/>
      <c r="M26" s="26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0" ht="28.5" customHeight="1" x14ac:dyDescent="0.25">
      <c r="A27" s="68">
        <v>4</v>
      </c>
      <c r="B27" s="68" t="s">
        <v>80</v>
      </c>
      <c r="C27" s="53">
        <v>24</v>
      </c>
      <c r="D27" s="54"/>
      <c r="E27" s="53"/>
      <c r="F27" s="55" t="s">
        <v>76</v>
      </c>
      <c r="G27" s="53"/>
      <c r="H27" s="53"/>
      <c r="I27" s="56"/>
      <c r="J27" s="40"/>
      <c r="K27" s="37"/>
      <c r="L27" s="25"/>
      <c r="M27" s="26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ht="108.75" customHeight="1" x14ac:dyDescent="0.25">
      <c r="A28" s="67">
        <v>5</v>
      </c>
      <c r="B28" s="69" t="s">
        <v>79</v>
      </c>
      <c r="C28" s="49">
        <v>25</v>
      </c>
      <c r="D28" s="50" t="s">
        <v>66</v>
      </c>
      <c r="E28" s="49" t="s">
        <v>82</v>
      </c>
      <c r="F28" s="51" t="s">
        <v>83</v>
      </c>
      <c r="G28" s="49" t="s">
        <v>87</v>
      </c>
      <c r="H28" s="49" t="s">
        <v>25</v>
      </c>
      <c r="I28" s="58" t="s">
        <v>27</v>
      </c>
      <c r="J28" s="41">
        <v>5.97</v>
      </c>
      <c r="K28" s="37"/>
      <c r="L28" s="25">
        <f t="shared" si="0"/>
        <v>0</v>
      </c>
      <c r="M28" s="26" t="str">
        <f t="shared" si="1"/>
        <v>OK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</sheetData>
  <mergeCells count="27">
    <mergeCell ref="AD1:AD2"/>
    <mergeCell ref="A2:M2"/>
    <mergeCell ref="A1:F1"/>
    <mergeCell ref="G1:J1"/>
    <mergeCell ref="K1:M1"/>
    <mergeCell ref="AC1:AC2"/>
    <mergeCell ref="R1:R2"/>
    <mergeCell ref="Y1:Y2"/>
    <mergeCell ref="Z1:Z2"/>
    <mergeCell ref="AA1:AA2"/>
    <mergeCell ref="AB1:AB2"/>
    <mergeCell ref="P1:P2"/>
    <mergeCell ref="Q1:Q2"/>
    <mergeCell ref="N1:N2"/>
    <mergeCell ref="O1:O2"/>
    <mergeCell ref="V1:V2"/>
    <mergeCell ref="W1:W2"/>
    <mergeCell ref="X1:X2"/>
    <mergeCell ref="S1:S2"/>
    <mergeCell ref="T1:T2"/>
    <mergeCell ref="U1:U2"/>
    <mergeCell ref="A4:A8"/>
    <mergeCell ref="B4:B8"/>
    <mergeCell ref="A9:A16"/>
    <mergeCell ref="B9:B16"/>
    <mergeCell ref="A17:A26"/>
    <mergeCell ref="B17:B26"/>
  </mergeCells>
  <conditionalFormatting sqref="Y4:AD4">
    <cfRule type="cellIs" dxfId="68" priority="16" stopIfTrue="1" operator="greaterThan">
      <formula>0</formula>
    </cfRule>
    <cfRule type="cellIs" dxfId="67" priority="17" stopIfTrue="1" operator="greaterThan">
      <formula>0</formula>
    </cfRule>
    <cfRule type="cellIs" dxfId="66" priority="18" stopIfTrue="1" operator="greaterThan">
      <formula>0</formula>
    </cfRule>
  </conditionalFormatting>
  <conditionalFormatting sqref="Y5:AD28">
    <cfRule type="cellIs" dxfId="65" priority="13" stopIfTrue="1" operator="greaterThan">
      <formula>0</formula>
    </cfRule>
    <cfRule type="cellIs" dxfId="64" priority="14" stopIfTrue="1" operator="greaterThan">
      <formula>0</formula>
    </cfRule>
    <cfRule type="cellIs" dxfId="63" priority="15" stopIfTrue="1" operator="greaterThan">
      <formula>0</formula>
    </cfRule>
  </conditionalFormatting>
  <conditionalFormatting sqref="N4">
    <cfRule type="cellIs" dxfId="62" priority="10" stopIfTrue="1" operator="greaterThan">
      <formula>0</formula>
    </cfRule>
    <cfRule type="cellIs" dxfId="61" priority="11" stopIfTrue="1" operator="greaterThan">
      <formula>0</formula>
    </cfRule>
    <cfRule type="cellIs" dxfId="60" priority="12" stopIfTrue="1" operator="greaterThan">
      <formula>0</formula>
    </cfRule>
  </conditionalFormatting>
  <conditionalFormatting sqref="N5:N28">
    <cfRule type="cellIs" dxfId="59" priority="7" stopIfTrue="1" operator="greaterThan">
      <formula>0</formula>
    </cfRule>
    <cfRule type="cellIs" dxfId="58" priority="8" stopIfTrue="1" operator="greaterThan">
      <formula>0</formula>
    </cfRule>
    <cfRule type="cellIs" dxfId="57" priority="9" stopIfTrue="1" operator="greaterThan">
      <formula>0</formula>
    </cfRule>
  </conditionalFormatting>
  <conditionalFormatting sqref="O4:X4">
    <cfRule type="cellIs" dxfId="56" priority="4" stopIfTrue="1" operator="greaterThan">
      <formula>0</formula>
    </cfRule>
    <cfRule type="cellIs" dxfId="55" priority="5" stopIfTrue="1" operator="greaterThan">
      <formula>0</formula>
    </cfRule>
    <cfRule type="cellIs" dxfId="54" priority="6" stopIfTrue="1" operator="greaterThan">
      <formula>0</formula>
    </cfRule>
  </conditionalFormatting>
  <conditionalFormatting sqref="O5:X28">
    <cfRule type="cellIs" dxfId="53" priority="1" stopIfTrue="1" operator="greaterThan">
      <formula>0</formula>
    </cfRule>
    <cfRule type="cellIs" dxfId="52" priority="2" stopIfTrue="1" operator="greaterThan">
      <formula>0</formula>
    </cfRule>
    <cfRule type="cellIs" dxfId="51" priority="3" stopIfTrue="1" operator="greaterThan">
      <formula>0</formula>
    </cfRule>
  </conditionalFormatting>
  <conditionalFormatting sqref="Y5:AD28">
    <cfRule type="cellIs" dxfId="50" priority="19" stopIfTrue="1" operator="greaterThan">
      <formula>0</formula>
    </cfRule>
    <cfRule type="cellIs" dxfId="49" priority="20" stopIfTrue="1" operator="greaterThan">
      <formula>0</formula>
    </cfRule>
    <cfRule type="cellIs" dxfId="48" priority="21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opLeftCell="F7" zoomScaleNormal="100" workbookViewId="0">
      <selection activeCell="N18" sqref="N18"/>
    </sheetView>
  </sheetViews>
  <sheetFormatPr defaultColWidth="9.7109375" defaultRowHeight="15" x14ac:dyDescent="0.25"/>
  <cols>
    <col min="1" max="1" width="6.7109375" style="1" customWidth="1"/>
    <col min="2" max="2" width="24.85546875" style="1" customWidth="1"/>
    <col min="3" max="3" width="7.7109375" style="1" customWidth="1"/>
    <col min="4" max="4" width="8.85546875" style="1" customWidth="1"/>
    <col min="5" max="5" width="13.85546875" style="1" customWidth="1"/>
    <col min="6" max="6" width="43.5703125" style="27" customWidth="1"/>
    <col min="7" max="7" width="24.7109375" style="1" customWidth="1"/>
    <col min="8" max="8" width="9.85546875" style="1" bestFit="1" customWidth="1"/>
    <col min="9" max="9" width="16.85546875" style="1" customWidth="1"/>
    <col min="10" max="10" width="12.7109375" style="42" bestFit="1" customWidth="1"/>
    <col min="11" max="11" width="12" style="19" customWidth="1"/>
    <col min="12" max="12" width="13.28515625" style="28" customWidth="1"/>
    <col min="13" max="13" width="12.5703125" style="17" customWidth="1"/>
    <col min="14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2.25" customHeight="1" x14ac:dyDescent="0.25">
      <c r="A1" s="89" t="s">
        <v>77</v>
      </c>
      <c r="B1" s="89"/>
      <c r="C1" s="89"/>
      <c r="D1" s="89"/>
      <c r="E1" s="89"/>
      <c r="F1" s="89"/>
      <c r="G1" s="89" t="s">
        <v>26</v>
      </c>
      <c r="H1" s="89"/>
      <c r="I1" s="89"/>
      <c r="J1" s="89"/>
      <c r="K1" s="89" t="s">
        <v>78</v>
      </c>
      <c r="L1" s="89"/>
      <c r="M1" s="89"/>
      <c r="N1" s="88" t="s">
        <v>57</v>
      </c>
      <c r="O1" s="88" t="s">
        <v>57</v>
      </c>
      <c r="P1" s="88" t="s">
        <v>57</v>
      </c>
      <c r="Q1" s="88" t="s">
        <v>57</v>
      </c>
      <c r="R1" s="88" t="s">
        <v>57</v>
      </c>
      <c r="S1" s="88" t="s">
        <v>57</v>
      </c>
      <c r="T1" s="88" t="s">
        <v>57</v>
      </c>
      <c r="U1" s="88" t="s">
        <v>57</v>
      </c>
      <c r="V1" s="88" t="s">
        <v>57</v>
      </c>
      <c r="W1" s="88" t="s">
        <v>57</v>
      </c>
      <c r="X1" s="88" t="s">
        <v>57</v>
      </c>
      <c r="Y1" s="88" t="s">
        <v>57</v>
      </c>
      <c r="Z1" s="88" t="s">
        <v>57</v>
      </c>
      <c r="AA1" s="88" t="s">
        <v>57</v>
      </c>
      <c r="AB1" s="88" t="s">
        <v>57</v>
      </c>
      <c r="AC1" s="88" t="s">
        <v>57</v>
      </c>
      <c r="AD1" s="88" t="s">
        <v>57</v>
      </c>
    </row>
    <row r="2" spans="1:30" ht="32.25" customHeight="1" x14ac:dyDescent="0.25">
      <c r="A2" s="89" t="s">
        <v>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1:30" s="16" customFormat="1" ht="45" x14ac:dyDescent="0.2">
      <c r="A3" s="33" t="s">
        <v>1</v>
      </c>
      <c r="B3" s="43" t="s">
        <v>60</v>
      </c>
      <c r="C3" s="33" t="s">
        <v>61</v>
      </c>
      <c r="D3" s="33" t="s">
        <v>62</v>
      </c>
      <c r="E3" s="33" t="s">
        <v>37</v>
      </c>
      <c r="F3" s="32" t="s">
        <v>63</v>
      </c>
      <c r="G3" s="34" t="s">
        <v>64</v>
      </c>
      <c r="H3" s="34" t="s">
        <v>65</v>
      </c>
      <c r="I3" s="34" t="s">
        <v>29</v>
      </c>
      <c r="J3" s="38" t="s">
        <v>2</v>
      </c>
      <c r="K3" s="35" t="s">
        <v>24</v>
      </c>
      <c r="L3" s="36" t="s">
        <v>0</v>
      </c>
      <c r="M3" s="33" t="s">
        <v>3</v>
      </c>
      <c r="N3" s="24" t="s">
        <v>58</v>
      </c>
      <c r="O3" s="24" t="s">
        <v>58</v>
      </c>
      <c r="P3" s="24" t="s">
        <v>58</v>
      </c>
      <c r="Q3" s="24" t="s">
        <v>58</v>
      </c>
      <c r="R3" s="24" t="s">
        <v>58</v>
      </c>
      <c r="S3" s="24" t="s">
        <v>58</v>
      </c>
      <c r="T3" s="24" t="s">
        <v>58</v>
      </c>
      <c r="U3" s="24" t="s">
        <v>58</v>
      </c>
      <c r="V3" s="24" t="s">
        <v>58</v>
      </c>
      <c r="W3" s="24" t="s">
        <v>58</v>
      </c>
      <c r="X3" s="24" t="s">
        <v>58</v>
      </c>
      <c r="Y3" s="24" t="s">
        <v>58</v>
      </c>
      <c r="Z3" s="24" t="s">
        <v>58</v>
      </c>
      <c r="AA3" s="24" t="s">
        <v>58</v>
      </c>
      <c r="AB3" s="24" t="s">
        <v>58</v>
      </c>
      <c r="AC3" s="24" t="s">
        <v>58</v>
      </c>
      <c r="AD3" s="24" t="s">
        <v>58</v>
      </c>
    </row>
    <row r="4" spans="1:30" ht="35.1" customHeight="1" x14ac:dyDescent="0.25">
      <c r="A4" s="90">
        <v>1</v>
      </c>
      <c r="B4" s="84" t="s">
        <v>79</v>
      </c>
      <c r="C4" s="49">
        <v>1</v>
      </c>
      <c r="D4" s="50" t="s">
        <v>66</v>
      </c>
      <c r="E4" s="49" t="s">
        <v>40</v>
      </c>
      <c r="F4" s="51" t="s">
        <v>41</v>
      </c>
      <c r="G4" s="49" t="s">
        <v>84</v>
      </c>
      <c r="H4" s="49" t="s">
        <v>28</v>
      </c>
      <c r="I4" s="52" t="s">
        <v>27</v>
      </c>
      <c r="J4" s="39">
        <v>20</v>
      </c>
      <c r="K4" s="37"/>
      <c r="L4" s="25">
        <f>K4-(SUM(N4:AD4))</f>
        <v>0</v>
      </c>
      <c r="M4" s="26" t="str">
        <f>IF(L4&lt;0,"ATENÇÃO","OK")</f>
        <v>OK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ht="42" customHeight="1" x14ac:dyDescent="0.25">
      <c r="A5" s="91"/>
      <c r="B5" s="85"/>
      <c r="C5" s="49">
        <v>2</v>
      </c>
      <c r="D5" s="50" t="s">
        <v>66</v>
      </c>
      <c r="E5" s="49" t="s">
        <v>42</v>
      </c>
      <c r="F5" s="51" t="s">
        <v>43</v>
      </c>
      <c r="G5" s="49" t="s">
        <v>85</v>
      </c>
      <c r="H5" s="49" t="s">
        <v>28</v>
      </c>
      <c r="I5" s="52" t="s">
        <v>27</v>
      </c>
      <c r="J5" s="39">
        <v>20</v>
      </c>
      <c r="K5" s="37"/>
      <c r="L5" s="25">
        <f t="shared" ref="L5:L28" si="0">K5-(SUM(N5:AD5))</f>
        <v>0</v>
      </c>
      <c r="M5" s="26" t="str">
        <f t="shared" ref="M5:M28" si="1">IF(L5&lt;0,"ATENÇÃO","OK")</f>
        <v>OK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30" ht="35.1" customHeight="1" x14ac:dyDescent="0.25">
      <c r="A6" s="91"/>
      <c r="B6" s="85"/>
      <c r="C6" s="49">
        <v>3</v>
      </c>
      <c r="D6" s="50" t="s">
        <v>66</v>
      </c>
      <c r="E6" s="49" t="s">
        <v>44</v>
      </c>
      <c r="F6" s="51" t="s">
        <v>45</v>
      </c>
      <c r="G6" s="49" t="s">
        <v>85</v>
      </c>
      <c r="H6" s="49" t="s">
        <v>28</v>
      </c>
      <c r="I6" s="52" t="s">
        <v>27</v>
      </c>
      <c r="J6" s="39">
        <v>23.12</v>
      </c>
      <c r="K6" s="37"/>
      <c r="L6" s="25">
        <f t="shared" si="0"/>
        <v>0</v>
      </c>
      <c r="M6" s="26" t="str">
        <f t="shared" si="1"/>
        <v>OK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35.1" customHeight="1" x14ac:dyDescent="0.25">
      <c r="A7" s="91"/>
      <c r="B7" s="85"/>
      <c r="C7" s="49">
        <v>4</v>
      </c>
      <c r="D7" s="50" t="s">
        <v>66</v>
      </c>
      <c r="E7" s="49" t="s">
        <v>46</v>
      </c>
      <c r="F7" s="51" t="s">
        <v>47</v>
      </c>
      <c r="G7" s="49" t="s">
        <v>85</v>
      </c>
      <c r="H7" s="49" t="s">
        <v>28</v>
      </c>
      <c r="I7" s="52" t="s">
        <v>27</v>
      </c>
      <c r="J7" s="39">
        <v>23.12</v>
      </c>
      <c r="K7" s="37"/>
      <c r="L7" s="25">
        <f t="shared" si="0"/>
        <v>0</v>
      </c>
      <c r="M7" s="26" t="str">
        <f t="shared" si="1"/>
        <v>OK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1:30" ht="57" x14ac:dyDescent="0.25">
      <c r="A8" s="92"/>
      <c r="B8" s="85"/>
      <c r="C8" s="49">
        <v>5</v>
      </c>
      <c r="D8" s="50" t="s">
        <v>66</v>
      </c>
      <c r="E8" s="49" t="s">
        <v>56</v>
      </c>
      <c r="F8" s="51" t="s">
        <v>67</v>
      </c>
      <c r="G8" s="49" t="s">
        <v>86</v>
      </c>
      <c r="H8" s="49" t="s">
        <v>28</v>
      </c>
      <c r="I8" s="52" t="s">
        <v>27</v>
      </c>
      <c r="J8" s="39">
        <v>159.84</v>
      </c>
      <c r="K8" s="37"/>
      <c r="L8" s="25">
        <f t="shared" si="0"/>
        <v>0</v>
      </c>
      <c r="M8" s="26" t="str">
        <f t="shared" si="1"/>
        <v>OK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0" ht="35.1" customHeight="1" x14ac:dyDescent="0.25">
      <c r="A9" s="93">
        <v>2</v>
      </c>
      <c r="B9" s="86" t="s">
        <v>81</v>
      </c>
      <c r="C9" s="53">
        <v>6</v>
      </c>
      <c r="D9" s="54"/>
      <c r="E9" s="53"/>
      <c r="F9" s="55" t="s">
        <v>48</v>
      </c>
      <c r="G9" s="53"/>
      <c r="H9" s="53"/>
      <c r="I9" s="56"/>
      <c r="J9" s="40"/>
      <c r="K9" s="37"/>
      <c r="L9" s="25"/>
      <c r="M9" s="26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ht="35.1" customHeight="1" x14ac:dyDescent="0.25">
      <c r="A10" s="86"/>
      <c r="B10" s="86"/>
      <c r="C10" s="53">
        <v>7</v>
      </c>
      <c r="D10" s="54"/>
      <c r="E10" s="53"/>
      <c r="F10" s="55" t="s">
        <v>49</v>
      </c>
      <c r="G10" s="53"/>
      <c r="H10" s="53"/>
      <c r="I10" s="56"/>
      <c r="J10" s="40"/>
      <c r="K10" s="37"/>
      <c r="L10" s="25"/>
      <c r="M10" s="26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ht="35.1" customHeight="1" x14ac:dyDescent="0.25">
      <c r="A11" s="86"/>
      <c r="B11" s="86"/>
      <c r="C11" s="53">
        <v>8</v>
      </c>
      <c r="D11" s="54"/>
      <c r="E11" s="53"/>
      <c r="F11" s="57" t="s">
        <v>50</v>
      </c>
      <c r="G11" s="70"/>
      <c r="H11" s="53"/>
      <c r="I11" s="56"/>
      <c r="J11" s="40"/>
      <c r="K11" s="37"/>
      <c r="L11" s="25"/>
      <c r="M11" s="26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ht="35.1" customHeight="1" x14ac:dyDescent="0.25">
      <c r="A12" s="86"/>
      <c r="B12" s="86"/>
      <c r="C12" s="53">
        <v>9</v>
      </c>
      <c r="D12" s="54"/>
      <c r="E12" s="53"/>
      <c r="F12" s="57" t="s">
        <v>51</v>
      </c>
      <c r="G12" s="70"/>
      <c r="H12" s="53"/>
      <c r="I12" s="56"/>
      <c r="J12" s="40"/>
      <c r="K12" s="37"/>
      <c r="L12" s="25"/>
      <c r="M12" s="26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ht="35.1" customHeight="1" x14ac:dyDescent="0.25">
      <c r="A13" s="86"/>
      <c r="B13" s="86"/>
      <c r="C13" s="53">
        <v>10</v>
      </c>
      <c r="D13" s="54"/>
      <c r="E13" s="53"/>
      <c r="F13" s="57" t="s">
        <v>52</v>
      </c>
      <c r="G13" s="70"/>
      <c r="H13" s="53"/>
      <c r="I13" s="56"/>
      <c r="J13" s="40"/>
      <c r="K13" s="37"/>
      <c r="L13" s="25"/>
      <c r="M13" s="26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35.1" customHeight="1" x14ac:dyDescent="0.25">
      <c r="A14" s="86"/>
      <c r="B14" s="86"/>
      <c r="C14" s="53">
        <v>11</v>
      </c>
      <c r="D14" s="54"/>
      <c r="E14" s="53"/>
      <c r="F14" s="57" t="s">
        <v>53</v>
      </c>
      <c r="G14" s="70"/>
      <c r="H14" s="53"/>
      <c r="I14" s="56"/>
      <c r="J14" s="40"/>
      <c r="K14" s="37"/>
      <c r="L14" s="25"/>
      <c r="M14" s="26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ht="35.1" customHeight="1" x14ac:dyDescent="0.25">
      <c r="A15" s="86"/>
      <c r="B15" s="86"/>
      <c r="C15" s="53">
        <v>12</v>
      </c>
      <c r="D15" s="54"/>
      <c r="E15" s="53"/>
      <c r="F15" s="55" t="s">
        <v>54</v>
      </c>
      <c r="G15" s="53"/>
      <c r="H15" s="53"/>
      <c r="I15" s="56"/>
      <c r="J15" s="40"/>
      <c r="K15" s="37"/>
      <c r="L15" s="25"/>
      <c r="M15" s="26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ht="35.1" customHeight="1" x14ac:dyDescent="0.25">
      <c r="A16" s="86"/>
      <c r="B16" s="86"/>
      <c r="C16" s="53">
        <v>13</v>
      </c>
      <c r="D16" s="54"/>
      <c r="E16" s="53"/>
      <c r="F16" s="55" t="s">
        <v>55</v>
      </c>
      <c r="G16" s="53"/>
      <c r="H16" s="53"/>
      <c r="I16" s="56"/>
      <c r="J16" s="40"/>
      <c r="K16" s="37"/>
      <c r="L16" s="25"/>
      <c r="M16" s="26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0" ht="35.1" customHeight="1" x14ac:dyDescent="0.25">
      <c r="A17" s="87">
        <v>3</v>
      </c>
      <c r="B17" s="87" t="s">
        <v>80</v>
      </c>
      <c r="C17" s="53">
        <v>14</v>
      </c>
      <c r="D17" s="54"/>
      <c r="E17" s="53"/>
      <c r="F17" s="55" t="s">
        <v>68</v>
      </c>
      <c r="G17" s="53"/>
      <c r="H17" s="53"/>
      <c r="I17" s="56"/>
      <c r="J17" s="40"/>
      <c r="K17" s="37"/>
      <c r="L17" s="25"/>
      <c r="M17" s="26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0" ht="35.1" customHeight="1" x14ac:dyDescent="0.25">
      <c r="A18" s="87"/>
      <c r="B18" s="87"/>
      <c r="C18" s="53">
        <v>15</v>
      </c>
      <c r="D18" s="54"/>
      <c r="E18" s="53"/>
      <c r="F18" s="55" t="s">
        <v>38</v>
      </c>
      <c r="G18" s="53"/>
      <c r="H18" s="53"/>
      <c r="I18" s="56"/>
      <c r="J18" s="40"/>
      <c r="K18" s="37"/>
      <c r="L18" s="25"/>
      <c r="M18" s="26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0" ht="35.1" customHeight="1" x14ac:dyDescent="0.25">
      <c r="A19" s="87"/>
      <c r="B19" s="87"/>
      <c r="C19" s="53">
        <v>16</v>
      </c>
      <c r="D19" s="54"/>
      <c r="E19" s="53"/>
      <c r="F19" s="55" t="s">
        <v>39</v>
      </c>
      <c r="G19" s="53"/>
      <c r="H19" s="53"/>
      <c r="I19" s="56"/>
      <c r="J19" s="40"/>
      <c r="K19" s="37"/>
      <c r="L19" s="25"/>
      <c r="M19" s="26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ht="35.1" customHeight="1" x14ac:dyDescent="0.25">
      <c r="A20" s="87"/>
      <c r="B20" s="87"/>
      <c r="C20" s="53">
        <v>17</v>
      </c>
      <c r="D20" s="54"/>
      <c r="E20" s="53"/>
      <c r="F20" s="55" t="s">
        <v>69</v>
      </c>
      <c r="G20" s="53"/>
      <c r="H20" s="53"/>
      <c r="I20" s="56"/>
      <c r="J20" s="40"/>
      <c r="K20" s="37"/>
      <c r="L20" s="25"/>
      <c r="M20" s="26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ht="35.1" customHeight="1" x14ac:dyDescent="0.25">
      <c r="A21" s="87"/>
      <c r="B21" s="87"/>
      <c r="C21" s="53">
        <v>18</v>
      </c>
      <c r="D21" s="54"/>
      <c r="E21" s="53"/>
      <c r="F21" s="55" t="s">
        <v>70</v>
      </c>
      <c r="G21" s="53"/>
      <c r="H21" s="53"/>
      <c r="I21" s="56"/>
      <c r="J21" s="40"/>
      <c r="K21" s="37"/>
      <c r="L21" s="25"/>
      <c r="M21" s="26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ht="35.1" customHeight="1" x14ac:dyDescent="0.25">
      <c r="A22" s="87"/>
      <c r="B22" s="87"/>
      <c r="C22" s="53">
        <v>19</v>
      </c>
      <c r="D22" s="54"/>
      <c r="E22" s="53"/>
      <c r="F22" s="55" t="s">
        <v>71</v>
      </c>
      <c r="G22" s="53"/>
      <c r="H22" s="53"/>
      <c r="I22" s="56"/>
      <c r="J22" s="40"/>
      <c r="K22" s="37"/>
      <c r="L22" s="25"/>
      <c r="M22" s="26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ht="35.1" customHeight="1" x14ac:dyDescent="0.25">
      <c r="A23" s="87"/>
      <c r="B23" s="87"/>
      <c r="C23" s="53">
        <v>20</v>
      </c>
      <c r="D23" s="54"/>
      <c r="E23" s="53"/>
      <c r="F23" s="55" t="s">
        <v>72</v>
      </c>
      <c r="G23" s="53"/>
      <c r="H23" s="53"/>
      <c r="I23" s="56"/>
      <c r="J23" s="40"/>
      <c r="K23" s="37"/>
      <c r="L23" s="25"/>
      <c r="M23" s="26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ht="35.1" customHeight="1" x14ac:dyDescent="0.25">
      <c r="A24" s="87"/>
      <c r="B24" s="87"/>
      <c r="C24" s="53">
        <v>21</v>
      </c>
      <c r="D24" s="54"/>
      <c r="E24" s="53"/>
      <c r="F24" s="55" t="s">
        <v>73</v>
      </c>
      <c r="G24" s="53"/>
      <c r="H24" s="53"/>
      <c r="I24" s="56"/>
      <c r="J24" s="40"/>
      <c r="K24" s="37"/>
      <c r="L24" s="25"/>
      <c r="M24" s="26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ht="35.1" customHeight="1" x14ac:dyDescent="0.25">
      <c r="A25" s="87"/>
      <c r="B25" s="87"/>
      <c r="C25" s="53">
        <v>22</v>
      </c>
      <c r="D25" s="54"/>
      <c r="E25" s="53"/>
      <c r="F25" s="55" t="s">
        <v>74</v>
      </c>
      <c r="G25" s="53"/>
      <c r="H25" s="53"/>
      <c r="I25" s="56"/>
      <c r="J25" s="40"/>
      <c r="K25" s="37"/>
      <c r="L25" s="25"/>
      <c r="M25" s="26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ht="35.1" customHeight="1" x14ac:dyDescent="0.25">
      <c r="A26" s="87"/>
      <c r="B26" s="87"/>
      <c r="C26" s="53">
        <v>23</v>
      </c>
      <c r="D26" s="54"/>
      <c r="E26" s="53"/>
      <c r="F26" s="55" t="s">
        <v>75</v>
      </c>
      <c r="G26" s="53"/>
      <c r="H26" s="53"/>
      <c r="I26" s="56"/>
      <c r="J26" s="40"/>
      <c r="K26" s="37"/>
      <c r="L26" s="25"/>
      <c r="M26" s="26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0" ht="28.5" customHeight="1" x14ac:dyDescent="0.25">
      <c r="A27" s="68">
        <v>4</v>
      </c>
      <c r="B27" s="68" t="s">
        <v>80</v>
      </c>
      <c r="C27" s="53">
        <v>24</v>
      </c>
      <c r="D27" s="54"/>
      <c r="E27" s="53"/>
      <c r="F27" s="55" t="s">
        <v>76</v>
      </c>
      <c r="G27" s="53"/>
      <c r="H27" s="53"/>
      <c r="I27" s="56"/>
      <c r="J27" s="40"/>
      <c r="K27" s="37"/>
      <c r="L27" s="25"/>
      <c r="M27" s="26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ht="108.75" customHeight="1" x14ac:dyDescent="0.25">
      <c r="A28" s="67">
        <v>5</v>
      </c>
      <c r="B28" s="69" t="s">
        <v>79</v>
      </c>
      <c r="C28" s="49">
        <v>25</v>
      </c>
      <c r="D28" s="50" t="s">
        <v>66</v>
      </c>
      <c r="E28" s="49" t="s">
        <v>82</v>
      </c>
      <c r="F28" s="51" t="s">
        <v>83</v>
      </c>
      <c r="G28" s="49" t="s">
        <v>87</v>
      </c>
      <c r="H28" s="49" t="s">
        <v>25</v>
      </c>
      <c r="I28" s="58" t="s">
        <v>27</v>
      </c>
      <c r="J28" s="41">
        <v>5.97</v>
      </c>
      <c r="K28" s="37"/>
      <c r="L28" s="25">
        <f t="shared" si="0"/>
        <v>0</v>
      </c>
      <c r="M28" s="26" t="str">
        <f t="shared" si="1"/>
        <v>OK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</sheetData>
  <mergeCells count="27">
    <mergeCell ref="AD1:AD2"/>
    <mergeCell ref="A2:M2"/>
    <mergeCell ref="AB1:AB2"/>
    <mergeCell ref="AC1:AC2"/>
    <mergeCell ref="W1:W2"/>
    <mergeCell ref="X1:X2"/>
    <mergeCell ref="Y1:Y2"/>
    <mergeCell ref="Z1:Z2"/>
    <mergeCell ref="AA1:AA2"/>
    <mergeCell ref="Q1:Q2"/>
    <mergeCell ref="N1:N2"/>
    <mergeCell ref="O1:O2"/>
    <mergeCell ref="A1:F1"/>
    <mergeCell ref="G1:J1"/>
    <mergeCell ref="K1:M1"/>
    <mergeCell ref="P1:P2"/>
    <mergeCell ref="V1:V2"/>
    <mergeCell ref="R1:R2"/>
    <mergeCell ref="S1:S2"/>
    <mergeCell ref="T1:T2"/>
    <mergeCell ref="U1:U2"/>
    <mergeCell ref="A4:A8"/>
    <mergeCell ref="B4:B8"/>
    <mergeCell ref="A9:A16"/>
    <mergeCell ref="B9:B16"/>
    <mergeCell ref="A17:A26"/>
    <mergeCell ref="B17:B26"/>
  </mergeCells>
  <conditionalFormatting sqref="Y4:AD4">
    <cfRule type="cellIs" dxfId="47" priority="16" stopIfTrue="1" operator="greaterThan">
      <formula>0</formula>
    </cfRule>
    <cfRule type="cellIs" dxfId="46" priority="17" stopIfTrue="1" operator="greaterThan">
      <formula>0</formula>
    </cfRule>
    <cfRule type="cellIs" dxfId="45" priority="18" stopIfTrue="1" operator="greaterThan">
      <formula>0</formula>
    </cfRule>
  </conditionalFormatting>
  <conditionalFormatting sqref="Y5:AD28">
    <cfRule type="cellIs" dxfId="44" priority="13" stopIfTrue="1" operator="greaterThan">
      <formula>0</formula>
    </cfRule>
    <cfRule type="cellIs" dxfId="43" priority="14" stopIfTrue="1" operator="greaterThan">
      <formula>0</formula>
    </cfRule>
    <cfRule type="cellIs" dxfId="42" priority="15" stopIfTrue="1" operator="greaterThan">
      <formula>0</formula>
    </cfRule>
  </conditionalFormatting>
  <conditionalFormatting sqref="N4">
    <cfRule type="cellIs" dxfId="41" priority="10" stopIfTrue="1" operator="greaterThan">
      <formula>0</formula>
    </cfRule>
    <cfRule type="cellIs" dxfId="40" priority="11" stopIfTrue="1" operator="greaterThan">
      <formula>0</formula>
    </cfRule>
    <cfRule type="cellIs" dxfId="39" priority="12" stopIfTrue="1" operator="greaterThan">
      <formula>0</formula>
    </cfRule>
  </conditionalFormatting>
  <conditionalFormatting sqref="N5:N28">
    <cfRule type="cellIs" dxfId="38" priority="7" stopIfTrue="1" operator="greaterThan">
      <formula>0</formula>
    </cfRule>
    <cfRule type="cellIs" dxfId="37" priority="8" stopIfTrue="1" operator="greaterThan">
      <formula>0</formula>
    </cfRule>
    <cfRule type="cellIs" dxfId="36" priority="9" stopIfTrue="1" operator="greaterThan">
      <formula>0</formula>
    </cfRule>
  </conditionalFormatting>
  <conditionalFormatting sqref="O4:X4">
    <cfRule type="cellIs" dxfId="35" priority="4" stopIfTrue="1" operator="greaterThan">
      <formula>0</formula>
    </cfRule>
    <cfRule type="cellIs" dxfId="34" priority="5" stopIfTrue="1" operator="greaterThan">
      <formula>0</formula>
    </cfRule>
    <cfRule type="cellIs" dxfId="33" priority="6" stopIfTrue="1" operator="greaterThan">
      <formula>0</formula>
    </cfRule>
  </conditionalFormatting>
  <conditionalFormatting sqref="O5:X28">
    <cfRule type="cellIs" dxfId="32" priority="1" stopIfTrue="1" operator="greaterThan">
      <formula>0</formula>
    </cfRule>
    <cfRule type="cellIs" dxfId="31" priority="2" stopIfTrue="1" operator="greaterThan">
      <formula>0</formula>
    </cfRule>
    <cfRule type="cellIs" dxfId="30" priority="3" stopIfTrue="1" operator="greaterThan">
      <formula>0</formula>
    </cfRule>
  </conditionalFormatting>
  <conditionalFormatting sqref="Y5:AD28">
    <cfRule type="cellIs" dxfId="29" priority="19" stopIfTrue="1" operator="greaterThan">
      <formula>0</formula>
    </cfRule>
    <cfRule type="cellIs" dxfId="28" priority="20" stopIfTrue="1" operator="greaterThan">
      <formula>0</formula>
    </cfRule>
    <cfRule type="cellIs" dxfId="27" priority="21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abSelected="1" topLeftCell="G25" zoomScaleNormal="100" workbookViewId="0">
      <selection activeCell="N1" sqref="N1:N1048576"/>
    </sheetView>
  </sheetViews>
  <sheetFormatPr defaultColWidth="9.7109375" defaultRowHeight="15" x14ac:dyDescent="0.25"/>
  <cols>
    <col min="1" max="1" width="6.7109375" style="1" customWidth="1"/>
    <col min="2" max="2" width="24.85546875" style="1" customWidth="1"/>
    <col min="3" max="3" width="7.7109375" style="1" customWidth="1"/>
    <col min="4" max="4" width="8.85546875" style="1" customWidth="1"/>
    <col min="5" max="5" width="13.85546875" style="1" customWidth="1"/>
    <col min="6" max="6" width="43.5703125" style="27" customWidth="1"/>
    <col min="7" max="7" width="24.7109375" style="1" customWidth="1"/>
    <col min="8" max="8" width="9.85546875" style="1" bestFit="1" customWidth="1"/>
    <col min="9" max="9" width="16.85546875" style="1" customWidth="1"/>
    <col min="10" max="10" width="12.7109375" style="42" bestFit="1" customWidth="1"/>
    <col min="11" max="11" width="12" style="19" customWidth="1"/>
    <col min="12" max="12" width="13.28515625" style="28" customWidth="1"/>
    <col min="13" max="13" width="12.5703125" style="17" customWidth="1"/>
    <col min="14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2.25" customHeight="1" x14ac:dyDescent="0.25">
      <c r="A1" s="89" t="s">
        <v>77</v>
      </c>
      <c r="B1" s="89"/>
      <c r="C1" s="89"/>
      <c r="D1" s="89"/>
      <c r="E1" s="89"/>
      <c r="F1" s="89"/>
      <c r="G1" s="89" t="s">
        <v>26</v>
      </c>
      <c r="H1" s="89"/>
      <c r="I1" s="89"/>
      <c r="J1" s="89"/>
      <c r="K1" s="89" t="s">
        <v>78</v>
      </c>
      <c r="L1" s="89"/>
      <c r="M1" s="89"/>
      <c r="N1" s="94" t="s">
        <v>92</v>
      </c>
      <c r="O1" s="88" t="s">
        <v>57</v>
      </c>
      <c r="P1" s="88" t="s">
        <v>57</v>
      </c>
      <c r="Q1" s="88" t="s">
        <v>57</v>
      </c>
      <c r="R1" s="88" t="s">
        <v>57</v>
      </c>
      <c r="S1" s="88" t="s">
        <v>57</v>
      </c>
      <c r="T1" s="88" t="s">
        <v>57</v>
      </c>
      <c r="U1" s="88" t="s">
        <v>57</v>
      </c>
      <c r="V1" s="88" t="s">
        <v>57</v>
      </c>
      <c r="W1" s="88" t="s">
        <v>57</v>
      </c>
      <c r="X1" s="88" t="s">
        <v>57</v>
      </c>
      <c r="Y1" s="88" t="s">
        <v>57</v>
      </c>
      <c r="Z1" s="88" t="s">
        <v>57</v>
      </c>
      <c r="AA1" s="88" t="s">
        <v>57</v>
      </c>
      <c r="AB1" s="88" t="s">
        <v>57</v>
      </c>
      <c r="AC1" s="88" t="s">
        <v>57</v>
      </c>
      <c r="AD1" s="88" t="s">
        <v>57</v>
      </c>
    </row>
    <row r="2" spans="1:30" ht="32.25" customHeight="1" x14ac:dyDescent="0.25">
      <c r="A2" s="89" t="s">
        <v>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4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1:30" s="16" customFormat="1" ht="45" x14ac:dyDescent="0.2">
      <c r="A3" s="33" t="s">
        <v>1</v>
      </c>
      <c r="B3" s="43" t="s">
        <v>60</v>
      </c>
      <c r="C3" s="33" t="s">
        <v>61</v>
      </c>
      <c r="D3" s="33" t="s">
        <v>62</v>
      </c>
      <c r="E3" s="33" t="s">
        <v>37</v>
      </c>
      <c r="F3" s="32" t="s">
        <v>63</v>
      </c>
      <c r="G3" s="34" t="s">
        <v>64</v>
      </c>
      <c r="H3" s="34" t="s">
        <v>65</v>
      </c>
      <c r="I3" s="34" t="s">
        <v>29</v>
      </c>
      <c r="J3" s="38" t="s">
        <v>2</v>
      </c>
      <c r="K3" s="35" t="s">
        <v>24</v>
      </c>
      <c r="L3" s="36" t="s">
        <v>0</v>
      </c>
      <c r="M3" s="33" t="s">
        <v>3</v>
      </c>
      <c r="N3" s="24" t="s">
        <v>58</v>
      </c>
      <c r="O3" s="24" t="s">
        <v>58</v>
      </c>
      <c r="P3" s="24" t="s">
        <v>58</v>
      </c>
      <c r="Q3" s="24" t="s">
        <v>58</v>
      </c>
      <c r="R3" s="24" t="s">
        <v>58</v>
      </c>
      <c r="S3" s="24" t="s">
        <v>58</v>
      </c>
      <c r="T3" s="24" t="s">
        <v>58</v>
      </c>
      <c r="U3" s="24" t="s">
        <v>58</v>
      </c>
      <c r="V3" s="24" t="s">
        <v>58</v>
      </c>
      <c r="W3" s="24" t="s">
        <v>58</v>
      </c>
      <c r="X3" s="24" t="s">
        <v>58</v>
      </c>
      <c r="Y3" s="24" t="s">
        <v>58</v>
      </c>
      <c r="Z3" s="24" t="s">
        <v>58</v>
      </c>
      <c r="AA3" s="24" t="s">
        <v>58</v>
      </c>
      <c r="AB3" s="24" t="s">
        <v>58</v>
      </c>
      <c r="AC3" s="24" t="s">
        <v>58</v>
      </c>
      <c r="AD3" s="24" t="s">
        <v>58</v>
      </c>
    </row>
    <row r="4" spans="1:30" ht="35.1" customHeight="1" x14ac:dyDescent="0.25">
      <c r="A4" s="90">
        <v>1</v>
      </c>
      <c r="B4" s="84" t="s">
        <v>79</v>
      </c>
      <c r="C4" s="49">
        <v>1</v>
      </c>
      <c r="D4" s="50" t="s">
        <v>66</v>
      </c>
      <c r="E4" s="49" t="s">
        <v>40</v>
      </c>
      <c r="F4" s="51" t="s">
        <v>41</v>
      </c>
      <c r="G4" s="49" t="s">
        <v>84</v>
      </c>
      <c r="H4" s="49" t="s">
        <v>28</v>
      </c>
      <c r="I4" s="52" t="s">
        <v>27</v>
      </c>
      <c r="J4" s="39">
        <v>20</v>
      </c>
      <c r="K4" s="37">
        <v>2</v>
      </c>
      <c r="L4" s="25">
        <f>K4-(SUM(N4:AD4))</f>
        <v>2</v>
      </c>
      <c r="M4" s="26" t="str">
        <f>IF(L4&lt;0,"ATENÇÃO","OK")</f>
        <v>OK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ht="42" customHeight="1" x14ac:dyDescent="0.25">
      <c r="A5" s="91"/>
      <c r="B5" s="85"/>
      <c r="C5" s="49">
        <v>2</v>
      </c>
      <c r="D5" s="50" t="s">
        <v>66</v>
      </c>
      <c r="E5" s="49" t="s">
        <v>42</v>
      </c>
      <c r="F5" s="51" t="s">
        <v>43</v>
      </c>
      <c r="G5" s="49" t="s">
        <v>85</v>
      </c>
      <c r="H5" s="49" t="s">
        <v>28</v>
      </c>
      <c r="I5" s="52" t="s">
        <v>27</v>
      </c>
      <c r="J5" s="39">
        <v>20</v>
      </c>
      <c r="K5" s="37">
        <v>2</v>
      </c>
      <c r="L5" s="25">
        <f t="shared" ref="L5:L28" si="0">K5-(SUM(N5:AD5))</f>
        <v>0</v>
      </c>
      <c r="M5" s="26" t="str">
        <f t="shared" ref="M5:M28" si="1">IF(L5&lt;0,"ATENÇÃO","OK")</f>
        <v>OK</v>
      </c>
      <c r="N5" s="31">
        <v>2</v>
      </c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30" ht="35.1" customHeight="1" x14ac:dyDescent="0.25">
      <c r="A6" s="91"/>
      <c r="B6" s="85"/>
      <c r="C6" s="49">
        <v>3</v>
      </c>
      <c r="D6" s="50" t="s">
        <v>66</v>
      </c>
      <c r="E6" s="49" t="s">
        <v>44</v>
      </c>
      <c r="F6" s="51" t="s">
        <v>45</v>
      </c>
      <c r="G6" s="49" t="s">
        <v>85</v>
      </c>
      <c r="H6" s="49" t="s">
        <v>28</v>
      </c>
      <c r="I6" s="52" t="s">
        <v>27</v>
      </c>
      <c r="J6" s="39">
        <v>23.12</v>
      </c>
      <c r="K6" s="37">
        <v>2</v>
      </c>
      <c r="L6" s="25">
        <f t="shared" si="0"/>
        <v>0</v>
      </c>
      <c r="M6" s="26" t="str">
        <f t="shared" si="1"/>
        <v>OK</v>
      </c>
      <c r="N6" s="31">
        <v>2</v>
      </c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35.1" customHeight="1" x14ac:dyDescent="0.25">
      <c r="A7" s="91"/>
      <c r="B7" s="85"/>
      <c r="C7" s="49">
        <v>4</v>
      </c>
      <c r="D7" s="50" t="s">
        <v>66</v>
      </c>
      <c r="E7" s="49" t="s">
        <v>46</v>
      </c>
      <c r="F7" s="51" t="s">
        <v>47</v>
      </c>
      <c r="G7" s="49" t="s">
        <v>85</v>
      </c>
      <c r="H7" s="49" t="s">
        <v>28</v>
      </c>
      <c r="I7" s="52" t="s">
        <v>27</v>
      </c>
      <c r="J7" s="39">
        <v>23.12</v>
      </c>
      <c r="K7" s="37">
        <v>2</v>
      </c>
      <c r="L7" s="25">
        <f t="shared" si="0"/>
        <v>2</v>
      </c>
      <c r="M7" s="26" t="str">
        <f t="shared" si="1"/>
        <v>OK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1:30" ht="57" x14ac:dyDescent="0.25">
      <c r="A8" s="92"/>
      <c r="B8" s="85"/>
      <c r="C8" s="49">
        <v>5</v>
      </c>
      <c r="D8" s="50" t="s">
        <v>66</v>
      </c>
      <c r="E8" s="49" t="s">
        <v>56</v>
      </c>
      <c r="F8" s="51" t="s">
        <v>67</v>
      </c>
      <c r="G8" s="49" t="s">
        <v>86</v>
      </c>
      <c r="H8" s="49" t="s">
        <v>28</v>
      </c>
      <c r="I8" s="52" t="s">
        <v>27</v>
      </c>
      <c r="J8" s="39">
        <v>159.84</v>
      </c>
      <c r="K8" s="37"/>
      <c r="L8" s="25">
        <f t="shared" si="0"/>
        <v>0</v>
      </c>
      <c r="M8" s="26" t="str">
        <f t="shared" si="1"/>
        <v>OK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0" ht="35.1" customHeight="1" x14ac:dyDescent="0.25">
      <c r="A9" s="93">
        <v>2</v>
      </c>
      <c r="B9" s="86" t="s">
        <v>81</v>
      </c>
      <c r="C9" s="53">
        <v>6</v>
      </c>
      <c r="D9" s="54"/>
      <c r="E9" s="53"/>
      <c r="F9" s="55" t="s">
        <v>48</v>
      </c>
      <c r="G9" s="53"/>
      <c r="H9" s="53"/>
      <c r="I9" s="56"/>
      <c r="J9" s="40"/>
      <c r="K9" s="37"/>
      <c r="L9" s="25"/>
      <c r="M9" s="26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ht="35.1" customHeight="1" x14ac:dyDescent="0.25">
      <c r="A10" s="86"/>
      <c r="B10" s="86"/>
      <c r="C10" s="53">
        <v>7</v>
      </c>
      <c r="D10" s="54"/>
      <c r="E10" s="53"/>
      <c r="F10" s="55" t="s">
        <v>49</v>
      </c>
      <c r="G10" s="53"/>
      <c r="H10" s="53"/>
      <c r="I10" s="56"/>
      <c r="J10" s="40"/>
      <c r="K10" s="37"/>
      <c r="L10" s="25"/>
      <c r="M10" s="26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ht="35.1" customHeight="1" x14ac:dyDescent="0.25">
      <c r="A11" s="86"/>
      <c r="B11" s="86"/>
      <c r="C11" s="53">
        <v>8</v>
      </c>
      <c r="D11" s="54"/>
      <c r="E11" s="53"/>
      <c r="F11" s="57" t="s">
        <v>50</v>
      </c>
      <c r="G11" s="70"/>
      <c r="H11" s="53"/>
      <c r="I11" s="56"/>
      <c r="J11" s="40"/>
      <c r="K11" s="37"/>
      <c r="L11" s="25"/>
      <c r="M11" s="26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ht="35.1" customHeight="1" x14ac:dyDescent="0.25">
      <c r="A12" s="86"/>
      <c r="B12" s="86"/>
      <c r="C12" s="53">
        <v>9</v>
      </c>
      <c r="D12" s="54"/>
      <c r="E12" s="53"/>
      <c r="F12" s="57" t="s">
        <v>51</v>
      </c>
      <c r="G12" s="70"/>
      <c r="H12" s="53"/>
      <c r="I12" s="56"/>
      <c r="J12" s="40"/>
      <c r="K12" s="37"/>
      <c r="L12" s="25"/>
      <c r="M12" s="26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ht="35.1" customHeight="1" x14ac:dyDescent="0.25">
      <c r="A13" s="86"/>
      <c r="B13" s="86"/>
      <c r="C13" s="53">
        <v>10</v>
      </c>
      <c r="D13" s="54"/>
      <c r="E13" s="53"/>
      <c r="F13" s="57" t="s">
        <v>52</v>
      </c>
      <c r="G13" s="70"/>
      <c r="H13" s="53"/>
      <c r="I13" s="56"/>
      <c r="J13" s="40"/>
      <c r="K13" s="37"/>
      <c r="L13" s="25"/>
      <c r="M13" s="26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35.1" customHeight="1" x14ac:dyDescent="0.25">
      <c r="A14" s="86"/>
      <c r="B14" s="86"/>
      <c r="C14" s="53">
        <v>11</v>
      </c>
      <c r="D14" s="54"/>
      <c r="E14" s="53"/>
      <c r="F14" s="57" t="s">
        <v>53</v>
      </c>
      <c r="G14" s="70"/>
      <c r="H14" s="53"/>
      <c r="I14" s="56"/>
      <c r="J14" s="40"/>
      <c r="K14" s="37"/>
      <c r="L14" s="25"/>
      <c r="M14" s="26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ht="35.1" customHeight="1" x14ac:dyDescent="0.25">
      <c r="A15" s="86"/>
      <c r="B15" s="86"/>
      <c r="C15" s="53">
        <v>12</v>
      </c>
      <c r="D15" s="54"/>
      <c r="E15" s="53"/>
      <c r="F15" s="55" t="s">
        <v>54</v>
      </c>
      <c r="G15" s="53"/>
      <c r="H15" s="53"/>
      <c r="I15" s="56"/>
      <c r="J15" s="40"/>
      <c r="K15" s="37"/>
      <c r="L15" s="25"/>
      <c r="M15" s="26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ht="35.1" customHeight="1" x14ac:dyDescent="0.25">
      <c r="A16" s="86"/>
      <c r="B16" s="86"/>
      <c r="C16" s="53">
        <v>13</v>
      </c>
      <c r="D16" s="54"/>
      <c r="E16" s="53"/>
      <c r="F16" s="55" t="s">
        <v>55</v>
      </c>
      <c r="G16" s="53"/>
      <c r="H16" s="53"/>
      <c r="I16" s="56"/>
      <c r="J16" s="40"/>
      <c r="K16" s="37"/>
      <c r="L16" s="25"/>
      <c r="M16" s="26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0" ht="35.1" customHeight="1" x14ac:dyDescent="0.25">
      <c r="A17" s="87">
        <v>3</v>
      </c>
      <c r="B17" s="87" t="s">
        <v>80</v>
      </c>
      <c r="C17" s="53">
        <v>14</v>
      </c>
      <c r="D17" s="54"/>
      <c r="E17" s="53"/>
      <c r="F17" s="55" t="s">
        <v>68</v>
      </c>
      <c r="G17" s="53"/>
      <c r="H17" s="53"/>
      <c r="I17" s="56"/>
      <c r="J17" s="40"/>
      <c r="K17" s="37"/>
      <c r="L17" s="25"/>
      <c r="M17" s="26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0" ht="35.1" customHeight="1" x14ac:dyDescent="0.25">
      <c r="A18" s="87"/>
      <c r="B18" s="87"/>
      <c r="C18" s="53">
        <v>15</v>
      </c>
      <c r="D18" s="54"/>
      <c r="E18" s="53"/>
      <c r="F18" s="55" t="s">
        <v>38</v>
      </c>
      <c r="G18" s="53"/>
      <c r="H18" s="53"/>
      <c r="I18" s="56"/>
      <c r="J18" s="40"/>
      <c r="K18" s="37"/>
      <c r="L18" s="25"/>
      <c r="M18" s="26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0" ht="35.1" customHeight="1" x14ac:dyDescent="0.25">
      <c r="A19" s="87"/>
      <c r="B19" s="87"/>
      <c r="C19" s="53">
        <v>16</v>
      </c>
      <c r="D19" s="54"/>
      <c r="E19" s="53"/>
      <c r="F19" s="55" t="s">
        <v>39</v>
      </c>
      <c r="G19" s="53"/>
      <c r="H19" s="53"/>
      <c r="I19" s="56"/>
      <c r="J19" s="40"/>
      <c r="K19" s="37"/>
      <c r="L19" s="25"/>
      <c r="M19" s="26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ht="35.1" customHeight="1" x14ac:dyDescent="0.25">
      <c r="A20" s="87"/>
      <c r="B20" s="87"/>
      <c r="C20" s="53">
        <v>17</v>
      </c>
      <c r="D20" s="54"/>
      <c r="E20" s="53"/>
      <c r="F20" s="55" t="s">
        <v>69</v>
      </c>
      <c r="G20" s="53"/>
      <c r="H20" s="53"/>
      <c r="I20" s="56"/>
      <c r="J20" s="40"/>
      <c r="K20" s="37"/>
      <c r="L20" s="25"/>
      <c r="M20" s="26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ht="35.1" customHeight="1" x14ac:dyDescent="0.25">
      <c r="A21" s="87"/>
      <c r="B21" s="87"/>
      <c r="C21" s="53">
        <v>18</v>
      </c>
      <c r="D21" s="54"/>
      <c r="E21" s="53"/>
      <c r="F21" s="55" t="s">
        <v>70</v>
      </c>
      <c r="G21" s="53"/>
      <c r="H21" s="53"/>
      <c r="I21" s="56"/>
      <c r="J21" s="40"/>
      <c r="K21" s="37"/>
      <c r="L21" s="25"/>
      <c r="M21" s="26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ht="35.1" customHeight="1" x14ac:dyDescent="0.25">
      <c r="A22" s="87"/>
      <c r="B22" s="87"/>
      <c r="C22" s="53">
        <v>19</v>
      </c>
      <c r="D22" s="54"/>
      <c r="E22" s="53"/>
      <c r="F22" s="55" t="s">
        <v>71</v>
      </c>
      <c r="G22" s="53"/>
      <c r="H22" s="53"/>
      <c r="I22" s="56"/>
      <c r="J22" s="40"/>
      <c r="K22" s="37"/>
      <c r="L22" s="25"/>
      <c r="M22" s="26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ht="35.1" customHeight="1" x14ac:dyDescent="0.25">
      <c r="A23" s="87"/>
      <c r="B23" s="87"/>
      <c r="C23" s="53">
        <v>20</v>
      </c>
      <c r="D23" s="54"/>
      <c r="E23" s="53"/>
      <c r="F23" s="55" t="s">
        <v>72</v>
      </c>
      <c r="G23" s="53"/>
      <c r="H23" s="53"/>
      <c r="I23" s="56"/>
      <c r="J23" s="40"/>
      <c r="K23" s="37"/>
      <c r="L23" s="25"/>
      <c r="M23" s="26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ht="35.1" customHeight="1" x14ac:dyDescent="0.25">
      <c r="A24" s="87"/>
      <c r="B24" s="87"/>
      <c r="C24" s="53">
        <v>21</v>
      </c>
      <c r="D24" s="54"/>
      <c r="E24" s="53"/>
      <c r="F24" s="55" t="s">
        <v>73</v>
      </c>
      <c r="G24" s="53"/>
      <c r="H24" s="53"/>
      <c r="I24" s="56"/>
      <c r="J24" s="40"/>
      <c r="K24" s="37"/>
      <c r="L24" s="25"/>
      <c r="M24" s="26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ht="35.1" customHeight="1" x14ac:dyDescent="0.25">
      <c r="A25" s="87"/>
      <c r="B25" s="87"/>
      <c r="C25" s="53">
        <v>22</v>
      </c>
      <c r="D25" s="54"/>
      <c r="E25" s="53"/>
      <c r="F25" s="55" t="s">
        <v>74</v>
      </c>
      <c r="G25" s="53"/>
      <c r="H25" s="53"/>
      <c r="I25" s="56"/>
      <c r="J25" s="40"/>
      <c r="K25" s="37"/>
      <c r="L25" s="25"/>
      <c r="M25" s="26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ht="35.1" customHeight="1" x14ac:dyDescent="0.25">
      <c r="A26" s="87"/>
      <c r="B26" s="87"/>
      <c r="C26" s="53">
        <v>23</v>
      </c>
      <c r="D26" s="54"/>
      <c r="E26" s="53"/>
      <c r="F26" s="55" t="s">
        <v>75</v>
      </c>
      <c r="G26" s="53"/>
      <c r="H26" s="53"/>
      <c r="I26" s="56"/>
      <c r="J26" s="40"/>
      <c r="K26" s="37"/>
      <c r="L26" s="25"/>
      <c r="M26" s="26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0" ht="28.5" customHeight="1" x14ac:dyDescent="0.25">
      <c r="A27" s="68">
        <v>4</v>
      </c>
      <c r="B27" s="68" t="s">
        <v>80</v>
      </c>
      <c r="C27" s="53">
        <v>24</v>
      </c>
      <c r="D27" s="54"/>
      <c r="E27" s="53"/>
      <c r="F27" s="55" t="s">
        <v>76</v>
      </c>
      <c r="G27" s="53"/>
      <c r="H27" s="53"/>
      <c r="I27" s="56"/>
      <c r="J27" s="40"/>
      <c r="K27" s="37"/>
      <c r="L27" s="25"/>
      <c r="M27" s="26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ht="108.75" customHeight="1" x14ac:dyDescent="0.25">
      <c r="A28" s="67">
        <v>5</v>
      </c>
      <c r="B28" s="69" t="s">
        <v>79</v>
      </c>
      <c r="C28" s="49">
        <v>25</v>
      </c>
      <c r="D28" s="50" t="s">
        <v>66</v>
      </c>
      <c r="E28" s="49" t="s">
        <v>82</v>
      </c>
      <c r="F28" s="51" t="s">
        <v>83</v>
      </c>
      <c r="G28" s="49" t="s">
        <v>87</v>
      </c>
      <c r="H28" s="49" t="s">
        <v>25</v>
      </c>
      <c r="I28" s="58" t="s">
        <v>27</v>
      </c>
      <c r="J28" s="41">
        <v>5.97</v>
      </c>
      <c r="K28" s="37"/>
      <c r="L28" s="25">
        <f t="shared" si="0"/>
        <v>0</v>
      </c>
      <c r="M28" s="26" t="str">
        <f t="shared" si="1"/>
        <v>OK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</sheetData>
  <mergeCells count="27">
    <mergeCell ref="R1:R2"/>
    <mergeCell ref="S1:S2"/>
    <mergeCell ref="T1:T2"/>
    <mergeCell ref="U1:U2"/>
    <mergeCell ref="AD1:AD2"/>
    <mergeCell ref="AB1:AB2"/>
    <mergeCell ref="AC1:AC2"/>
    <mergeCell ref="AA1:AA2"/>
    <mergeCell ref="Y1:Y2"/>
    <mergeCell ref="Z1:Z2"/>
    <mergeCell ref="V1:V2"/>
    <mergeCell ref="W1:W2"/>
    <mergeCell ref="X1:X2"/>
    <mergeCell ref="A4:A8"/>
    <mergeCell ref="B4:B8"/>
    <mergeCell ref="A9:A16"/>
    <mergeCell ref="B9:B16"/>
    <mergeCell ref="A17:A26"/>
    <mergeCell ref="B17:B26"/>
    <mergeCell ref="Q1:Q2"/>
    <mergeCell ref="N1:N2"/>
    <mergeCell ref="O1:O2"/>
    <mergeCell ref="P1:P2"/>
    <mergeCell ref="K1:M1"/>
    <mergeCell ref="A2:M2"/>
    <mergeCell ref="A1:F1"/>
    <mergeCell ref="G1:J1"/>
  </mergeCells>
  <conditionalFormatting sqref="O4:X4">
    <cfRule type="cellIs" dxfId="26" priority="16" stopIfTrue="1" operator="greaterThan">
      <formula>0</formula>
    </cfRule>
    <cfRule type="cellIs" dxfId="25" priority="17" stopIfTrue="1" operator="greaterThan">
      <formula>0</formula>
    </cfRule>
    <cfRule type="cellIs" dxfId="24" priority="18" stopIfTrue="1" operator="greaterThan">
      <formula>0</formula>
    </cfRule>
  </conditionalFormatting>
  <conditionalFormatting sqref="O5:X28">
    <cfRule type="cellIs" dxfId="23" priority="13" stopIfTrue="1" operator="greaterThan">
      <formula>0</formula>
    </cfRule>
    <cfRule type="cellIs" dxfId="22" priority="14" stopIfTrue="1" operator="greaterThan">
      <formula>0</formula>
    </cfRule>
    <cfRule type="cellIs" dxfId="21" priority="15" stopIfTrue="1" operator="greaterThan">
      <formula>0</formula>
    </cfRule>
  </conditionalFormatting>
  <conditionalFormatting sqref="Y5:AD28">
    <cfRule type="cellIs" dxfId="20" priority="31" stopIfTrue="1" operator="greaterThan">
      <formula>0</formula>
    </cfRule>
    <cfRule type="cellIs" dxfId="19" priority="32" stopIfTrue="1" operator="greaterThan">
      <formula>0</formula>
    </cfRule>
    <cfRule type="cellIs" dxfId="18" priority="33" stopIfTrue="1" operator="greaterThan">
      <formula>0</formula>
    </cfRule>
  </conditionalFormatting>
  <conditionalFormatting sqref="Y4:AD4">
    <cfRule type="cellIs" dxfId="17" priority="28" stopIfTrue="1" operator="greaterThan">
      <formula>0</formula>
    </cfRule>
    <cfRule type="cellIs" dxfId="16" priority="29" stopIfTrue="1" operator="greaterThan">
      <formula>0</formula>
    </cfRule>
    <cfRule type="cellIs" dxfId="15" priority="30" stopIfTrue="1" operator="greaterThan">
      <formula>0</formula>
    </cfRule>
  </conditionalFormatting>
  <conditionalFormatting sqref="Y5:AD28">
    <cfRule type="cellIs" dxfId="14" priority="25" stopIfTrue="1" operator="greaterThan">
      <formula>0</formula>
    </cfRule>
    <cfRule type="cellIs" dxfId="13" priority="26" stopIfTrue="1" operator="greaterThan">
      <formula>0</formula>
    </cfRule>
    <cfRule type="cellIs" dxfId="12" priority="27" stopIfTrue="1" operator="greaterThan">
      <formula>0</formula>
    </cfRule>
  </conditionalFormatting>
  <conditionalFormatting sqref="N5:N28">
    <cfRule type="cellIs" dxfId="5" priority="1" stopIfTrue="1" operator="greaterThan">
      <formula>0</formula>
    </cfRule>
    <cfRule type="cellIs" dxfId="4" priority="2" stopIfTrue="1" operator="greaterThan">
      <formula>0</formula>
    </cfRule>
    <cfRule type="cellIs" dxfId="3" priority="3" stopIfTrue="1" operator="greaterThan">
      <formula>0</formula>
    </cfRule>
  </conditionalFormatting>
  <conditionalFormatting sqref="N4">
    <cfRule type="cellIs" dxfId="2" priority="4" stopIfTrue="1" operator="greaterThan">
      <formula>0</formula>
    </cfRule>
    <cfRule type="cellIs" dxfId="1" priority="5" stopIfTrue="1" operator="greaterThan">
      <formula>0</formula>
    </cfRule>
    <cfRule type="cellIs" dxfId="0" priority="6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A25" zoomScale="106" zoomScaleNormal="106" workbookViewId="0">
      <selection activeCell="O28" sqref="O28"/>
    </sheetView>
  </sheetViews>
  <sheetFormatPr defaultColWidth="9.7109375" defaultRowHeight="15" x14ac:dyDescent="0.25"/>
  <cols>
    <col min="1" max="1" width="9.140625" style="63" customWidth="1"/>
    <col min="2" max="2" width="24.42578125" style="63" customWidth="1"/>
    <col min="3" max="3" width="8.85546875" style="63" customWidth="1"/>
    <col min="4" max="4" width="9.7109375" style="63" customWidth="1"/>
    <col min="5" max="5" width="15.42578125" style="64" customWidth="1"/>
    <col min="6" max="6" width="41.7109375" style="63" customWidth="1"/>
    <col min="7" max="7" width="22" style="63" customWidth="1"/>
    <col min="8" max="8" width="13.140625" style="63" customWidth="1"/>
    <col min="9" max="9" width="15.85546875" style="63" customWidth="1"/>
    <col min="10" max="10" width="14.7109375" style="66" customWidth="1"/>
    <col min="11" max="11" width="13.28515625" style="19" customWidth="1"/>
    <col min="12" max="12" width="13.28515625" style="28" customWidth="1"/>
    <col min="13" max="13" width="12.5703125" style="17" customWidth="1"/>
    <col min="14" max="14" width="16.85546875" style="15" customWidth="1"/>
    <col min="15" max="15" width="16.42578125" style="15" customWidth="1"/>
    <col min="16" max="16384" width="9.7109375" style="15"/>
  </cols>
  <sheetData>
    <row r="1" spans="1:15" ht="36" customHeight="1" x14ac:dyDescent="0.25">
      <c r="A1" s="116" t="s">
        <v>77</v>
      </c>
      <c r="B1" s="116"/>
      <c r="C1" s="116"/>
      <c r="D1" s="116"/>
      <c r="E1" s="116"/>
      <c r="F1" s="116"/>
      <c r="G1" s="117" t="s">
        <v>26</v>
      </c>
      <c r="H1" s="118"/>
      <c r="I1" s="118"/>
      <c r="J1" s="119"/>
      <c r="K1" s="113" t="s">
        <v>78</v>
      </c>
      <c r="L1" s="114"/>
      <c r="M1" s="114"/>
      <c r="N1" s="114"/>
      <c r="O1" s="115"/>
    </row>
    <row r="2" spans="1:15" s="16" customFormat="1" ht="30" x14ac:dyDescent="0.2">
      <c r="A2" s="59" t="s">
        <v>1</v>
      </c>
      <c r="B2" s="60" t="s">
        <v>60</v>
      </c>
      <c r="C2" s="59" t="s">
        <v>61</v>
      </c>
      <c r="D2" s="59" t="s">
        <v>62</v>
      </c>
      <c r="E2" s="59" t="s">
        <v>37</v>
      </c>
      <c r="F2" s="78" t="s">
        <v>63</v>
      </c>
      <c r="G2" s="61" t="s">
        <v>64</v>
      </c>
      <c r="H2" s="61" t="s">
        <v>65</v>
      </c>
      <c r="I2" s="61" t="s">
        <v>29</v>
      </c>
      <c r="J2" s="62" t="s">
        <v>88</v>
      </c>
      <c r="K2" s="22" t="s">
        <v>24</v>
      </c>
      <c r="L2" s="23" t="s">
        <v>30</v>
      </c>
      <c r="M2" s="21" t="s">
        <v>31</v>
      </c>
      <c r="N2" s="22" t="s">
        <v>32</v>
      </c>
      <c r="O2" s="22" t="s">
        <v>33</v>
      </c>
    </row>
    <row r="3" spans="1:15" ht="35.1" customHeight="1" x14ac:dyDescent="0.25">
      <c r="A3" s="120">
        <v>1</v>
      </c>
      <c r="B3" s="121" t="s">
        <v>79</v>
      </c>
      <c r="C3" s="49">
        <v>1</v>
      </c>
      <c r="D3" s="50" t="s">
        <v>66</v>
      </c>
      <c r="E3" s="49" t="s">
        <v>40</v>
      </c>
      <c r="F3" s="74" t="s">
        <v>41</v>
      </c>
      <c r="G3" s="49" t="s">
        <v>84</v>
      </c>
      <c r="H3" s="49" t="s">
        <v>28</v>
      </c>
      <c r="I3" s="52" t="s">
        <v>27</v>
      </c>
      <c r="J3" s="71">
        <v>20</v>
      </c>
      <c r="K3" s="44">
        <f>SUM(Reitoria!K4,Museu!K4,'ESAG NAO '!K4,' CEART NAO'!K4,FAED!K4,'CEADNAO '!K4,CEFID!K4,'CERES NAO'!K4,CESFI!K4,CAV!K4,CCT!K4,CEO!K4,CEPLANNAO!K4,CEAVI!K4)</f>
        <v>8</v>
      </c>
      <c r="L3" s="29">
        <f>SUM((Reitoria!K4-Reitoria!L4),(Museu!K4-Museu!L4)*('ESAG NAO '!K4-'ESAG NAO '!L4),(' CEART NAO'!K4-' CEART NAO'!L4),(FAED!K4-FAED!L4),('CEADNAO '!K4-'CEADNAO '!L4),(CEFID!K4-CEFID!L4),('CERES NAO'!K4-'CERES NAO'!L4),(CESFI!K4-CESFI!L4),(CAV!K4-CAV!L4),(CCT!K4-CCT!L4),(CEO!K4-CEO!L4),(CEPLANNAO!K4-CEPLANNAO!L4),(CEAVI!K4-CEAVI!L4))</f>
        <v>0</v>
      </c>
      <c r="M3" s="30">
        <f t="shared" ref="M3:M7" si="0">K3-L3</f>
        <v>8</v>
      </c>
      <c r="N3" s="20">
        <f>J3*K3</f>
        <v>160</v>
      </c>
      <c r="O3" s="20">
        <f t="shared" ref="O3:O7" si="1">J3*L3</f>
        <v>0</v>
      </c>
    </row>
    <row r="4" spans="1:15" ht="35.1" customHeight="1" x14ac:dyDescent="0.25">
      <c r="A4" s="120"/>
      <c r="B4" s="121"/>
      <c r="C4" s="49">
        <v>2</v>
      </c>
      <c r="D4" s="50" t="s">
        <v>66</v>
      </c>
      <c r="E4" s="49" t="s">
        <v>42</v>
      </c>
      <c r="F4" s="74" t="s">
        <v>43</v>
      </c>
      <c r="G4" s="49" t="s">
        <v>85</v>
      </c>
      <c r="H4" s="49" t="s">
        <v>28</v>
      </c>
      <c r="I4" s="52" t="s">
        <v>27</v>
      </c>
      <c r="J4" s="71">
        <v>20</v>
      </c>
      <c r="K4" s="44">
        <f>SUM(Reitoria!K5,Museu!K5,'ESAG NAO '!K5,' CEART NAO'!K5,FAED!K5,'CEADNAO '!K5,CEFID!K5,'CERES NAO'!K5,CESFI!K5,CAV!K5,CCT!K5,CEO!K5,CEPLANNAO!K5,CEAVI!K5)</f>
        <v>8</v>
      </c>
      <c r="L4" s="29">
        <f>SUM((Reitoria!K5-Reitoria!L5),(Museu!K5-Museu!L5)*('ESAG NAO '!K5-'ESAG NAO '!L5),(' CEART NAO'!K5-' CEART NAO'!L5),(FAED!K5-FAED!L5),('CEADNAO '!K5-'CEADNAO '!L5),(CEFID!K5-CEFID!L5),('CERES NAO'!K5-'CERES NAO'!L5),(CESFI!K5-CESFI!L5),(CAV!K5-CAV!L5),(CCT!K5-CCT!L5),(CEO!K5-CEO!L5),(CEPLANNAO!K5-CEPLANNAO!L5),(CEAVI!K5-CEAVI!L5))</f>
        <v>2</v>
      </c>
      <c r="M4" s="30">
        <f t="shared" si="0"/>
        <v>6</v>
      </c>
      <c r="N4" s="20">
        <f t="shared" ref="N4:N7" si="2">J4*K4</f>
        <v>160</v>
      </c>
      <c r="O4" s="20">
        <f t="shared" si="1"/>
        <v>40</v>
      </c>
    </row>
    <row r="5" spans="1:15" ht="35.1" customHeight="1" x14ac:dyDescent="0.25">
      <c r="A5" s="120"/>
      <c r="B5" s="121"/>
      <c r="C5" s="49">
        <v>3</v>
      </c>
      <c r="D5" s="50" t="s">
        <v>66</v>
      </c>
      <c r="E5" s="49" t="s">
        <v>44</v>
      </c>
      <c r="F5" s="74" t="s">
        <v>45</v>
      </c>
      <c r="G5" s="49" t="s">
        <v>85</v>
      </c>
      <c r="H5" s="49" t="s">
        <v>28</v>
      </c>
      <c r="I5" s="52" t="s">
        <v>27</v>
      </c>
      <c r="J5" s="71">
        <v>23.12</v>
      </c>
      <c r="K5" s="44">
        <f>SUM(Reitoria!K6,Museu!K6,'ESAG NAO '!K6,' CEART NAO'!K6,FAED!K6,'CEADNAO '!K6,CEFID!K6,'CERES NAO'!K6,CESFI!K6,CAV!K6,CCT!K6,CEO!K6,CEPLANNAO!K6,CEAVI!K6)</f>
        <v>18</v>
      </c>
      <c r="L5" s="29">
        <f>SUM((Reitoria!K6-Reitoria!L6),(Museu!K6-Museu!L6)*('ESAG NAO '!K6-'ESAG NAO '!L6),(' CEART NAO'!K6-' CEART NAO'!L6),(FAED!K6-FAED!L6),('CEADNAO '!K6-'CEADNAO '!L6),(CEFID!K6-CEFID!L6),('CERES NAO'!K6-'CERES NAO'!L6),(CESFI!K6-CESFI!L6),(CAV!K6-CAV!L6),(CCT!K6-CCT!L6),(CEO!K6-CEO!L6),(CEPLANNAO!K6-CEPLANNAO!L6),(CEAVI!K6-CEAVI!L6))</f>
        <v>2</v>
      </c>
      <c r="M5" s="30">
        <f t="shared" si="0"/>
        <v>16</v>
      </c>
      <c r="N5" s="20">
        <f t="shared" si="2"/>
        <v>416.16</v>
      </c>
      <c r="O5" s="20">
        <f t="shared" si="1"/>
        <v>46.24</v>
      </c>
    </row>
    <row r="6" spans="1:15" ht="35.1" customHeight="1" x14ac:dyDescent="0.25">
      <c r="A6" s="120"/>
      <c r="B6" s="121"/>
      <c r="C6" s="49">
        <v>4</v>
      </c>
      <c r="D6" s="50" t="s">
        <v>66</v>
      </c>
      <c r="E6" s="49" t="s">
        <v>46</v>
      </c>
      <c r="F6" s="74" t="s">
        <v>47</v>
      </c>
      <c r="G6" s="49" t="s">
        <v>85</v>
      </c>
      <c r="H6" s="49" t="s">
        <v>28</v>
      </c>
      <c r="I6" s="52" t="s">
        <v>27</v>
      </c>
      <c r="J6" s="71">
        <v>23.12</v>
      </c>
      <c r="K6" s="44">
        <f>SUM(Reitoria!K7,Museu!K7,'ESAG NAO '!K7,' CEART NAO'!K7,FAED!K7,'CEADNAO '!K7,CEFID!K7,'CERES NAO'!K7,CESFI!K7,CAV!K7,CCT!K7,CEO!K7,CEPLANNAO!K7,CEAVI!K7)</f>
        <v>58</v>
      </c>
      <c r="L6" s="29">
        <f>SUM((Reitoria!K7-Reitoria!L7),(Museu!K7-Museu!L7)*('ESAG NAO '!K7-'ESAG NAO '!L7),(' CEART NAO'!K7-' CEART NAO'!L7),(FAED!K7-FAED!L7),('CEADNAO '!K7-'CEADNAO '!L7),(CEFID!K7-CEFID!L7),('CERES NAO'!K7-'CERES NAO'!L7),(CESFI!K7-CESFI!L7),(CAV!K7-CAV!L7),(CCT!K7-CCT!L7),(CEO!K7-CEO!L7),(CEPLANNAO!K7-CEPLANNAO!L7),(CEAVI!K7-CEAVI!L7))</f>
        <v>0</v>
      </c>
      <c r="M6" s="30">
        <f t="shared" si="0"/>
        <v>58</v>
      </c>
      <c r="N6" s="20">
        <f t="shared" si="2"/>
        <v>1340.96</v>
      </c>
      <c r="O6" s="20">
        <f t="shared" si="1"/>
        <v>0</v>
      </c>
    </row>
    <row r="7" spans="1:15" ht="35.1" customHeight="1" x14ac:dyDescent="0.25">
      <c r="A7" s="120"/>
      <c r="B7" s="121"/>
      <c r="C7" s="49">
        <v>5</v>
      </c>
      <c r="D7" s="50" t="s">
        <v>66</v>
      </c>
      <c r="E7" s="49" t="s">
        <v>56</v>
      </c>
      <c r="F7" s="74" t="s">
        <v>67</v>
      </c>
      <c r="G7" s="49" t="s">
        <v>86</v>
      </c>
      <c r="H7" s="49" t="s">
        <v>28</v>
      </c>
      <c r="I7" s="52" t="s">
        <v>27</v>
      </c>
      <c r="J7" s="71">
        <v>159.84</v>
      </c>
      <c r="K7" s="44">
        <f>SUM(Reitoria!K8,Museu!K8,'ESAG NAO '!K8,' CEART NAO'!K8,FAED!K8,'CEADNAO '!K8,CEFID!K8,'CERES NAO'!K8,CESFI!K8,CAV!K8,CCT!K8,CEO!K8,CEPLANNAO!K8,CEAVI!K8)</f>
        <v>13</v>
      </c>
      <c r="L7" s="29">
        <f>SUM((Reitoria!K8-Reitoria!L8),(Museu!K8-Museu!L8)*('ESAG NAO '!K8-'ESAG NAO '!L8),(' CEART NAO'!K8-' CEART NAO'!L8),(FAED!K8-FAED!L8),('CEADNAO '!K8-'CEADNAO '!L8),(CEFID!K8-CEFID!L8),('CERES NAO'!K8-'CERES NAO'!L8),(CESFI!K8-CESFI!L8),(CAV!K8-CAV!L8),(CCT!K8-CCT!L8),(CEO!K8-CEO!L8),(CEPLANNAO!K8-CEPLANNAO!L8),(CEAVI!K8-CEAVI!L8))</f>
        <v>0</v>
      </c>
      <c r="M7" s="30">
        <f t="shared" si="0"/>
        <v>13</v>
      </c>
      <c r="N7" s="20">
        <f t="shared" si="2"/>
        <v>2077.92</v>
      </c>
      <c r="O7" s="20">
        <f t="shared" si="1"/>
        <v>0</v>
      </c>
    </row>
    <row r="8" spans="1:15" ht="35.1" customHeight="1" x14ac:dyDescent="0.25">
      <c r="A8" s="122">
        <v>2</v>
      </c>
      <c r="B8" s="122" t="s">
        <v>81</v>
      </c>
      <c r="C8" s="53">
        <v>6</v>
      </c>
      <c r="D8" s="54"/>
      <c r="E8" s="53"/>
      <c r="F8" s="75" t="s">
        <v>48</v>
      </c>
      <c r="G8" s="53"/>
      <c r="H8" s="53"/>
      <c r="I8" s="56"/>
      <c r="J8" s="72"/>
      <c r="K8" s="44"/>
      <c r="L8" s="29"/>
      <c r="M8" s="30"/>
      <c r="N8" s="20"/>
      <c r="O8" s="20"/>
    </row>
    <row r="9" spans="1:15" ht="35.1" customHeight="1" x14ac:dyDescent="0.25">
      <c r="A9" s="122"/>
      <c r="B9" s="122"/>
      <c r="C9" s="53">
        <v>7</v>
      </c>
      <c r="D9" s="54"/>
      <c r="E9" s="53"/>
      <c r="F9" s="75" t="s">
        <v>49</v>
      </c>
      <c r="G9" s="53"/>
      <c r="H9" s="53"/>
      <c r="I9" s="56"/>
      <c r="J9" s="72"/>
      <c r="K9" s="44"/>
      <c r="L9" s="29"/>
      <c r="M9" s="30"/>
      <c r="N9" s="20"/>
      <c r="O9" s="20"/>
    </row>
    <row r="10" spans="1:15" ht="35.1" customHeight="1" x14ac:dyDescent="0.25">
      <c r="A10" s="122"/>
      <c r="B10" s="122"/>
      <c r="C10" s="53">
        <v>8</v>
      </c>
      <c r="D10" s="54"/>
      <c r="E10" s="53"/>
      <c r="F10" s="76" t="s">
        <v>50</v>
      </c>
      <c r="G10" s="70"/>
      <c r="H10" s="53"/>
      <c r="I10" s="56"/>
      <c r="J10" s="72"/>
      <c r="K10" s="44"/>
      <c r="L10" s="29"/>
      <c r="M10" s="30"/>
      <c r="N10" s="20"/>
      <c r="O10" s="20"/>
    </row>
    <row r="11" spans="1:15" ht="35.1" customHeight="1" x14ac:dyDescent="0.25">
      <c r="A11" s="122"/>
      <c r="B11" s="122"/>
      <c r="C11" s="53">
        <v>9</v>
      </c>
      <c r="D11" s="54"/>
      <c r="E11" s="53"/>
      <c r="F11" s="76" t="s">
        <v>51</v>
      </c>
      <c r="G11" s="70"/>
      <c r="H11" s="53"/>
      <c r="I11" s="56"/>
      <c r="J11" s="72"/>
      <c r="K11" s="44"/>
      <c r="L11" s="29"/>
      <c r="M11" s="30"/>
      <c r="N11" s="20"/>
      <c r="O11" s="20"/>
    </row>
    <row r="12" spans="1:15" ht="35.1" customHeight="1" x14ac:dyDescent="0.25">
      <c r="A12" s="122"/>
      <c r="B12" s="122"/>
      <c r="C12" s="53">
        <v>10</v>
      </c>
      <c r="D12" s="54"/>
      <c r="E12" s="53"/>
      <c r="F12" s="76" t="s">
        <v>52</v>
      </c>
      <c r="G12" s="70"/>
      <c r="H12" s="53"/>
      <c r="I12" s="56"/>
      <c r="J12" s="72"/>
      <c r="K12" s="44"/>
      <c r="L12" s="29"/>
      <c r="M12" s="30"/>
      <c r="N12" s="20"/>
      <c r="O12" s="20"/>
    </row>
    <row r="13" spans="1:15" ht="35.1" customHeight="1" x14ac:dyDescent="0.25">
      <c r="A13" s="122"/>
      <c r="B13" s="122"/>
      <c r="C13" s="53">
        <v>11</v>
      </c>
      <c r="D13" s="54"/>
      <c r="E13" s="53"/>
      <c r="F13" s="76" t="s">
        <v>53</v>
      </c>
      <c r="G13" s="70"/>
      <c r="H13" s="53"/>
      <c r="I13" s="56"/>
      <c r="J13" s="72"/>
      <c r="K13" s="44"/>
      <c r="L13" s="29"/>
      <c r="M13" s="30"/>
      <c r="N13" s="20"/>
      <c r="O13" s="20"/>
    </row>
    <row r="14" spans="1:15" ht="35.1" customHeight="1" x14ac:dyDescent="0.25">
      <c r="A14" s="122"/>
      <c r="B14" s="122"/>
      <c r="C14" s="53">
        <v>12</v>
      </c>
      <c r="D14" s="54"/>
      <c r="E14" s="53"/>
      <c r="F14" s="75" t="s">
        <v>54</v>
      </c>
      <c r="G14" s="53"/>
      <c r="H14" s="53"/>
      <c r="I14" s="56"/>
      <c r="J14" s="72"/>
      <c r="K14" s="44"/>
      <c r="L14" s="29"/>
      <c r="M14" s="30"/>
      <c r="N14" s="20"/>
      <c r="O14" s="20"/>
    </row>
    <row r="15" spans="1:15" ht="35.1" customHeight="1" x14ac:dyDescent="0.25">
      <c r="A15" s="122"/>
      <c r="B15" s="122"/>
      <c r="C15" s="53">
        <v>13</v>
      </c>
      <c r="D15" s="54"/>
      <c r="E15" s="53"/>
      <c r="F15" s="75" t="s">
        <v>55</v>
      </c>
      <c r="G15" s="53"/>
      <c r="H15" s="53"/>
      <c r="I15" s="56"/>
      <c r="J15" s="72"/>
      <c r="K15" s="44"/>
      <c r="L15" s="29"/>
      <c r="M15" s="30"/>
      <c r="N15" s="20"/>
      <c r="O15" s="20"/>
    </row>
    <row r="16" spans="1:15" ht="35.1" customHeight="1" x14ac:dyDescent="0.25">
      <c r="A16" s="87">
        <v>3</v>
      </c>
      <c r="B16" s="87" t="s">
        <v>80</v>
      </c>
      <c r="C16" s="53">
        <v>14</v>
      </c>
      <c r="D16" s="54"/>
      <c r="E16" s="53"/>
      <c r="F16" s="75" t="s">
        <v>68</v>
      </c>
      <c r="G16" s="53"/>
      <c r="H16" s="53"/>
      <c r="I16" s="56"/>
      <c r="J16" s="72"/>
      <c r="K16" s="44"/>
      <c r="L16" s="29"/>
      <c r="M16" s="30"/>
      <c r="N16" s="20"/>
      <c r="O16" s="20"/>
    </row>
    <row r="17" spans="1:15" ht="35.1" customHeight="1" x14ac:dyDescent="0.25">
      <c r="A17" s="87"/>
      <c r="B17" s="87"/>
      <c r="C17" s="53">
        <v>15</v>
      </c>
      <c r="D17" s="54"/>
      <c r="E17" s="53"/>
      <c r="F17" s="75" t="s">
        <v>38</v>
      </c>
      <c r="G17" s="53"/>
      <c r="H17" s="53"/>
      <c r="I17" s="56"/>
      <c r="J17" s="72"/>
      <c r="K17" s="44"/>
      <c r="L17" s="29"/>
      <c r="M17" s="30"/>
      <c r="N17" s="20"/>
      <c r="O17" s="20"/>
    </row>
    <row r="18" spans="1:15" ht="35.1" customHeight="1" x14ac:dyDescent="0.25">
      <c r="A18" s="87"/>
      <c r="B18" s="87"/>
      <c r="C18" s="53">
        <v>16</v>
      </c>
      <c r="D18" s="54"/>
      <c r="E18" s="53"/>
      <c r="F18" s="75" t="s">
        <v>39</v>
      </c>
      <c r="G18" s="53"/>
      <c r="H18" s="53"/>
      <c r="I18" s="56"/>
      <c r="J18" s="72"/>
      <c r="K18" s="44"/>
      <c r="L18" s="29"/>
      <c r="M18" s="30"/>
      <c r="N18" s="20"/>
      <c r="O18" s="20"/>
    </row>
    <row r="19" spans="1:15" ht="35.1" customHeight="1" x14ac:dyDescent="0.25">
      <c r="A19" s="87"/>
      <c r="B19" s="87"/>
      <c r="C19" s="53">
        <v>17</v>
      </c>
      <c r="D19" s="54"/>
      <c r="E19" s="53"/>
      <c r="F19" s="75" t="s">
        <v>69</v>
      </c>
      <c r="G19" s="53"/>
      <c r="H19" s="53"/>
      <c r="I19" s="56"/>
      <c r="J19" s="72"/>
      <c r="K19" s="44"/>
      <c r="L19" s="29"/>
      <c r="M19" s="30"/>
      <c r="N19" s="20"/>
      <c r="O19" s="20"/>
    </row>
    <row r="20" spans="1:15" ht="35.1" customHeight="1" x14ac:dyDescent="0.25">
      <c r="A20" s="87"/>
      <c r="B20" s="87"/>
      <c r="C20" s="53">
        <v>18</v>
      </c>
      <c r="D20" s="54"/>
      <c r="E20" s="53"/>
      <c r="F20" s="75" t="s">
        <v>70</v>
      </c>
      <c r="G20" s="53"/>
      <c r="H20" s="53"/>
      <c r="I20" s="56"/>
      <c r="J20" s="72"/>
      <c r="K20" s="44"/>
      <c r="L20" s="29"/>
      <c r="M20" s="30"/>
      <c r="N20" s="20"/>
      <c r="O20" s="20"/>
    </row>
    <row r="21" spans="1:15" ht="35.1" customHeight="1" x14ac:dyDescent="0.25">
      <c r="A21" s="87"/>
      <c r="B21" s="87"/>
      <c r="C21" s="53">
        <v>19</v>
      </c>
      <c r="D21" s="54"/>
      <c r="E21" s="53"/>
      <c r="F21" s="75" t="s">
        <v>71</v>
      </c>
      <c r="G21" s="53"/>
      <c r="H21" s="53"/>
      <c r="I21" s="56"/>
      <c r="J21" s="72"/>
      <c r="K21" s="44"/>
      <c r="L21" s="29"/>
      <c r="M21" s="30"/>
      <c r="N21" s="20"/>
      <c r="O21" s="20"/>
    </row>
    <row r="22" spans="1:15" ht="35.1" customHeight="1" x14ac:dyDescent="0.25">
      <c r="A22" s="87"/>
      <c r="B22" s="87"/>
      <c r="C22" s="53">
        <v>20</v>
      </c>
      <c r="D22" s="54"/>
      <c r="E22" s="53"/>
      <c r="F22" s="75" t="s">
        <v>72</v>
      </c>
      <c r="G22" s="53"/>
      <c r="H22" s="53"/>
      <c r="I22" s="56"/>
      <c r="J22" s="72"/>
      <c r="K22" s="44"/>
      <c r="L22" s="29"/>
      <c r="M22" s="30"/>
      <c r="N22" s="20"/>
      <c r="O22" s="20"/>
    </row>
    <row r="23" spans="1:15" ht="35.1" customHeight="1" x14ac:dyDescent="0.25">
      <c r="A23" s="87"/>
      <c r="B23" s="87"/>
      <c r="C23" s="53">
        <v>21</v>
      </c>
      <c r="D23" s="54"/>
      <c r="E23" s="53"/>
      <c r="F23" s="75" t="s">
        <v>73</v>
      </c>
      <c r="G23" s="53"/>
      <c r="H23" s="53"/>
      <c r="I23" s="56"/>
      <c r="J23" s="72"/>
      <c r="K23" s="44"/>
      <c r="L23" s="29"/>
      <c r="M23" s="30"/>
      <c r="N23" s="20"/>
      <c r="O23" s="20"/>
    </row>
    <row r="24" spans="1:15" ht="35.1" customHeight="1" x14ac:dyDescent="0.25">
      <c r="A24" s="87"/>
      <c r="B24" s="87"/>
      <c r="C24" s="53">
        <v>22</v>
      </c>
      <c r="D24" s="54"/>
      <c r="E24" s="53"/>
      <c r="F24" s="75" t="s">
        <v>74</v>
      </c>
      <c r="G24" s="53"/>
      <c r="H24" s="53"/>
      <c r="I24" s="56"/>
      <c r="J24" s="72"/>
      <c r="K24" s="44"/>
      <c r="L24" s="29"/>
      <c r="M24" s="30"/>
      <c r="N24" s="20"/>
      <c r="O24" s="20"/>
    </row>
    <row r="25" spans="1:15" ht="35.1" customHeight="1" x14ac:dyDescent="0.25">
      <c r="A25" s="87"/>
      <c r="B25" s="87"/>
      <c r="C25" s="53">
        <v>23</v>
      </c>
      <c r="D25" s="54"/>
      <c r="E25" s="53"/>
      <c r="F25" s="75" t="s">
        <v>75</v>
      </c>
      <c r="G25" s="53"/>
      <c r="H25" s="53"/>
      <c r="I25" s="56"/>
      <c r="J25" s="72"/>
      <c r="K25" s="44"/>
      <c r="L25" s="29"/>
      <c r="M25" s="30"/>
      <c r="N25" s="20"/>
      <c r="O25" s="20"/>
    </row>
    <row r="26" spans="1:15" ht="35.1" customHeight="1" x14ac:dyDescent="0.25">
      <c r="A26" s="68">
        <v>4</v>
      </c>
      <c r="B26" s="68" t="s">
        <v>80</v>
      </c>
      <c r="C26" s="53">
        <v>24</v>
      </c>
      <c r="D26" s="54"/>
      <c r="E26" s="53"/>
      <c r="F26" s="75" t="s">
        <v>76</v>
      </c>
      <c r="G26" s="53"/>
      <c r="H26" s="53"/>
      <c r="I26" s="56"/>
      <c r="J26" s="72"/>
      <c r="K26" s="44"/>
      <c r="L26" s="29"/>
      <c r="M26" s="30"/>
      <c r="N26" s="20"/>
      <c r="O26" s="20"/>
    </row>
    <row r="27" spans="1:15" ht="103.5" customHeight="1" x14ac:dyDescent="0.25">
      <c r="A27" s="67">
        <v>5</v>
      </c>
      <c r="B27" s="69" t="s">
        <v>79</v>
      </c>
      <c r="C27" s="49">
        <v>25</v>
      </c>
      <c r="D27" s="50" t="s">
        <v>66</v>
      </c>
      <c r="E27" s="49" t="s">
        <v>82</v>
      </c>
      <c r="F27" s="77" t="s">
        <v>83</v>
      </c>
      <c r="G27" s="49" t="s">
        <v>87</v>
      </c>
      <c r="H27" s="49" t="s">
        <v>25</v>
      </c>
      <c r="I27" s="58" t="s">
        <v>27</v>
      </c>
      <c r="J27" s="73">
        <v>5.97</v>
      </c>
      <c r="K27" s="44">
        <f>SUM(Reitoria!K28,Museu!K28,'ESAG NAO '!K28,' CEART NAO'!K28,FAED!K28,'CEADNAO '!K28,CEFID!K28,'CERES NAO'!K28,CESFI!K28,CAV!K28,CCT!K28,CEO!K28,CEPLANNAO!K28,CEAVI!K28)</f>
        <v>2400</v>
      </c>
      <c r="L27" s="29">
        <f>SUM((Reitoria!K28-Reitoria!L28),(Museu!K28-Museu!L28)*('ESAG NAO '!K28-'ESAG NAO '!L28),(' CEART NAO'!K28-' CEART NAO'!L28),(FAED!K28-FAED!L28),('CEADNAO '!K28-'CEADNAO '!L28),(CEFID!K28-CEFID!L28),('CERES NAO'!K28-'CERES NAO'!L28),(CESFI!K28-CESFI!L28),(CAV!K28-CAV!L28),(CCT!K28-CCT!L28),(CEO!K28-CEO!L28),(CEPLANNAO!K28-CEPLANNAO!L28),(CEAVI!K28-CEAVI!L28))</f>
        <v>1600</v>
      </c>
      <c r="M27" s="30">
        <f t="shared" ref="M27" si="3">K27-L27</f>
        <v>800</v>
      </c>
      <c r="N27" s="20">
        <f t="shared" ref="N27" si="4">J27*K27</f>
        <v>14328</v>
      </c>
      <c r="O27" s="20">
        <f t="shared" ref="O27" si="5">J27*L27</f>
        <v>9552</v>
      </c>
    </row>
    <row r="28" spans="1:15" ht="57" customHeight="1" x14ac:dyDescent="0.25">
      <c r="A28" s="67"/>
      <c r="B28" s="69"/>
      <c r="C28" s="49"/>
      <c r="D28" s="50"/>
      <c r="E28" s="49"/>
      <c r="F28" s="77"/>
      <c r="G28" s="49"/>
      <c r="H28" s="49"/>
      <c r="I28" s="58"/>
      <c r="J28" s="73"/>
      <c r="K28" s="79"/>
      <c r="L28" s="80"/>
      <c r="M28" s="81"/>
      <c r="N28" s="82">
        <f>SUM(N3:N27)</f>
        <v>18483.04</v>
      </c>
      <c r="O28" s="82">
        <f>SUM(O3:O27)</f>
        <v>9638.24</v>
      </c>
    </row>
    <row r="29" spans="1:15" x14ac:dyDescent="0.25">
      <c r="J29" s="65"/>
    </row>
    <row r="30" spans="1:15" x14ac:dyDescent="0.25">
      <c r="K30" s="98" t="str">
        <f>A1</f>
        <v>PROCESSO: 0150/2018 UDESC</v>
      </c>
      <c r="L30" s="99"/>
      <c r="M30" s="99"/>
      <c r="N30" s="99"/>
      <c r="O30" s="100"/>
    </row>
    <row r="31" spans="1:15" x14ac:dyDescent="0.25">
      <c r="K31" s="101" t="s">
        <v>26</v>
      </c>
      <c r="L31" s="102"/>
      <c r="M31" s="102"/>
      <c r="N31" s="102"/>
      <c r="O31" s="103"/>
    </row>
    <row r="32" spans="1:15" x14ac:dyDescent="0.25">
      <c r="K32" s="101" t="str">
        <f>K1</f>
        <v>VIGÊNCIA DA ATA:18/04/2018 até 17/04/19</v>
      </c>
      <c r="L32" s="102"/>
      <c r="M32" s="102"/>
      <c r="N32" s="102"/>
      <c r="O32" s="103"/>
    </row>
    <row r="33" spans="11:15" x14ac:dyDescent="0.25">
      <c r="K33" s="104" t="s">
        <v>34</v>
      </c>
      <c r="L33" s="105"/>
      <c r="M33" s="105"/>
      <c r="N33" s="106"/>
      <c r="O33" s="45">
        <f>N28</f>
        <v>18483.04</v>
      </c>
    </row>
    <row r="34" spans="11:15" x14ac:dyDescent="0.25">
      <c r="K34" s="107" t="s">
        <v>33</v>
      </c>
      <c r="L34" s="108"/>
      <c r="M34" s="108"/>
      <c r="N34" s="109"/>
      <c r="O34" s="46">
        <f>O28</f>
        <v>9638.24</v>
      </c>
    </row>
    <row r="35" spans="11:15" x14ac:dyDescent="0.25">
      <c r="K35" s="107" t="s">
        <v>35</v>
      </c>
      <c r="L35" s="108"/>
      <c r="M35" s="108"/>
      <c r="N35" s="109"/>
      <c r="O35" s="47"/>
    </row>
    <row r="36" spans="11:15" x14ac:dyDescent="0.25">
      <c r="K36" s="110" t="s">
        <v>36</v>
      </c>
      <c r="L36" s="111"/>
      <c r="M36" s="111"/>
      <c r="N36" s="112"/>
      <c r="O36" s="48">
        <f>O34/O33</f>
        <v>0.52146400159281159</v>
      </c>
    </row>
    <row r="37" spans="11:15" x14ac:dyDescent="0.25">
      <c r="K37" s="95" t="s">
        <v>93</v>
      </c>
      <c r="L37" s="96"/>
      <c r="M37" s="96"/>
      <c r="N37" s="96"/>
      <c r="O37" s="97"/>
    </row>
  </sheetData>
  <mergeCells count="17">
    <mergeCell ref="A16:A25"/>
    <mergeCell ref="B16:B25"/>
    <mergeCell ref="K1:O1"/>
    <mergeCell ref="A1:F1"/>
    <mergeCell ref="G1:J1"/>
    <mergeCell ref="A3:A7"/>
    <mergeCell ref="B3:B7"/>
    <mergeCell ref="A8:A15"/>
    <mergeCell ref="B8:B15"/>
    <mergeCell ref="K37:O37"/>
    <mergeCell ref="K30:O30"/>
    <mergeCell ref="K31:O31"/>
    <mergeCell ref="K32:O32"/>
    <mergeCell ref="K33:N33"/>
    <mergeCell ref="K34:N34"/>
    <mergeCell ref="K35:N35"/>
    <mergeCell ref="K36:N36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124" t="s">
        <v>7</v>
      </c>
      <c r="B1" s="124"/>
      <c r="C1" s="124"/>
      <c r="D1" s="124"/>
      <c r="E1" s="124"/>
      <c r="F1" s="124"/>
      <c r="G1" s="124"/>
      <c r="H1" s="124"/>
    </row>
    <row r="2" spans="1:8" ht="20.25" x14ac:dyDescent="0.2">
      <c r="B2" s="3"/>
    </row>
    <row r="3" spans="1:8" ht="47.25" customHeight="1" x14ac:dyDescent="0.2">
      <c r="A3" s="125" t="s">
        <v>8</v>
      </c>
      <c r="B3" s="125"/>
      <c r="C3" s="125"/>
      <c r="D3" s="125"/>
      <c r="E3" s="125"/>
      <c r="F3" s="125"/>
      <c r="G3" s="125"/>
      <c r="H3" s="125"/>
    </row>
    <row r="4" spans="1:8" ht="35.25" customHeight="1" x14ac:dyDescent="0.2">
      <c r="B4" s="4"/>
    </row>
    <row r="5" spans="1:8" ht="15" customHeight="1" x14ac:dyDescent="0.2">
      <c r="A5" s="126" t="s">
        <v>9</v>
      </c>
      <c r="B5" s="126"/>
      <c r="C5" s="126"/>
      <c r="D5" s="126"/>
      <c r="E5" s="126"/>
      <c r="F5" s="126"/>
      <c r="G5" s="126"/>
      <c r="H5" s="126"/>
    </row>
    <row r="6" spans="1:8" ht="15" customHeight="1" x14ac:dyDescent="0.2">
      <c r="A6" s="126" t="s">
        <v>10</v>
      </c>
      <c r="B6" s="126"/>
      <c r="C6" s="126"/>
      <c r="D6" s="126"/>
      <c r="E6" s="126"/>
      <c r="F6" s="126"/>
      <c r="G6" s="126"/>
      <c r="H6" s="126"/>
    </row>
    <row r="7" spans="1:8" ht="15" customHeight="1" x14ac:dyDescent="0.2">
      <c r="A7" s="126" t="s">
        <v>11</v>
      </c>
      <c r="B7" s="126"/>
      <c r="C7" s="126"/>
      <c r="D7" s="126"/>
      <c r="E7" s="126"/>
      <c r="F7" s="126"/>
      <c r="G7" s="126"/>
      <c r="H7" s="126"/>
    </row>
    <row r="8" spans="1:8" ht="15" customHeight="1" x14ac:dyDescent="0.2">
      <c r="A8" s="126" t="s">
        <v>12</v>
      </c>
      <c r="B8" s="126"/>
      <c r="C8" s="126"/>
      <c r="D8" s="126"/>
      <c r="E8" s="126"/>
      <c r="F8" s="126"/>
      <c r="G8" s="126"/>
      <c r="H8" s="126"/>
    </row>
    <row r="9" spans="1:8" ht="30" customHeight="1" x14ac:dyDescent="0.2">
      <c r="B9" s="5"/>
    </row>
    <row r="10" spans="1:8" ht="105" customHeight="1" x14ac:dyDescent="0.2">
      <c r="A10" s="127" t="s">
        <v>13</v>
      </c>
      <c r="B10" s="127"/>
      <c r="C10" s="127"/>
      <c r="D10" s="127"/>
      <c r="E10" s="127"/>
      <c r="F10" s="127"/>
      <c r="G10" s="127"/>
      <c r="H10" s="127"/>
    </row>
    <row r="11" spans="1:8" ht="15.75" thickBot="1" x14ac:dyDescent="0.25">
      <c r="B11" s="6"/>
    </row>
    <row r="12" spans="1:8" ht="48.75" thickBot="1" x14ac:dyDescent="0.25">
      <c r="A12" s="7" t="s">
        <v>6</v>
      </c>
      <c r="B12" s="7" t="s">
        <v>4</v>
      </c>
      <c r="C12" s="8" t="s">
        <v>14</v>
      </c>
      <c r="D12" s="8" t="s">
        <v>5</v>
      </c>
      <c r="E12" s="8" t="s">
        <v>15</v>
      </c>
      <c r="F12" s="8" t="s">
        <v>16</v>
      </c>
      <c r="G12" s="8" t="s">
        <v>17</v>
      </c>
      <c r="H12" s="8" t="s">
        <v>18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128" t="s">
        <v>19</v>
      </c>
      <c r="B19" s="128"/>
      <c r="C19" s="128"/>
      <c r="D19" s="128"/>
      <c r="E19" s="128"/>
      <c r="F19" s="128"/>
      <c r="G19" s="128"/>
      <c r="H19" s="128"/>
    </row>
    <row r="20" spans="1:8" ht="14.25" x14ac:dyDescent="0.2">
      <c r="A20" s="129" t="s">
        <v>20</v>
      </c>
      <c r="B20" s="129"/>
      <c r="C20" s="129"/>
      <c r="D20" s="129"/>
      <c r="E20" s="129"/>
      <c r="F20" s="129"/>
      <c r="G20" s="129"/>
      <c r="H20" s="129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130" t="s">
        <v>21</v>
      </c>
      <c r="B24" s="130"/>
      <c r="C24" s="130"/>
      <c r="D24" s="130"/>
      <c r="E24" s="130"/>
      <c r="F24" s="130"/>
      <c r="G24" s="130"/>
      <c r="H24" s="130"/>
    </row>
    <row r="25" spans="1:8" ht="15" customHeight="1" x14ac:dyDescent="0.2">
      <c r="A25" s="130" t="s">
        <v>22</v>
      </c>
      <c r="B25" s="130"/>
      <c r="C25" s="130"/>
      <c r="D25" s="130"/>
      <c r="E25" s="130"/>
      <c r="F25" s="130"/>
      <c r="G25" s="130"/>
      <c r="H25" s="130"/>
    </row>
    <row r="26" spans="1:8" ht="15" customHeight="1" x14ac:dyDescent="0.2">
      <c r="A26" s="123" t="s">
        <v>23</v>
      </c>
      <c r="B26" s="123"/>
      <c r="C26" s="123"/>
      <c r="D26" s="123"/>
      <c r="E26" s="123"/>
      <c r="F26" s="123"/>
      <c r="G26" s="123"/>
      <c r="H26" s="123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opLeftCell="B1" zoomScale="98" zoomScaleNormal="98" workbookViewId="0">
      <selection activeCell="K9" sqref="K9:K27"/>
    </sheetView>
  </sheetViews>
  <sheetFormatPr defaultColWidth="9.7109375" defaultRowHeight="15" x14ac:dyDescent="0.25"/>
  <cols>
    <col min="1" max="1" width="6.7109375" style="1" customWidth="1"/>
    <col min="2" max="2" width="24.85546875" style="1" customWidth="1"/>
    <col min="3" max="3" width="7.7109375" style="1" customWidth="1"/>
    <col min="4" max="4" width="8.85546875" style="1" customWidth="1"/>
    <col min="5" max="5" width="13.85546875" style="1" customWidth="1"/>
    <col min="6" max="6" width="43.5703125" style="27" customWidth="1"/>
    <col min="7" max="7" width="24.7109375" style="1" customWidth="1"/>
    <col min="8" max="8" width="9.85546875" style="1" bestFit="1" customWidth="1"/>
    <col min="9" max="9" width="16.85546875" style="1" customWidth="1"/>
    <col min="10" max="10" width="12.7109375" style="42" bestFit="1" customWidth="1"/>
    <col min="11" max="11" width="12" style="19" customWidth="1"/>
    <col min="12" max="12" width="13.28515625" style="28" customWidth="1"/>
    <col min="13" max="13" width="12.5703125" style="17" customWidth="1"/>
    <col min="14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2.25" customHeight="1" x14ac:dyDescent="0.25">
      <c r="A1" s="89" t="s">
        <v>77</v>
      </c>
      <c r="B1" s="89"/>
      <c r="C1" s="89"/>
      <c r="D1" s="89"/>
      <c r="E1" s="89"/>
      <c r="F1" s="89"/>
      <c r="G1" s="89" t="s">
        <v>26</v>
      </c>
      <c r="H1" s="89"/>
      <c r="I1" s="89"/>
      <c r="J1" s="89"/>
      <c r="K1" s="89" t="s">
        <v>78</v>
      </c>
      <c r="L1" s="89"/>
      <c r="M1" s="89"/>
      <c r="N1" s="88" t="s">
        <v>57</v>
      </c>
      <c r="O1" s="88" t="s">
        <v>57</v>
      </c>
      <c r="P1" s="88" t="s">
        <v>57</v>
      </c>
      <c r="Q1" s="88" t="s">
        <v>57</v>
      </c>
      <c r="R1" s="88" t="s">
        <v>57</v>
      </c>
      <c r="S1" s="88" t="s">
        <v>57</v>
      </c>
      <c r="T1" s="88" t="s">
        <v>57</v>
      </c>
      <c r="U1" s="88" t="s">
        <v>57</v>
      </c>
      <c r="V1" s="88" t="s">
        <v>57</v>
      </c>
      <c r="W1" s="88" t="s">
        <v>57</v>
      </c>
      <c r="X1" s="88" t="s">
        <v>57</v>
      </c>
      <c r="Y1" s="88" t="s">
        <v>57</v>
      </c>
      <c r="Z1" s="88" t="s">
        <v>57</v>
      </c>
      <c r="AA1" s="88" t="s">
        <v>57</v>
      </c>
      <c r="AB1" s="88" t="s">
        <v>57</v>
      </c>
      <c r="AC1" s="88" t="s">
        <v>57</v>
      </c>
      <c r="AD1" s="88" t="s">
        <v>57</v>
      </c>
    </row>
    <row r="2" spans="1:30" ht="32.25" customHeight="1" x14ac:dyDescent="0.25">
      <c r="A2" s="89" t="s">
        <v>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1:30" s="16" customFormat="1" ht="45" x14ac:dyDescent="0.2">
      <c r="A3" s="33" t="s">
        <v>1</v>
      </c>
      <c r="B3" s="43" t="s">
        <v>60</v>
      </c>
      <c r="C3" s="33" t="s">
        <v>61</v>
      </c>
      <c r="D3" s="33" t="s">
        <v>62</v>
      </c>
      <c r="E3" s="33" t="s">
        <v>37</v>
      </c>
      <c r="F3" s="32" t="s">
        <v>63</v>
      </c>
      <c r="G3" s="34" t="s">
        <v>64</v>
      </c>
      <c r="H3" s="34" t="s">
        <v>65</v>
      </c>
      <c r="I3" s="34" t="s">
        <v>29</v>
      </c>
      <c r="J3" s="38" t="s">
        <v>2</v>
      </c>
      <c r="K3" s="35" t="s">
        <v>24</v>
      </c>
      <c r="L3" s="36" t="s">
        <v>0</v>
      </c>
      <c r="M3" s="33" t="s">
        <v>3</v>
      </c>
      <c r="N3" s="24" t="s">
        <v>58</v>
      </c>
      <c r="O3" s="24" t="s">
        <v>58</v>
      </c>
      <c r="P3" s="24" t="s">
        <v>58</v>
      </c>
      <c r="Q3" s="24" t="s">
        <v>58</v>
      </c>
      <c r="R3" s="24" t="s">
        <v>58</v>
      </c>
      <c r="S3" s="24" t="s">
        <v>58</v>
      </c>
      <c r="T3" s="24" t="s">
        <v>58</v>
      </c>
      <c r="U3" s="24" t="s">
        <v>58</v>
      </c>
      <c r="V3" s="24" t="s">
        <v>58</v>
      </c>
      <c r="W3" s="24" t="s">
        <v>58</v>
      </c>
      <c r="X3" s="24" t="s">
        <v>58</v>
      </c>
      <c r="Y3" s="24" t="s">
        <v>58</v>
      </c>
      <c r="Z3" s="24" t="s">
        <v>58</v>
      </c>
      <c r="AA3" s="24" t="s">
        <v>58</v>
      </c>
      <c r="AB3" s="24" t="s">
        <v>58</v>
      </c>
      <c r="AC3" s="24" t="s">
        <v>58</v>
      </c>
      <c r="AD3" s="24" t="s">
        <v>58</v>
      </c>
    </row>
    <row r="4" spans="1:30" ht="35.1" customHeight="1" x14ac:dyDescent="0.25">
      <c r="A4" s="90">
        <v>1</v>
      </c>
      <c r="B4" s="84" t="s">
        <v>79</v>
      </c>
      <c r="C4" s="49">
        <v>1</v>
      </c>
      <c r="D4" s="50" t="s">
        <v>66</v>
      </c>
      <c r="E4" s="49" t="s">
        <v>40</v>
      </c>
      <c r="F4" s="51" t="s">
        <v>41</v>
      </c>
      <c r="G4" s="49" t="s">
        <v>84</v>
      </c>
      <c r="H4" s="49" t="s">
        <v>28</v>
      </c>
      <c r="I4" s="52" t="s">
        <v>27</v>
      </c>
      <c r="J4" s="39">
        <v>20</v>
      </c>
      <c r="K4" s="37">
        <v>1</v>
      </c>
      <c r="L4" s="25">
        <f>K4-(SUM(N4:AD4))</f>
        <v>1</v>
      </c>
      <c r="M4" s="26" t="str">
        <f>IF(L4&lt;0,"ATENÇÃO","OK")</f>
        <v>OK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ht="42" customHeight="1" x14ac:dyDescent="0.25">
      <c r="A5" s="91"/>
      <c r="B5" s="85"/>
      <c r="C5" s="49">
        <v>2</v>
      </c>
      <c r="D5" s="50" t="s">
        <v>66</v>
      </c>
      <c r="E5" s="49" t="s">
        <v>42</v>
      </c>
      <c r="F5" s="51" t="s">
        <v>43</v>
      </c>
      <c r="G5" s="49" t="s">
        <v>85</v>
      </c>
      <c r="H5" s="49" t="s">
        <v>28</v>
      </c>
      <c r="I5" s="52" t="s">
        <v>27</v>
      </c>
      <c r="J5" s="39">
        <v>20</v>
      </c>
      <c r="K5" s="37">
        <v>1</v>
      </c>
      <c r="L5" s="25">
        <f t="shared" ref="L5:L28" si="0">K5-(SUM(N5:AD5))</f>
        <v>1</v>
      </c>
      <c r="M5" s="26" t="str">
        <f t="shared" ref="M5:M28" si="1">IF(L5&lt;0,"ATENÇÃO","OK")</f>
        <v>OK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30" ht="35.1" customHeight="1" x14ac:dyDescent="0.25">
      <c r="A6" s="91"/>
      <c r="B6" s="85"/>
      <c r="C6" s="49">
        <v>3</v>
      </c>
      <c r="D6" s="50" t="s">
        <v>66</v>
      </c>
      <c r="E6" s="49" t="s">
        <v>44</v>
      </c>
      <c r="F6" s="51" t="s">
        <v>45</v>
      </c>
      <c r="G6" s="49" t="s">
        <v>85</v>
      </c>
      <c r="H6" s="49" t="s">
        <v>28</v>
      </c>
      <c r="I6" s="52" t="s">
        <v>27</v>
      </c>
      <c r="J6" s="39">
        <v>23.12</v>
      </c>
      <c r="K6" s="37">
        <v>1</v>
      </c>
      <c r="L6" s="25">
        <f t="shared" si="0"/>
        <v>1</v>
      </c>
      <c r="M6" s="26" t="str">
        <f t="shared" si="1"/>
        <v>OK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35.1" customHeight="1" x14ac:dyDescent="0.25">
      <c r="A7" s="91"/>
      <c r="B7" s="85"/>
      <c r="C7" s="49">
        <v>4</v>
      </c>
      <c r="D7" s="50" t="s">
        <v>66</v>
      </c>
      <c r="E7" s="49" t="s">
        <v>46</v>
      </c>
      <c r="F7" s="51" t="s">
        <v>47</v>
      </c>
      <c r="G7" s="49" t="s">
        <v>85</v>
      </c>
      <c r="H7" s="49" t="s">
        <v>28</v>
      </c>
      <c r="I7" s="52" t="s">
        <v>27</v>
      </c>
      <c r="J7" s="39">
        <v>23.12</v>
      </c>
      <c r="K7" s="37">
        <v>1</v>
      </c>
      <c r="L7" s="25">
        <f t="shared" si="0"/>
        <v>1</v>
      </c>
      <c r="M7" s="26" t="str">
        <f t="shared" si="1"/>
        <v>OK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1:30" ht="57" x14ac:dyDescent="0.25">
      <c r="A8" s="92"/>
      <c r="B8" s="85"/>
      <c r="C8" s="49">
        <v>5</v>
      </c>
      <c r="D8" s="50" t="s">
        <v>66</v>
      </c>
      <c r="E8" s="49" t="s">
        <v>56</v>
      </c>
      <c r="F8" s="51" t="s">
        <v>67</v>
      </c>
      <c r="G8" s="49" t="s">
        <v>86</v>
      </c>
      <c r="H8" s="49" t="s">
        <v>28</v>
      </c>
      <c r="I8" s="52" t="s">
        <v>27</v>
      </c>
      <c r="J8" s="39">
        <v>159.84</v>
      </c>
      <c r="K8" s="37"/>
      <c r="L8" s="25">
        <f t="shared" si="0"/>
        <v>0</v>
      </c>
      <c r="M8" s="26" t="str">
        <f t="shared" si="1"/>
        <v>OK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0" ht="35.1" customHeight="1" x14ac:dyDescent="0.25">
      <c r="A9" s="93">
        <v>2</v>
      </c>
      <c r="B9" s="86" t="s">
        <v>81</v>
      </c>
      <c r="C9" s="53">
        <v>6</v>
      </c>
      <c r="D9" s="54"/>
      <c r="E9" s="53"/>
      <c r="F9" s="55" t="s">
        <v>48</v>
      </c>
      <c r="G9" s="53"/>
      <c r="H9" s="53"/>
      <c r="I9" s="56"/>
      <c r="J9" s="40"/>
      <c r="K9" s="37"/>
      <c r="L9" s="25"/>
      <c r="M9" s="26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ht="35.1" customHeight="1" x14ac:dyDescent="0.25">
      <c r="A10" s="86"/>
      <c r="B10" s="86"/>
      <c r="C10" s="53">
        <v>7</v>
      </c>
      <c r="D10" s="54"/>
      <c r="E10" s="53"/>
      <c r="F10" s="55" t="s">
        <v>49</v>
      </c>
      <c r="G10" s="53"/>
      <c r="H10" s="53"/>
      <c r="I10" s="56"/>
      <c r="J10" s="40"/>
      <c r="K10" s="37"/>
      <c r="L10" s="25"/>
      <c r="M10" s="26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ht="35.1" customHeight="1" x14ac:dyDescent="0.25">
      <c r="A11" s="86"/>
      <c r="B11" s="86"/>
      <c r="C11" s="53">
        <v>8</v>
      </c>
      <c r="D11" s="54"/>
      <c r="E11" s="53"/>
      <c r="F11" s="57" t="s">
        <v>50</v>
      </c>
      <c r="G11" s="70"/>
      <c r="H11" s="53"/>
      <c r="I11" s="56"/>
      <c r="J11" s="40"/>
      <c r="K11" s="37"/>
      <c r="L11" s="25"/>
      <c r="M11" s="26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ht="35.1" customHeight="1" x14ac:dyDescent="0.25">
      <c r="A12" s="86"/>
      <c r="B12" s="86"/>
      <c r="C12" s="53">
        <v>9</v>
      </c>
      <c r="D12" s="54"/>
      <c r="E12" s="53"/>
      <c r="F12" s="57" t="s">
        <v>51</v>
      </c>
      <c r="G12" s="70"/>
      <c r="H12" s="53"/>
      <c r="I12" s="56"/>
      <c r="J12" s="40"/>
      <c r="K12" s="37"/>
      <c r="L12" s="25"/>
      <c r="M12" s="26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ht="35.1" customHeight="1" x14ac:dyDescent="0.25">
      <c r="A13" s="86"/>
      <c r="B13" s="86"/>
      <c r="C13" s="53">
        <v>10</v>
      </c>
      <c r="D13" s="54"/>
      <c r="E13" s="53"/>
      <c r="F13" s="57" t="s">
        <v>52</v>
      </c>
      <c r="G13" s="70"/>
      <c r="H13" s="53"/>
      <c r="I13" s="56"/>
      <c r="J13" s="40"/>
      <c r="K13" s="37"/>
      <c r="L13" s="25"/>
      <c r="M13" s="26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35.1" customHeight="1" x14ac:dyDescent="0.25">
      <c r="A14" s="86"/>
      <c r="B14" s="86"/>
      <c r="C14" s="53">
        <v>11</v>
      </c>
      <c r="D14" s="54"/>
      <c r="E14" s="53"/>
      <c r="F14" s="57" t="s">
        <v>53</v>
      </c>
      <c r="G14" s="70"/>
      <c r="H14" s="53"/>
      <c r="I14" s="56"/>
      <c r="J14" s="40"/>
      <c r="K14" s="37"/>
      <c r="L14" s="25"/>
      <c r="M14" s="26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ht="35.1" customHeight="1" x14ac:dyDescent="0.25">
      <c r="A15" s="86"/>
      <c r="B15" s="86"/>
      <c r="C15" s="53">
        <v>12</v>
      </c>
      <c r="D15" s="54"/>
      <c r="E15" s="53"/>
      <c r="F15" s="55" t="s">
        <v>54</v>
      </c>
      <c r="G15" s="53"/>
      <c r="H15" s="53"/>
      <c r="I15" s="56"/>
      <c r="J15" s="40"/>
      <c r="K15" s="37"/>
      <c r="L15" s="25"/>
      <c r="M15" s="26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ht="35.1" customHeight="1" x14ac:dyDescent="0.25">
      <c r="A16" s="86"/>
      <c r="B16" s="86"/>
      <c r="C16" s="53">
        <v>13</v>
      </c>
      <c r="D16" s="54"/>
      <c r="E16" s="53"/>
      <c r="F16" s="55" t="s">
        <v>55</v>
      </c>
      <c r="G16" s="53"/>
      <c r="H16" s="53"/>
      <c r="I16" s="56"/>
      <c r="J16" s="40"/>
      <c r="K16" s="37"/>
      <c r="L16" s="25"/>
      <c r="M16" s="26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0" ht="35.1" customHeight="1" x14ac:dyDescent="0.25">
      <c r="A17" s="87">
        <v>3</v>
      </c>
      <c r="B17" s="87" t="s">
        <v>80</v>
      </c>
      <c r="C17" s="53">
        <v>14</v>
      </c>
      <c r="D17" s="54"/>
      <c r="E17" s="53"/>
      <c r="F17" s="55" t="s">
        <v>68</v>
      </c>
      <c r="G17" s="53"/>
      <c r="H17" s="53"/>
      <c r="I17" s="56"/>
      <c r="J17" s="40"/>
      <c r="K17" s="37"/>
      <c r="L17" s="25"/>
      <c r="M17" s="26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0" ht="35.1" customHeight="1" x14ac:dyDescent="0.25">
      <c r="A18" s="87"/>
      <c r="B18" s="87"/>
      <c r="C18" s="53">
        <v>15</v>
      </c>
      <c r="D18" s="54"/>
      <c r="E18" s="53"/>
      <c r="F18" s="55" t="s">
        <v>38</v>
      </c>
      <c r="G18" s="53"/>
      <c r="H18" s="53"/>
      <c r="I18" s="56"/>
      <c r="J18" s="40"/>
      <c r="K18" s="37"/>
      <c r="L18" s="25"/>
      <c r="M18" s="26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0" ht="35.1" customHeight="1" x14ac:dyDescent="0.25">
      <c r="A19" s="87"/>
      <c r="B19" s="87"/>
      <c r="C19" s="53">
        <v>16</v>
      </c>
      <c r="D19" s="54"/>
      <c r="E19" s="53"/>
      <c r="F19" s="55" t="s">
        <v>39</v>
      </c>
      <c r="G19" s="53"/>
      <c r="H19" s="53"/>
      <c r="I19" s="56"/>
      <c r="J19" s="40"/>
      <c r="K19" s="37"/>
      <c r="L19" s="25"/>
      <c r="M19" s="26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ht="35.1" customHeight="1" x14ac:dyDescent="0.25">
      <c r="A20" s="87"/>
      <c r="B20" s="87"/>
      <c r="C20" s="53">
        <v>17</v>
      </c>
      <c r="D20" s="54"/>
      <c r="E20" s="53"/>
      <c r="F20" s="55" t="s">
        <v>69</v>
      </c>
      <c r="G20" s="53"/>
      <c r="H20" s="53"/>
      <c r="I20" s="56"/>
      <c r="J20" s="40"/>
      <c r="K20" s="37"/>
      <c r="L20" s="25"/>
      <c r="M20" s="26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ht="35.1" customHeight="1" x14ac:dyDescent="0.25">
      <c r="A21" s="87"/>
      <c r="B21" s="87"/>
      <c r="C21" s="53">
        <v>18</v>
      </c>
      <c r="D21" s="54"/>
      <c r="E21" s="53"/>
      <c r="F21" s="55" t="s">
        <v>70</v>
      </c>
      <c r="G21" s="53"/>
      <c r="H21" s="53"/>
      <c r="I21" s="56"/>
      <c r="J21" s="40"/>
      <c r="K21" s="37"/>
      <c r="L21" s="25"/>
      <c r="M21" s="26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ht="35.1" customHeight="1" x14ac:dyDescent="0.25">
      <c r="A22" s="87"/>
      <c r="B22" s="87"/>
      <c r="C22" s="53">
        <v>19</v>
      </c>
      <c r="D22" s="54"/>
      <c r="E22" s="53"/>
      <c r="F22" s="55" t="s">
        <v>71</v>
      </c>
      <c r="G22" s="53"/>
      <c r="H22" s="53"/>
      <c r="I22" s="56"/>
      <c r="J22" s="40"/>
      <c r="K22" s="37"/>
      <c r="L22" s="25"/>
      <c r="M22" s="26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ht="35.1" customHeight="1" x14ac:dyDescent="0.25">
      <c r="A23" s="87"/>
      <c r="B23" s="87"/>
      <c r="C23" s="53">
        <v>20</v>
      </c>
      <c r="D23" s="54"/>
      <c r="E23" s="53"/>
      <c r="F23" s="55" t="s">
        <v>72</v>
      </c>
      <c r="G23" s="53"/>
      <c r="H23" s="53"/>
      <c r="I23" s="56"/>
      <c r="J23" s="40"/>
      <c r="K23" s="37"/>
      <c r="L23" s="25"/>
      <c r="M23" s="26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ht="35.1" customHeight="1" x14ac:dyDescent="0.25">
      <c r="A24" s="87"/>
      <c r="B24" s="87"/>
      <c r="C24" s="53">
        <v>21</v>
      </c>
      <c r="D24" s="54"/>
      <c r="E24" s="53"/>
      <c r="F24" s="55" t="s">
        <v>73</v>
      </c>
      <c r="G24" s="53"/>
      <c r="H24" s="53"/>
      <c r="I24" s="56"/>
      <c r="J24" s="40"/>
      <c r="K24" s="37"/>
      <c r="L24" s="25"/>
      <c r="M24" s="26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ht="35.1" customHeight="1" x14ac:dyDescent="0.25">
      <c r="A25" s="87"/>
      <c r="B25" s="87"/>
      <c r="C25" s="53">
        <v>22</v>
      </c>
      <c r="D25" s="54"/>
      <c r="E25" s="53"/>
      <c r="F25" s="55" t="s">
        <v>74</v>
      </c>
      <c r="G25" s="53"/>
      <c r="H25" s="53"/>
      <c r="I25" s="56"/>
      <c r="J25" s="40"/>
      <c r="K25" s="37"/>
      <c r="L25" s="25"/>
      <c r="M25" s="26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ht="35.1" customHeight="1" x14ac:dyDescent="0.25">
      <c r="A26" s="87"/>
      <c r="B26" s="87"/>
      <c r="C26" s="53">
        <v>23</v>
      </c>
      <c r="D26" s="54"/>
      <c r="E26" s="53"/>
      <c r="F26" s="55" t="s">
        <v>75</v>
      </c>
      <c r="G26" s="53"/>
      <c r="H26" s="53"/>
      <c r="I26" s="56"/>
      <c r="J26" s="40"/>
      <c r="K26" s="37"/>
      <c r="L26" s="25"/>
      <c r="M26" s="26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0" ht="28.5" customHeight="1" x14ac:dyDescent="0.25">
      <c r="A27" s="68">
        <v>4</v>
      </c>
      <c r="B27" s="68" t="s">
        <v>80</v>
      </c>
      <c r="C27" s="53">
        <v>24</v>
      </c>
      <c r="D27" s="54"/>
      <c r="E27" s="53"/>
      <c r="F27" s="55" t="s">
        <v>76</v>
      </c>
      <c r="G27" s="53"/>
      <c r="H27" s="53"/>
      <c r="I27" s="56"/>
      <c r="J27" s="40"/>
      <c r="K27" s="37"/>
      <c r="L27" s="25"/>
      <c r="M27" s="26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ht="108.75" customHeight="1" x14ac:dyDescent="0.25">
      <c r="A28" s="67">
        <v>5</v>
      </c>
      <c r="B28" s="69" t="s">
        <v>79</v>
      </c>
      <c r="C28" s="49">
        <v>25</v>
      </c>
      <c r="D28" s="50" t="s">
        <v>66</v>
      </c>
      <c r="E28" s="49" t="s">
        <v>82</v>
      </c>
      <c r="F28" s="51" t="s">
        <v>83</v>
      </c>
      <c r="G28" s="49" t="s">
        <v>87</v>
      </c>
      <c r="H28" s="49" t="s">
        <v>25</v>
      </c>
      <c r="I28" s="58" t="s">
        <v>27</v>
      </c>
      <c r="J28" s="41">
        <v>5.97</v>
      </c>
      <c r="K28" s="37"/>
      <c r="L28" s="25">
        <f t="shared" si="0"/>
        <v>0</v>
      </c>
      <c r="M28" s="26" t="str">
        <f t="shared" si="1"/>
        <v>OK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</sheetData>
  <mergeCells count="27">
    <mergeCell ref="AD1:AD2"/>
    <mergeCell ref="A2:M2"/>
    <mergeCell ref="AB1:AB2"/>
    <mergeCell ref="AC1:AC2"/>
    <mergeCell ref="A4:A8"/>
    <mergeCell ref="B4:B8"/>
    <mergeCell ref="O1:O2"/>
    <mergeCell ref="Y1:Y2"/>
    <mergeCell ref="Z1:Z2"/>
    <mergeCell ref="AA1:AA2"/>
    <mergeCell ref="P1:P2"/>
    <mergeCell ref="Q1:Q2"/>
    <mergeCell ref="R1:R2"/>
    <mergeCell ref="S1:S2"/>
    <mergeCell ref="T1:T2"/>
    <mergeCell ref="U1:U2"/>
    <mergeCell ref="A17:A26"/>
    <mergeCell ref="B17:B26"/>
    <mergeCell ref="N1:N2"/>
    <mergeCell ref="A1:F1"/>
    <mergeCell ref="G1:J1"/>
    <mergeCell ref="K1:M1"/>
    <mergeCell ref="V1:V2"/>
    <mergeCell ref="W1:W2"/>
    <mergeCell ref="X1:X2"/>
    <mergeCell ref="A9:A16"/>
    <mergeCell ref="B9:B16"/>
  </mergeCells>
  <conditionalFormatting sqref="N4">
    <cfRule type="cellIs" dxfId="284" priority="10" stopIfTrue="1" operator="greaterThan">
      <formula>0</formula>
    </cfRule>
    <cfRule type="cellIs" dxfId="283" priority="11" stopIfTrue="1" operator="greaterThan">
      <formula>0</formula>
    </cfRule>
    <cfRule type="cellIs" dxfId="282" priority="12" stopIfTrue="1" operator="greaterThan">
      <formula>0</formula>
    </cfRule>
  </conditionalFormatting>
  <conditionalFormatting sqref="N5:N28">
    <cfRule type="cellIs" dxfId="281" priority="7" stopIfTrue="1" operator="greaterThan">
      <formula>0</formula>
    </cfRule>
    <cfRule type="cellIs" dxfId="280" priority="8" stopIfTrue="1" operator="greaterThan">
      <formula>0</formula>
    </cfRule>
    <cfRule type="cellIs" dxfId="279" priority="9" stopIfTrue="1" operator="greaterThan">
      <formula>0</formula>
    </cfRule>
  </conditionalFormatting>
  <conditionalFormatting sqref="O4:X4">
    <cfRule type="cellIs" dxfId="278" priority="4" stopIfTrue="1" operator="greaterThan">
      <formula>0</formula>
    </cfRule>
    <cfRule type="cellIs" dxfId="277" priority="5" stopIfTrue="1" operator="greaterThan">
      <formula>0</formula>
    </cfRule>
    <cfRule type="cellIs" dxfId="276" priority="6" stopIfTrue="1" operator="greaterThan">
      <formula>0</formula>
    </cfRule>
  </conditionalFormatting>
  <conditionalFormatting sqref="O5:X28">
    <cfRule type="cellIs" dxfId="275" priority="1" stopIfTrue="1" operator="greaterThan">
      <formula>0</formula>
    </cfRule>
    <cfRule type="cellIs" dxfId="274" priority="2" stopIfTrue="1" operator="greaterThan">
      <formula>0</formula>
    </cfRule>
    <cfRule type="cellIs" dxfId="273" priority="3" stopIfTrue="1" operator="greaterThan">
      <formula>0</formula>
    </cfRule>
  </conditionalFormatting>
  <conditionalFormatting sqref="Y5:AD28">
    <cfRule type="cellIs" dxfId="272" priority="19" stopIfTrue="1" operator="greaterThan">
      <formula>0</formula>
    </cfRule>
    <cfRule type="cellIs" dxfId="271" priority="20" stopIfTrue="1" operator="greaterThan">
      <formula>0</formula>
    </cfRule>
    <cfRule type="cellIs" dxfId="270" priority="21" stopIfTrue="1" operator="greaterThan">
      <formula>0</formula>
    </cfRule>
  </conditionalFormatting>
  <conditionalFormatting sqref="Y4:AD4">
    <cfRule type="cellIs" dxfId="269" priority="16" stopIfTrue="1" operator="greaterThan">
      <formula>0</formula>
    </cfRule>
    <cfRule type="cellIs" dxfId="268" priority="17" stopIfTrue="1" operator="greaterThan">
      <formula>0</formula>
    </cfRule>
    <cfRule type="cellIs" dxfId="267" priority="18" stopIfTrue="1" operator="greaterThan">
      <formula>0</formula>
    </cfRule>
  </conditionalFormatting>
  <conditionalFormatting sqref="Y5:AD28">
    <cfRule type="cellIs" dxfId="266" priority="13" stopIfTrue="1" operator="greaterThan">
      <formula>0</formula>
    </cfRule>
    <cfRule type="cellIs" dxfId="265" priority="14" stopIfTrue="1" operator="greaterThan">
      <formula>0</formula>
    </cfRule>
    <cfRule type="cellIs" dxfId="264" priority="15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opLeftCell="C11" zoomScaleNormal="100" workbookViewId="0">
      <selection activeCell="K19" sqref="K19:K23"/>
    </sheetView>
  </sheetViews>
  <sheetFormatPr defaultColWidth="9.7109375" defaultRowHeight="15" x14ac:dyDescent="0.25"/>
  <cols>
    <col min="1" max="1" width="6.7109375" style="1" customWidth="1"/>
    <col min="2" max="2" width="24.85546875" style="1" customWidth="1"/>
    <col min="3" max="3" width="7.7109375" style="1" customWidth="1"/>
    <col min="4" max="4" width="8.85546875" style="1" customWidth="1"/>
    <col min="5" max="5" width="13.85546875" style="1" customWidth="1"/>
    <col min="6" max="6" width="43.5703125" style="27" customWidth="1"/>
    <col min="7" max="7" width="24.7109375" style="1" customWidth="1"/>
    <col min="8" max="8" width="9.85546875" style="1" bestFit="1" customWidth="1"/>
    <col min="9" max="9" width="16.85546875" style="1" customWidth="1"/>
    <col min="10" max="10" width="12.7109375" style="42" bestFit="1" customWidth="1"/>
    <col min="11" max="11" width="12" style="19" customWidth="1"/>
    <col min="12" max="12" width="13.28515625" style="28" customWidth="1"/>
    <col min="13" max="13" width="12.5703125" style="17" customWidth="1"/>
    <col min="14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2.25" customHeight="1" x14ac:dyDescent="0.25">
      <c r="A1" s="89" t="s">
        <v>77</v>
      </c>
      <c r="B1" s="89"/>
      <c r="C1" s="89"/>
      <c r="D1" s="89"/>
      <c r="E1" s="89"/>
      <c r="F1" s="89"/>
      <c r="G1" s="89" t="s">
        <v>26</v>
      </c>
      <c r="H1" s="89"/>
      <c r="I1" s="89"/>
      <c r="J1" s="89"/>
      <c r="K1" s="89" t="s">
        <v>78</v>
      </c>
      <c r="L1" s="89"/>
      <c r="M1" s="89"/>
      <c r="N1" s="88" t="s">
        <v>57</v>
      </c>
      <c r="O1" s="88" t="s">
        <v>57</v>
      </c>
      <c r="P1" s="88" t="s">
        <v>57</v>
      </c>
      <c r="Q1" s="88" t="s">
        <v>57</v>
      </c>
      <c r="R1" s="88" t="s">
        <v>57</v>
      </c>
      <c r="S1" s="88" t="s">
        <v>57</v>
      </c>
      <c r="T1" s="88" t="s">
        <v>57</v>
      </c>
      <c r="U1" s="88" t="s">
        <v>57</v>
      </c>
      <c r="V1" s="88" t="s">
        <v>57</v>
      </c>
      <c r="W1" s="88" t="s">
        <v>57</v>
      </c>
      <c r="X1" s="88" t="s">
        <v>57</v>
      </c>
      <c r="Y1" s="88" t="s">
        <v>57</v>
      </c>
      <c r="Z1" s="88" t="s">
        <v>57</v>
      </c>
      <c r="AA1" s="88" t="s">
        <v>57</v>
      </c>
      <c r="AB1" s="88" t="s">
        <v>57</v>
      </c>
      <c r="AC1" s="88" t="s">
        <v>57</v>
      </c>
      <c r="AD1" s="88" t="s">
        <v>57</v>
      </c>
    </row>
    <row r="2" spans="1:30" ht="32.25" customHeight="1" x14ac:dyDescent="0.25">
      <c r="A2" s="89" t="s">
        <v>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1:30" s="16" customFormat="1" ht="45" x14ac:dyDescent="0.2">
      <c r="A3" s="33" t="s">
        <v>1</v>
      </c>
      <c r="B3" s="43" t="s">
        <v>60</v>
      </c>
      <c r="C3" s="33" t="s">
        <v>61</v>
      </c>
      <c r="D3" s="33" t="s">
        <v>62</v>
      </c>
      <c r="E3" s="33" t="s">
        <v>37</v>
      </c>
      <c r="F3" s="32" t="s">
        <v>63</v>
      </c>
      <c r="G3" s="34" t="s">
        <v>64</v>
      </c>
      <c r="H3" s="34" t="s">
        <v>65</v>
      </c>
      <c r="I3" s="34" t="s">
        <v>29</v>
      </c>
      <c r="J3" s="38" t="s">
        <v>2</v>
      </c>
      <c r="K3" s="35" t="s">
        <v>24</v>
      </c>
      <c r="L3" s="36" t="s">
        <v>0</v>
      </c>
      <c r="M3" s="33" t="s">
        <v>3</v>
      </c>
      <c r="N3" s="24" t="s">
        <v>58</v>
      </c>
      <c r="O3" s="24" t="s">
        <v>58</v>
      </c>
      <c r="P3" s="24" t="s">
        <v>58</v>
      </c>
      <c r="Q3" s="24" t="s">
        <v>58</v>
      </c>
      <c r="R3" s="24" t="s">
        <v>58</v>
      </c>
      <c r="S3" s="24" t="s">
        <v>58</v>
      </c>
      <c r="T3" s="24" t="s">
        <v>58</v>
      </c>
      <c r="U3" s="24" t="s">
        <v>58</v>
      </c>
      <c r="V3" s="24" t="s">
        <v>58</v>
      </c>
      <c r="W3" s="24" t="s">
        <v>58</v>
      </c>
      <c r="X3" s="24" t="s">
        <v>58</v>
      </c>
      <c r="Y3" s="24" t="s">
        <v>58</v>
      </c>
      <c r="Z3" s="24" t="s">
        <v>58</v>
      </c>
      <c r="AA3" s="24" t="s">
        <v>58</v>
      </c>
      <c r="AB3" s="24" t="s">
        <v>58</v>
      </c>
      <c r="AC3" s="24" t="s">
        <v>58</v>
      </c>
      <c r="AD3" s="24" t="s">
        <v>58</v>
      </c>
    </row>
    <row r="4" spans="1:30" ht="35.1" customHeight="1" x14ac:dyDescent="0.25">
      <c r="A4" s="90">
        <v>1</v>
      </c>
      <c r="B4" s="84" t="s">
        <v>79</v>
      </c>
      <c r="C4" s="49">
        <v>1</v>
      </c>
      <c r="D4" s="50" t="s">
        <v>66</v>
      </c>
      <c r="E4" s="49" t="s">
        <v>40</v>
      </c>
      <c r="F4" s="51" t="s">
        <v>41</v>
      </c>
      <c r="G4" s="49" t="s">
        <v>84</v>
      </c>
      <c r="H4" s="49" t="s">
        <v>28</v>
      </c>
      <c r="I4" s="52" t="s">
        <v>27</v>
      </c>
      <c r="J4" s="39">
        <v>20</v>
      </c>
      <c r="K4" s="37"/>
      <c r="L4" s="25">
        <f>K4-(SUM(N4:AD4))</f>
        <v>0</v>
      </c>
      <c r="M4" s="26" t="str">
        <f>IF(L4&lt;0,"ATENÇÃO","OK")</f>
        <v>OK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ht="42" customHeight="1" x14ac:dyDescent="0.25">
      <c r="A5" s="91"/>
      <c r="B5" s="85"/>
      <c r="C5" s="49">
        <v>2</v>
      </c>
      <c r="D5" s="50" t="s">
        <v>66</v>
      </c>
      <c r="E5" s="49" t="s">
        <v>42</v>
      </c>
      <c r="F5" s="51" t="s">
        <v>43</v>
      </c>
      <c r="G5" s="49" t="s">
        <v>85</v>
      </c>
      <c r="H5" s="49" t="s">
        <v>28</v>
      </c>
      <c r="I5" s="52" t="s">
        <v>27</v>
      </c>
      <c r="J5" s="39">
        <v>20</v>
      </c>
      <c r="K5" s="37"/>
      <c r="L5" s="25">
        <f t="shared" ref="L5:L28" si="0">K5-(SUM(N5:AD5))</f>
        <v>0</v>
      </c>
      <c r="M5" s="26" t="str">
        <f t="shared" ref="M5:M28" si="1">IF(L5&lt;0,"ATENÇÃO","OK")</f>
        <v>OK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30" ht="35.1" customHeight="1" x14ac:dyDescent="0.25">
      <c r="A6" s="91"/>
      <c r="B6" s="85"/>
      <c r="C6" s="49">
        <v>3</v>
      </c>
      <c r="D6" s="50" t="s">
        <v>66</v>
      </c>
      <c r="E6" s="49" t="s">
        <v>44</v>
      </c>
      <c r="F6" s="51" t="s">
        <v>45</v>
      </c>
      <c r="G6" s="49" t="s">
        <v>85</v>
      </c>
      <c r="H6" s="49" t="s">
        <v>28</v>
      </c>
      <c r="I6" s="52" t="s">
        <v>27</v>
      </c>
      <c r="J6" s="39">
        <v>23.12</v>
      </c>
      <c r="K6" s="37"/>
      <c r="L6" s="25">
        <f t="shared" si="0"/>
        <v>0</v>
      </c>
      <c r="M6" s="26" t="str">
        <f t="shared" si="1"/>
        <v>OK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35.1" customHeight="1" x14ac:dyDescent="0.25">
      <c r="A7" s="91"/>
      <c r="B7" s="85"/>
      <c r="C7" s="49">
        <v>4</v>
      </c>
      <c r="D7" s="50" t="s">
        <v>66</v>
      </c>
      <c r="E7" s="49" t="s">
        <v>46</v>
      </c>
      <c r="F7" s="51" t="s">
        <v>47</v>
      </c>
      <c r="G7" s="49" t="s">
        <v>85</v>
      </c>
      <c r="H7" s="49" t="s">
        <v>28</v>
      </c>
      <c r="I7" s="52" t="s">
        <v>27</v>
      </c>
      <c r="J7" s="39">
        <v>23.12</v>
      </c>
      <c r="K7" s="37"/>
      <c r="L7" s="25">
        <f t="shared" si="0"/>
        <v>0</v>
      </c>
      <c r="M7" s="26" t="str">
        <f t="shared" si="1"/>
        <v>OK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1:30" ht="57" x14ac:dyDescent="0.25">
      <c r="A8" s="92"/>
      <c r="B8" s="85"/>
      <c r="C8" s="49">
        <v>5</v>
      </c>
      <c r="D8" s="50" t="s">
        <v>66</v>
      </c>
      <c r="E8" s="49" t="s">
        <v>56</v>
      </c>
      <c r="F8" s="51" t="s">
        <v>67</v>
      </c>
      <c r="G8" s="49" t="s">
        <v>86</v>
      </c>
      <c r="H8" s="49" t="s">
        <v>28</v>
      </c>
      <c r="I8" s="52" t="s">
        <v>27</v>
      </c>
      <c r="J8" s="39">
        <v>159.84</v>
      </c>
      <c r="K8" s="37"/>
      <c r="L8" s="25">
        <f t="shared" si="0"/>
        <v>0</v>
      </c>
      <c r="M8" s="26" t="str">
        <f t="shared" si="1"/>
        <v>OK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0" ht="35.1" customHeight="1" x14ac:dyDescent="0.25">
      <c r="A9" s="93">
        <v>2</v>
      </c>
      <c r="B9" s="86" t="s">
        <v>81</v>
      </c>
      <c r="C9" s="53">
        <v>6</v>
      </c>
      <c r="D9" s="54"/>
      <c r="E9" s="53"/>
      <c r="F9" s="55" t="s">
        <v>48</v>
      </c>
      <c r="G9" s="53"/>
      <c r="H9" s="53"/>
      <c r="I9" s="56"/>
      <c r="J9" s="40"/>
      <c r="K9" s="37"/>
      <c r="L9" s="25"/>
      <c r="M9" s="26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ht="35.1" customHeight="1" x14ac:dyDescent="0.25">
      <c r="A10" s="86"/>
      <c r="B10" s="86"/>
      <c r="C10" s="53">
        <v>7</v>
      </c>
      <c r="D10" s="54"/>
      <c r="E10" s="53"/>
      <c r="F10" s="55" t="s">
        <v>49</v>
      </c>
      <c r="G10" s="53"/>
      <c r="H10" s="53"/>
      <c r="I10" s="56"/>
      <c r="J10" s="40"/>
      <c r="K10" s="37"/>
      <c r="L10" s="25"/>
      <c r="M10" s="26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ht="35.1" customHeight="1" x14ac:dyDescent="0.25">
      <c r="A11" s="86"/>
      <c r="B11" s="86"/>
      <c r="C11" s="53">
        <v>8</v>
      </c>
      <c r="D11" s="54"/>
      <c r="E11" s="53"/>
      <c r="F11" s="57" t="s">
        <v>50</v>
      </c>
      <c r="G11" s="70"/>
      <c r="H11" s="53"/>
      <c r="I11" s="56"/>
      <c r="J11" s="40"/>
      <c r="K11" s="37"/>
      <c r="L11" s="25"/>
      <c r="M11" s="26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ht="35.1" customHeight="1" x14ac:dyDescent="0.25">
      <c r="A12" s="86"/>
      <c r="B12" s="86"/>
      <c r="C12" s="53">
        <v>9</v>
      </c>
      <c r="D12" s="54"/>
      <c r="E12" s="53"/>
      <c r="F12" s="57" t="s">
        <v>51</v>
      </c>
      <c r="G12" s="70"/>
      <c r="H12" s="53"/>
      <c r="I12" s="56"/>
      <c r="J12" s="40"/>
      <c r="K12" s="37"/>
      <c r="L12" s="25"/>
      <c r="M12" s="26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ht="35.1" customHeight="1" x14ac:dyDescent="0.25">
      <c r="A13" s="86"/>
      <c r="B13" s="86"/>
      <c r="C13" s="53">
        <v>10</v>
      </c>
      <c r="D13" s="54"/>
      <c r="E13" s="53"/>
      <c r="F13" s="57" t="s">
        <v>52</v>
      </c>
      <c r="G13" s="70"/>
      <c r="H13" s="53"/>
      <c r="I13" s="56"/>
      <c r="J13" s="40"/>
      <c r="K13" s="37"/>
      <c r="L13" s="25"/>
      <c r="M13" s="26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35.1" customHeight="1" x14ac:dyDescent="0.25">
      <c r="A14" s="86"/>
      <c r="B14" s="86"/>
      <c r="C14" s="53">
        <v>11</v>
      </c>
      <c r="D14" s="54"/>
      <c r="E14" s="53"/>
      <c r="F14" s="57" t="s">
        <v>53</v>
      </c>
      <c r="G14" s="70"/>
      <c r="H14" s="53"/>
      <c r="I14" s="56"/>
      <c r="J14" s="40"/>
      <c r="K14" s="37"/>
      <c r="L14" s="25"/>
      <c r="M14" s="26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ht="35.1" customHeight="1" x14ac:dyDescent="0.25">
      <c r="A15" s="86"/>
      <c r="B15" s="86"/>
      <c r="C15" s="53">
        <v>12</v>
      </c>
      <c r="D15" s="54"/>
      <c r="E15" s="53"/>
      <c r="F15" s="55" t="s">
        <v>54</v>
      </c>
      <c r="G15" s="53"/>
      <c r="H15" s="53"/>
      <c r="I15" s="56"/>
      <c r="J15" s="40"/>
      <c r="K15" s="37"/>
      <c r="L15" s="25"/>
      <c r="M15" s="26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ht="35.1" customHeight="1" x14ac:dyDescent="0.25">
      <c r="A16" s="86"/>
      <c r="B16" s="86"/>
      <c r="C16" s="53">
        <v>13</v>
      </c>
      <c r="D16" s="54"/>
      <c r="E16" s="53"/>
      <c r="F16" s="55" t="s">
        <v>55</v>
      </c>
      <c r="G16" s="53"/>
      <c r="H16" s="53"/>
      <c r="I16" s="56"/>
      <c r="J16" s="40"/>
      <c r="K16" s="37"/>
      <c r="L16" s="25"/>
      <c r="M16" s="26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0" ht="35.1" customHeight="1" x14ac:dyDescent="0.25">
      <c r="A17" s="87">
        <v>3</v>
      </c>
      <c r="B17" s="87" t="s">
        <v>80</v>
      </c>
      <c r="C17" s="53">
        <v>14</v>
      </c>
      <c r="D17" s="54"/>
      <c r="E17" s="53"/>
      <c r="F17" s="55" t="s">
        <v>68</v>
      </c>
      <c r="G17" s="53"/>
      <c r="H17" s="53"/>
      <c r="I17" s="56"/>
      <c r="J17" s="40"/>
      <c r="K17" s="37"/>
      <c r="L17" s="25"/>
      <c r="M17" s="26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0" ht="35.1" customHeight="1" x14ac:dyDescent="0.25">
      <c r="A18" s="87"/>
      <c r="B18" s="87"/>
      <c r="C18" s="53">
        <v>15</v>
      </c>
      <c r="D18" s="54"/>
      <c r="E18" s="53"/>
      <c r="F18" s="55" t="s">
        <v>38</v>
      </c>
      <c r="G18" s="53"/>
      <c r="H18" s="53"/>
      <c r="I18" s="56"/>
      <c r="J18" s="40"/>
      <c r="K18" s="37"/>
      <c r="L18" s="25"/>
      <c r="M18" s="26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0" ht="35.1" customHeight="1" x14ac:dyDescent="0.25">
      <c r="A19" s="87"/>
      <c r="B19" s="87"/>
      <c r="C19" s="53">
        <v>16</v>
      </c>
      <c r="D19" s="54"/>
      <c r="E19" s="53"/>
      <c r="F19" s="55" t="s">
        <v>39</v>
      </c>
      <c r="G19" s="53"/>
      <c r="H19" s="53"/>
      <c r="I19" s="56"/>
      <c r="J19" s="40"/>
      <c r="K19" s="83" t="s">
        <v>89</v>
      </c>
      <c r="L19" s="25"/>
      <c r="M19" s="26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ht="35.1" customHeight="1" x14ac:dyDescent="0.25">
      <c r="A20" s="87"/>
      <c r="B20" s="87"/>
      <c r="C20" s="53">
        <v>17</v>
      </c>
      <c r="D20" s="54"/>
      <c r="E20" s="53"/>
      <c r="F20" s="55" t="s">
        <v>69</v>
      </c>
      <c r="G20" s="53"/>
      <c r="H20" s="53"/>
      <c r="I20" s="56"/>
      <c r="J20" s="40"/>
      <c r="K20" s="37"/>
      <c r="L20" s="25"/>
      <c r="M20" s="26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ht="35.1" customHeight="1" x14ac:dyDescent="0.25">
      <c r="A21" s="87"/>
      <c r="B21" s="87"/>
      <c r="C21" s="53">
        <v>18</v>
      </c>
      <c r="D21" s="54"/>
      <c r="E21" s="53"/>
      <c r="F21" s="55" t="s">
        <v>70</v>
      </c>
      <c r="G21" s="53"/>
      <c r="H21" s="53"/>
      <c r="I21" s="56"/>
      <c r="J21" s="40"/>
      <c r="K21" s="37"/>
      <c r="L21" s="25"/>
      <c r="M21" s="26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ht="35.1" customHeight="1" x14ac:dyDescent="0.25">
      <c r="A22" s="87"/>
      <c r="B22" s="87"/>
      <c r="C22" s="53">
        <v>19</v>
      </c>
      <c r="D22" s="54"/>
      <c r="E22" s="53"/>
      <c r="F22" s="55" t="s">
        <v>71</v>
      </c>
      <c r="G22" s="53"/>
      <c r="H22" s="53"/>
      <c r="I22" s="56"/>
      <c r="J22" s="40"/>
      <c r="K22" s="37"/>
      <c r="L22" s="25"/>
      <c r="M22" s="26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ht="35.1" customHeight="1" x14ac:dyDescent="0.25">
      <c r="A23" s="87"/>
      <c r="B23" s="87"/>
      <c r="C23" s="53">
        <v>20</v>
      </c>
      <c r="D23" s="54"/>
      <c r="E23" s="53"/>
      <c r="F23" s="55" t="s">
        <v>72</v>
      </c>
      <c r="G23" s="53"/>
      <c r="H23" s="53"/>
      <c r="I23" s="56"/>
      <c r="J23" s="40"/>
      <c r="K23" s="37"/>
      <c r="L23" s="25"/>
      <c r="M23" s="26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ht="35.1" customHeight="1" x14ac:dyDescent="0.25">
      <c r="A24" s="87"/>
      <c r="B24" s="87"/>
      <c r="C24" s="53">
        <v>21</v>
      </c>
      <c r="D24" s="54"/>
      <c r="E24" s="53"/>
      <c r="F24" s="55" t="s">
        <v>73</v>
      </c>
      <c r="G24" s="53"/>
      <c r="H24" s="53"/>
      <c r="I24" s="56"/>
      <c r="J24" s="40"/>
      <c r="K24" s="37"/>
      <c r="L24" s="25"/>
      <c r="M24" s="26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ht="35.1" customHeight="1" x14ac:dyDescent="0.25">
      <c r="A25" s="87"/>
      <c r="B25" s="87"/>
      <c r="C25" s="53">
        <v>22</v>
      </c>
      <c r="D25" s="54"/>
      <c r="E25" s="53"/>
      <c r="F25" s="55" t="s">
        <v>74</v>
      </c>
      <c r="G25" s="53"/>
      <c r="H25" s="53"/>
      <c r="I25" s="56"/>
      <c r="J25" s="40"/>
      <c r="K25" s="37"/>
      <c r="L25" s="25"/>
      <c r="M25" s="26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ht="35.1" customHeight="1" x14ac:dyDescent="0.25">
      <c r="A26" s="87"/>
      <c r="B26" s="87"/>
      <c r="C26" s="53">
        <v>23</v>
      </c>
      <c r="D26" s="54"/>
      <c r="E26" s="53"/>
      <c r="F26" s="55" t="s">
        <v>75</v>
      </c>
      <c r="G26" s="53"/>
      <c r="H26" s="53"/>
      <c r="I26" s="56"/>
      <c r="J26" s="40"/>
      <c r="K26" s="37"/>
      <c r="L26" s="25"/>
      <c r="M26" s="26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0" ht="28.5" customHeight="1" x14ac:dyDescent="0.25">
      <c r="A27" s="68">
        <v>4</v>
      </c>
      <c r="B27" s="68" t="s">
        <v>80</v>
      </c>
      <c r="C27" s="53">
        <v>24</v>
      </c>
      <c r="D27" s="54"/>
      <c r="E27" s="53"/>
      <c r="F27" s="55" t="s">
        <v>76</v>
      </c>
      <c r="G27" s="53"/>
      <c r="H27" s="53"/>
      <c r="I27" s="56"/>
      <c r="J27" s="40"/>
      <c r="K27" s="37"/>
      <c r="L27" s="25"/>
      <c r="M27" s="26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ht="108.75" customHeight="1" x14ac:dyDescent="0.25">
      <c r="A28" s="67">
        <v>5</v>
      </c>
      <c r="B28" s="69" t="s">
        <v>79</v>
      </c>
      <c r="C28" s="49">
        <v>25</v>
      </c>
      <c r="D28" s="50" t="s">
        <v>66</v>
      </c>
      <c r="E28" s="49" t="s">
        <v>82</v>
      </c>
      <c r="F28" s="51" t="s">
        <v>83</v>
      </c>
      <c r="G28" s="49" t="s">
        <v>87</v>
      </c>
      <c r="H28" s="49" t="s">
        <v>25</v>
      </c>
      <c r="I28" s="58" t="s">
        <v>27</v>
      </c>
      <c r="J28" s="41">
        <v>5.97</v>
      </c>
      <c r="K28" s="37"/>
      <c r="L28" s="25">
        <f t="shared" si="0"/>
        <v>0</v>
      </c>
      <c r="M28" s="26" t="str">
        <f t="shared" si="1"/>
        <v>OK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</sheetData>
  <mergeCells count="27">
    <mergeCell ref="A1:F1"/>
    <mergeCell ref="AD1:AD2"/>
    <mergeCell ref="A2:M2"/>
    <mergeCell ref="G1:J1"/>
    <mergeCell ref="K1:M1"/>
    <mergeCell ref="AC1:AC2"/>
    <mergeCell ref="X1:X2"/>
    <mergeCell ref="Y1:Y2"/>
    <mergeCell ref="Z1:Z2"/>
    <mergeCell ref="AA1:AA2"/>
    <mergeCell ref="AB1:AB2"/>
    <mergeCell ref="S1:S2"/>
    <mergeCell ref="T1:T2"/>
    <mergeCell ref="U1:U2"/>
    <mergeCell ref="V1:V2"/>
    <mergeCell ref="W1:W2"/>
    <mergeCell ref="R1:R2"/>
    <mergeCell ref="P1:P2"/>
    <mergeCell ref="Q1:Q2"/>
    <mergeCell ref="N1:N2"/>
    <mergeCell ref="O1:O2"/>
    <mergeCell ref="A4:A8"/>
    <mergeCell ref="B4:B8"/>
    <mergeCell ref="A9:A16"/>
    <mergeCell ref="B9:B16"/>
    <mergeCell ref="A17:A26"/>
    <mergeCell ref="B17:B26"/>
  </mergeCells>
  <conditionalFormatting sqref="N4">
    <cfRule type="cellIs" dxfId="263" priority="10" stopIfTrue="1" operator="greaterThan">
      <formula>0</formula>
    </cfRule>
    <cfRule type="cellIs" dxfId="262" priority="11" stopIfTrue="1" operator="greaterThan">
      <formula>0</formula>
    </cfRule>
    <cfRule type="cellIs" dxfId="261" priority="12" stopIfTrue="1" operator="greaterThan">
      <formula>0</formula>
    </cfRule>
  </conditionalFormatting>
  <conditionalFormatting sqref="N5:N28">
    <cfRule type="cellIs" dxfId="260" priority="7" stopIfTrue="1" operator="greaterThan">
      <formula>0</formula>
    </cfRule>
    <cfRule type="cellIs" dxfId="259" priority="8" stopIfTrue="1" operator="greaterThan">
      <formula>0</formula>
    </cfRule>
    <cfRule type="cellIs" dxfId="258" priority="9" stopIfTrue="1" operator="greaterThan">
      <formula>0</formula>
    </cfRule>
  </conditionalFormatting>
  <conditionalFormatting sqref="O4:X4">
    <cfRule type="cellIs" dxfId="257" priority="4" stopIfTrue="1" operator="greaterThan">
      <formula>0</formula>
    </cfRule>
    <cfRule type="cellIs" dxfId="256" priority="5" stopIfTrue="1" operator="greaterThan">
      <formula>0</formula>
    </cfRule>
    <cfRule type="cellIs" dxfId="255" priority="6" stopIfTrue="1" operator="greaterThan">
      <formula>0</formula>
    </cfRule>
  </conditionalFormatting>
  <conditionalFormatting sqref="O5:X28">
    <cfRule type="cellIs" dxfId="254" priority="1" stopIfTrue="1" operator="greaterThan">
      <formula>0</formula>
    </cfRule>
    <cfRule type="cellIs" dxfId="253" priority="2" stopIfTrue="1" operator="greaterThan">
      <formula>0</formula>
    </cfRule>
    <cfRule type="cellIs" dxfId="252" priority="3" stopIfTrue="1" operator="greaterThan">
      <formula>0</formula>
    </cfRule>
  </conditionalFormatting>
  <conditionalFormatting sqref="Y5:AD28">
    <cfRule type="cellIs" dxfId="251" priority="19" stopIfTrue="1" operator="greaterThan">
      <formula>0</formula>
    </cfRule>
    <cfRule type="cellIs" dxfId="250" priority="20" stopIfTrue="1" operator="greaterThan">
      <formula>0</formula>
    </cfRule>
    <cfRule type="cellIs" dxfId="249" priority="21" stopIfTrue="1" operator="greaterThan">
      <formula>0</formula>
    </cfRule>
  </conditionalFormatting>
  <conditionalFormatting sqref="Y4:AD4">
    <cfRule type="cellIs" dxfId="248" priority="16" stopIfTrue="1" operator="greaterThan">
      <formula>0</formula>
    </cfRule>
    <cfRule type="cellIs" dxfId="247" priority="17" stopIfTrue="1" operator="greaterThan">
      <formula>0</formula>
    </cfRule>
    <cfRule type="cellIs" dxfId="246" priority="18" stopIfTrue="1" operator="greaterThan">
      <formula>0</formula>
    </cfRule>
  </conditionalFormatting>
  <conditionalFormatting sqref="Y5:AD28">
    <cfRule type="cellIs" dxfId="245" priority="13" stopIfTrue="1" operator="greaterThan">
      <formula>0</formula>
    </cfRule>
    <cfRule type="cellIs" dxfId="244" priority="14" stopIfTrue="1" operator="greaterThan">
      <formula>0</formula>
    </cfRule>
    <cfRule type="cellIs" dxfId="243" priority="15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opLeftCell="A25" zoomScale="87" zoomScaleNormal="87" workbookViewId="0">
      <selection activeCell="K9" sqref="K9:K27"/>
    </sheetView>
  </sheetViews>
  <sheetFormatPr defaultColWidth="9.7109375" defaultRowHeight="15" x14ac:dyDescent="0.25"/>
  <cols>
    <col min="1" max="1" width="6.7109375" style="1" customWidth="1"/>
    <col min="2" max="2" width="24.85546875" style="1" customWidth="1"/>
    <col min="3" max="3" width="7.7109375" style="1" customWidth="1"/>
    <col min="4" max="4" width="8.85546875" style="1" customWidth="1"/>
    <col min="5" max="5" width="13.85546875" style="1" customWidth="1"/>
    <col min="6" max="6" width="43.5703125" style="27" customWidth="1"/>
    <col min="7" max="7" width="24.7109375" style="1" customWidth="1"/>
    <col min="8" max="8" width="9.85546875" style="1" bestFit="1" customWidth="1"/>
    <col min="9" max="9" width="16.85546875" style="1" customWidth="1"/>
    <col min="10" max="10" width="12.7109375" style="42" bestFit="1" customWidth="1"/>
    <col min="11" max="11" width="12" style="19" customWidth="1"/>
    <col min="12" max="12" width="13.28515625" style="28" customWidth="1"/>
    <col min="13" max="13" width="12.5703125" style="17" customWidth="1"/>
    <col min="14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2.25" customHeight="1" x14ac:dyDescent="0.25">
      <c r="A1" s="89" t="s">
        <v>77</v>
      </c>
      <c r="B1" s="89"/>
      <c r="C1" s="89"/>
      <c r="D1" s="89"/>
      <c r="E1" s="89"/>
      <c r="F1" s="89"/>
      <c r="G1" s="89" t="s">
        <v>26</v>
      </c>
      <c r="H1" s="89"/>
      <c r="I1" s="89"/>
      <c r="J1" s="89"/>
      <c r="K1" s="89" t="s">
        <v>78</v>
      </c>
      <c r="L1" s="89"/>
      <c r="M1" s="89"/>
      <c r="N1" s="88" t="s">
        <v>57</v>
      </c>
      <c r="O1" s="88" t="s">
        <v>57</v>
      </c>
      <c r="P1" s="88" t="s">
        <v>57</v>
      </c>
      <c r="Q1" s="88" t="s">
        <v>57</v>
      </c>
      <c r="R1" s="88" t="s">
        <v>57</v>
      </c>
      <c r="S1" s="88" t="s">
        <v>57</v>
      </c>
      <c r="T1" s="88" t="s">
        <v>57</v>
      </c>
      <c r="U1" s="88" t="s">
        <v>57</v>
      </c>
      <c r="V1" s="88" t="s">
        <v>57</v>
      </c>
      <c r="W1" s="88" t="s">
        <v>57</v>
      </c>
      <c r="X1" s="88" t="s">
        <v>57</v>
      </c>
      <c r="Y1" s="88" t="s">
        <v>57</v>
      </c>
      <c r="Z1" s="88" t="s">
        <v>57</v>
      </c>
      <c r="AA1" s="88" t="s">
        <v>57</v>
      </c>
      <c r="AB1" s="88" t="s">
        <v>57</v>
      </c>
      <c r="AC1" s="88" t="s">
        <v>57</v>
      </c>
      <c r="AD1" s="88" t="s">
        <v>57</v>
      </c>
    </row>
    <row r="2" spans="1:30" ht="32.25" customHeight="1" x14ac:dyDescent="0.25">
      <c r="A2" s="89" t="s">
        <v>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1:30" s="16" customFormat="1" ht="45" x14ac:dyDescent="0.2">
      <c r="A3" s="33" t="s">
        <v>1</v>
      </c>
      <c r="B3" s="43" t="s">
        <v>60</v>
      </c>
      <c r="C3" s="33" t="s">
        <v>61</v>
      </c>
      <c r="D3" s="33" t="s">
        <v>62</v>
      </c>
      <c r="E3" s="33" t="s">
        <v>37</v>
      </c>
      <c r="F3" s="32" t="s">
        <v>63</v>
      </c>
      <c r="G3" s="34" t="s">
        <v>64</v>
      </c>
      <c r="H3" s="34" t="s">
        <v>65</v>
      </c>
      <c r="I3" s="34" t="s">
        <v>29</v>
      </c>
      <c r="J3" s="38" t="s">
        <v>2</v>
      </c>
      <c r="K3" s="35" t="s">
        <v>24</v>
      </c>
      <c r="L3" s="36" t="s">
        <v>0</v>
      </c>
      <c r="M3" s="33" t="s">
        <v>3</v>
      </c>
      <c r="N3" s="24" t="s">
        <v>58</v>
      </c>
      <c r="O3" s="24" t="s">
        <v>58</v>
      </c>
      <c r="P3" s="24" t="s">
        <v>58</v>
      </c>
      <c r="Q3" s="24" t="s">
        <v>58</v>
      </c>
      <c r="R3" s="24" t="s">
        <v>58</v>
      </c>
      <c r="S3" s="24" t="s">
        <v>58</v>
      </c>
      <c r="T3" s="24" t="s">
        <v>58</v>
      </c>
      <c r="U3" s="24" t="s">
        <v>58</v>
      </c>
      <c r="V3" s="24" t="s">
        <v>58</v>
      </c>
      <c r="W3" s="24" t="s">
        <v>58</v>
      </c>
      <c r="X3" s="24" t="s">
        <v>58</v>
      </c>
      <c r="Y3" s="24" t="s">
        <v>58</v>
      </c>
      <c r="Z3" s="24" t="s">
        <v>58</v>
      </c>
      <c r="AA3" s="24" t="s">
        <v>58</v>
      </c>
      <c r="AB3" s="24" t="s">
        <v>58</v>
      </c>
      <c r="AC3" s="24" t="s">
        <v>58</v>
      </c>
      <c r="AD3" s="24" t="s">
        <v>58</v>
      </c>
    </row>
    <row r="4" spans="1:30" ht="35.1" customHeight="1" x14ac:dyDescent="0.25">
      <c r="A4" s="90">
        <v>1</v>
      </c>
      <c r="B4" s="84" t="s">
        <v>79</v>
      </c>
      <c r="C4" s="49">
        <v>1</v>
      </c>
      <c r="D4" s="50" t="s">
        <v>66</v>
      </c>
      <c r="E4" s="49" t="s">
        <v>40</v>
      </c>
      <c r="F4" s="51" t="s">
        <v>41</v>
      </c>
      <c r="G4" s="49" t="s">
        <v>84</v>
      </c>
      <c r="H4" s="49" t="s">
        <v>28</v>
      </c>
      <c r="I4" s="52" t="s">
        <v>27</v>
      </c>
      <c r="J4" s="39">
        <v>20</v>
      </c>
      <c r="K4" s="37"/>
      <c r="L4" s="25">
        <f>K4-(SUM(N4:AD4))</f>
        <v>0</v>
      </c>
      <c r="M4" s="26" t="str">
        <f>IF(L4&lt;0,"ATENÇÃO","OK")</f>
        <v>OK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ht="42" customHeight="1" x14ac:dyDescent="0.25">
      <c r="A5" s="91"/>
      <c r="B5" s="85"/>
      <c r="C5" s="49">
        <v>2</v>
      </c>
      <c r="D5" s="50" t="s">
        <v>66</v>
      </c>
      <c r="E5" s="49" t="s">
        <v>42</v>
      </c>
      <c r="F5" s="51" t="s">
        <v>43</v>
      </c>
      <c r="G5" s="49" t="s">
        <v>85</v>
      </c>
      <c r="H5" s="49" t="s">
        <v>28</v>
      </c>
      <c r="I5" s="52" t="s">
        <v>27</v>
      </c>
      <c r="J5" s="39">
        <v>20</v>
      </c>
      <c r="K5" s="37"/>
      <c r="L5" s="25">
        <f t="shared" ref="L5:L28" si="0">K5-(SUM(N5:AD5))</f>
        <v>0</v>
      </c>
      <c r="M5" s="26" t="str">
        <f t="shared" ref="M5:M28" si="1">IF(L5&lt;0,"ATENÇÃO","OK")</f>
        <v>OK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30" ht="35.1" customHeight="1" x14ac:dyDescent="0.25">
      <c r="A6" s="91"/>
      <c r="B6" s="85"/>
      <c r="C6" s="49">
        <v>3</v>
      </c>
      <c r="D6" s="50" t="s">
        <v>66</v>
      </c>
      <c r="E6" s="49" t="s">
        <v>44</v>
      </c>
      <c r="F6" s="51" t="s">
        <v>45</v>
      </c>
      <c r="G6" s="49" t="s">
        <v>85</v>
      </c>
      <c r="H6" s="49" t="s">
        <v>28</v>
      </c>
      <c r="I6" s="52" t="s">
        <v>27</v>
      </c>
      <c r="J6" s="39">
        <v>23.12</v>
      </c>
      <c r="K6" s="37"/>
      <c r="L6" s="25">
        <f t="shared" si="0"/>
        <v>0</v>
      </c>
      <c r="M6" s="26" t="str">
        <f t="shared" si="1"/>
        <v>OK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35.1" customHeight="1" x14ac:dyDescent="0.25">
      <c r="A7" s="91"/>
      <c r="B7" s="85"/>
      <c r="C7" s="49">
        <v>4</v>
      </c>
      <c r="D7" s="50" t="s">
        <v>66</v>
      </c>
      <c r="E7" s="49" t="s">
        <v>46</v>
      </c>
      <c r="F7" s="51" t="s">
        <v>47</v>
      </c>
      <c r="G7" s="49" t="s">
        <v>85</v>
      </c>
      <c r="H7" s="49" t="s">
        <v>28</v>
      </c>
      <c r="I7" s="52" t="s">
        <v>27</v>
      </c>
      <c r="J7" s="39">
        <v>23.12</v>
      </c>
      <c r="K7" s="37"/>
      <c r="L7" s="25">
        <f t="shared" si="0"/>
        <v>0</v>
      </c>
      <c r="M7" s="26" t="str">
        <f t="shared" si="1"/>
        <v>OK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1:30" ht="57" x14ac:dyDescent="0.25">
      <c r="A8" s="92"/>
      <c r="B8" s="85"/>
      <c r="C8" s="49">
        <v>5</v>
      </c>
      <c r="D8" s="50" t="s">
        <v>66</v>
      </c>
      <c r="E8" s="49" t="s">
        <v>56</v>
      </c>
      <c r="F8" s="51" t="s">
        <v>67</v>
      </c>
      <c r="G8" s="49" t="s">
        <v>86</v>
      </c>
      <c r="H8" s="49" t="s">
        <v>28</v>
      </c>
      <c r="I8" s="52" t="s">
        <v>27</v>
      </c>
      <c r="J8" s="39">
        <v>159.84</v>
      </c>
      <c r="K8" s="37"/>
      <c r="L8" s="25">
        <f t="shared" si="0"/>
        <v>0</v>
      </c>
      <c r="M8" s="26" t="str">
        <f t="shared" si="1"/>
        <v>OK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0" ht="35.1" customHeight="1" x14ac:dyDescent="0.25">
      <c r="A9" s="93">
        <v>2</v>
      </c>
      <c r="B9" s="86" t="s">
        <v>81</v>
      </c>
      <c r="C9" s="53">
        <v>6</v>
      </c>
      <c r="D9" s="54"/>
      <c r="E9" s="53"/>
      <c r="F9" s="55" t="s">
        <v>48</v>
      </c>
      <c r="G9" s="53"/>
      <c r="H9" s="53"/>
      <c r="I9" s="56"/>
      <c r="J9" s="40"/>
      <c r="K9" s="37"/>
      <c r="L9" s="25"/>
      <c r="M9" s="26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ht="35.1" customHeight="1" x14ac:dyDescent="0.25">
      <c r="A10" s="86"/>
      <c r="B10" s="86"/>
      <c r="C10" s="53">
        <v>7</v>
      </c>
      <c r="D10" s="54"/>
      <c r="E10" s="53"/>
      <c r="F10" s="55" t="s">
        <v>49</v>
      </c>
      <c r="G10" s="53"/>
      <c r="H10" s="53"/>
      <c r="I10" s="56"/>
      <c r="J10" s="40"/>
      <c r="K10" s="37"/>
      <c r="L10" s="25"/>
      <c r="M10" s="26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ht="35.1" customHeight="1" x14ac:dyDescent="0.25">
      <c r="A11" s="86"/>
      <c r="B11" s="86"/>
      <c r="C11" s="53">
        <v>8</v>
      </c>
      <c r="D11" s="54"/>
      <c r="E11" s="53"/>
      <c r="F11" s="57" t="s">
        <v>50</v>
      </c>
      <c r="G11" s="70"/>
      <c r="H11" s="53"/>
      <c r="I11" s="56"/>
      <c r="J11" s="40"/>
      <c r="K11" s="37"/>
      <c r="L11" s="25"/>
      <c r="M11" s="26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ht="35.1" customHeight="1" x14ac:dyDescent="0.25">
      <c r="A12" s="86"/>
      <c r="B12" s="86"/>
      <c r="C12" s="53">
        <v>9</v>
      </c>
      <c r="D12" s="54"/>
      <c r="E12" s="53"/>
      <c r="F12" s="57" t="s">
        <v>51</v>
      </c>
      <c r="G12" s="70"/>
      <c r="H12" s="53"/>
      <c r="I12" s="56"/>
      <c r="J12" s="40"/>
      <c r="K12" s="37"/>
      <c r="L12" s="25"/>
      <c r="M12" s="26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ht="35.1" customHeight="1" x14ac:dyDescent="0.25">
      <c r="A13" s="86"/>
      <c r="B13" s="86"/>
      <c r="C13" s="53">
        <v>10</v>
      </c>
      <c r="D13" s="54"/>
      <c r="E13" s="53"/>
      <c r="F13" s="57" t="s">
        <v>52</v>
      </c>
      <c r="G13" s="70"/>
      <c r="H13" s="53"/>
      <c r="I13" s="56"/>
      <c r="J13" s="40"/>
      <c r="K13" s="37"/>
      <c r="L13" s="25"/>
      <c r="M13" s="26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35.1" customHeight="1" x14ac:dyDescent="0.25">
      <c r="A14" s="86"/>
      <c r="B14" s="86"/>
      <c r="C14" s="53">
        <v>11</v>
      </c>
      <c r="D14" s="54"/>
      <c r="E14" s="53"/>
      <c r="F14" s="57" t="s">
        <v>53</v>
      </c>
      <c r="G14" s="70"/>
      <c r="H14" s="53"/>
      <c r="I14" s="56"/>
      <c r="J14" s="40"/>
      <c r="K14" s="37"/>
      <c r="L14" s="25"/>
      <c r="M14" s="26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ht="35.1" customHeight="1" x14ac:dyDescent="0.25">
      <c r="A15" s="86"/>
      <c r="B15" s="86"/>
      <c r="C15" s="53">
        <v>12</v>
      </c>
      <c r="D15" s="54"/>
      <c r="E15" s="53"/>
      <c r="F15" s="55" t="s">
        <v>54</v>
      </c>
      <c r="G15" s="53"/>
      <c r="H15" s="53"/>
      <c r="I15" s="56"/>
      <c r="J15" s="40"/>
      <c r="K15" s="37"/>
      <c r="L15" s="25"/>
      <c r="M15" s="26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ht="35.1" customHeight="1" x14ac:dyDescent="0.25">
      <c r="A16" s="86"/>
      <c r="B16" s="86"/>
      <c r="C16" s="53">
        <v>13</v>
      </c>
      <c r="D16" s="54"/>
      <c r="E16" s="53"/>
      <c r="F16" s="55" t="s">
        <v>55</v>
      </c>
      <c r="G16" s="53"/>
      <c r="H16" s="53"/>
      <c r="I16" s="56"/>
      <c r="J16" s="40"/>
      <c r="K16" s="37"/>
      <c r="L16" s="25"/>
      <c r="M16" s="26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0" ht="35.1" customHeight="1" x14ac:dyDescent="0.25">
      <c r="A17" s="87">
        <v>3</v>
      </c>
      <c r="B17" s="87" t="s">
        <v>80</v>
      </c>
      <c r="C17" s="53">
        <v>14</v>
      </c>
      <c r="D17" s="54"/>
      <c r="E17" s="53"/>
      <c r="F17" s="55" t="s">
        <v>68</v>
      </c>
      <c r="G17" s="53"/>
      <c r="H17" s="53"/>
      <c r="I17" s="56"/>
      <c r="J17" s="40"/>
      <c r="K17" s="37"/>
      <c r="L17" s="25"/>
      <c r="M17" s="26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0" ht="35.1" customHeight="1" x14ac:dyDescent="0.25">
      <c r="A18" s="87"/>
      <c r="B18" s="87"/>
      <c r="C18" s="53">
        <v>15</v>
      </c>
      <c r="D18" s="54"/>
      <c r="E18" s="53"/>
      <c r="F18" s="55" t="s">
        <v>38</v>
      </c>
      <c r="G18" s="53"/>
      <c r="H18" s="53"/>
      <c r="I18" s="56"/>
      <c r="J18" s="40"/>
      <c r="K18" s="37"/>
      <c r="L18" s="25"/>
      <c r="M18" s="26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0" ht="35.1" customHeight="1" x14ac:dyDescent="0.25">
      <c r="A19" s="87"/>
      <c r="B19" s="87"/>
      <c r="C19" s="53">
        <v>16</v>
      </c>
      <c r="D19" s="54"/>
      <c r="E19" s="53"/>
      <c r="F19" s="55" t="s">
        <v>39</v>
      </c>
      <c r="G19" s="53"/>
      <c r="H19" s="53"/>
      <c r="I19" s="56"/>
      <c r="J19" s="40"/>
      <c r="K19" s="37"/>
      <c r="L19" s="25"/>
      <c r="M19" s="26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ht="35.1" customHeight="1" x14ac:dyDescent="0.25">
      <c r="A20" s="87"/>
      <c r="B20" s="87"/>
      <c r="C20" s="53">
        <v>17</v>
      </c>
      <c r="D20" s="54"/>
      <c r="E20" s="53"/>
      <c r="F20" s="55" t="s">
        <v>69</v>
      </c>
      <c r="G20" s="53"/>
      <c r="H20" s="53"/>
      <c r="I20" s="56"/>
      <c r="J20" s="40"/>
      <c r="K20" s="37"/>
      <c r="L20" s="25"/>
      <c r="M20" s="26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ht="35.1" customHeight="1" x14ac:dyDescent="0.25">
      <c r="A21" s="87"/>
      <c r="B21" s="87"/>
      <c r="C21" s="53">
        <v>18</v>
      </c>
      <c r="D21" s="54"/>
      <c r="E21" s="53"/>
      <c r="F21" s="55" t="s">
        <v>70</v>
      </c>
      <c r="G21" s="53"/>
      <c r="H21" s="53"/>
      <c r="I21" s="56"/>
      <c r="J21" s="40"/>
      <c r="K21" s="37"/>
      <c r="L21" s="25"/>
      <c r="M21" s="26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ht="35.1" customHeight="1" x14ac:dyDescent="0.25">
      <c r="A22" s="87"/>
      <c r="B22" s="87"/>
      <c r="C22" s="53">
        <v>19</v>
      </c>
      <c r="D22" s="54"/>
      <c r="E22" s="53"/>
      <c r="F22" s="55" t="s">
        <v>71</v>
      </c>
      <c r="G22" s="53"/>
      <c r="H22" s="53"/>
      <c r="I22" s="56"/>
      <c r="J22" s="40"/>
      <c r="K22" s="37"/>
      <c r="L22" s="25"/>
      <c r="M22" s="26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ht="35.1" customHeight="1" x14ac:dyDescent="0.25">
      <c r="A23" s="87"/>
      <c r="B23" s="87"/>
      <c r="C23" s="53">
        <v>20</v>
      </c>
      <c r="D23" s="54"/>
      <c r="E23" s="53"/>
      <c r="F23" s="55" t="s">
        <v>72</v>
      </c>
      <c r="G23" s="53"/>
      <c r="H23" s="53"/>
      <c r="I23" s="56"/>
      <c r="J23" s="40"/>
      <c r="K23" s="37"/>
      <c r="L23" s="25"/>
      <c r="M23" s="26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ht="35.1" customHeight="1" x14ac:dyDescent="0.25">
      <c r="A24" s="87"/>
      <c r="B24" s="87"/>
      <c r="C24" s="53">
        <v>21</v>
      </c>
      <c r="D24" s="54"/>
      <c r="E24" s="53"/>
      <c r="F24" s="55" t="s">
        <v>73</v>
      </c>
      <c r="G24" s="53"/>
      <c r="H24" s="53"/>
      <c r="I24" s="56"/>
      <c r="J24" s="40"/>
      <c r="K24" s="37"/>
      <c r="L24" s="25"/>
      <c r="M24" s="26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ht="35.1" customHeight="1" x14ac:dyDescent="0.25">
      <c r="A25" s="87"/>
      <c r="B25" s="87"/>
      <c r="C25" s="53">
        <v>22</v>
      </c>
      <c r="D25" s="54"/>
      <c r="E25" s="53"/>
      <c r="F25" s="55" t="s">
        <v>74</v>
      </c>
      <c r="G25" s="53"/>
      <c r="H25" s="53"/>
      <c r="I25" s="56"/>
      <c r="J25" s="40"/>
      <c r="K25" s="37"/>
      <c r="L25" s="25"/>
      <c r="M25" s="26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ht="35.1" customHeight="1" x14ac:dyDescent="0.25">
      <c r="A26" s="87"/>
      <c r="B26" s="87"/>
      <c r="C26" s="53">
        <v>23</v>
      </c>
      <c r="D26" s="54"/>
      <c r="E26" s="53"/>
      <c r="F26" s="55" t="s">
        <v>75</v>
      </c>
      <c r="G26" s="53"/>
      <c r="H26" s="53"/>
      <c r="I26" s="56"/>
      <c r="J26" s="40"/>
      <c r="K26" s="37"/>
      <c r="L26" s="25"/>
      <c r="M26" s="26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0" ht="28.5" customHeight="1" x14ac:dyDescent="0.25">
      <c r="A27" s="68">
        <v>4</v>
      </c>
      <c r="B27" s="68" t="s">
        <v>80</v>
      </c>
      <c r="C27" s="53">
        <v>24</v>
      </c>
      <c r="D27" s="54"/>
      <c r="E27" s="53"/>
      <c r="F27" s="55" t="s">
        <v>76</v>
      </c>
      <c r="G27" s="53"/>
      <c r="H27" s="53"/>
      <c r="I27" s="56"/>
      <c r="J27" s="40"/>
      <c r="K27" s="37"/>
      <c r="L27" s="25"/>
      <c r="M27" s="26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ht="108.75" customHeight="1" x14ac:dyDescent="0.25">
      <c r="A28" s="67">
        <v>5</v>
      </c>
      <c r="B28" s="69" t="s">
        <v>79</v>
      </c>
      <c r="C28" s="49">
        <v>25</v>
      </c>
      <c r="D28" s="50" t="s">
        <v>66</v>
      </c>
      <c r="E28" s="49" t="s">
        <v>82</v>
      </c>
      <c r="F28" s="51" t="s">
        <v>83</v>
      </c>
      <c r="G28" s="49" t="s">
        <v>87</v>
      </c>
      <c r="H28" s="49" t="s">
        <v>25</v>
      </c>
      <c r="I28" s="58" t="s">
        <v>27</v>
      </c>
      <c r="J28" s="41">
        <v>5.97</v>
      </c>
      <c r="K28" s="37"/>
      <c r="L28" s="25">
        <f t="shared" si="0"/>
        <v>0</v>
      </c>
      <c r="M28" s="26" t="str">
        <f t="shared" si="1"/>
        <v>OK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</sheetData>
  <mergeCells count="27">
    <mergeCell ref="P1:P2"/>
    <mergeCell ref="AD1:AD2"/>
    <mergeCell ref="A2:M2"/>
    <mergeCell ref="A1:F1"/>
    <mergeCell ref="G1:J1"/>
    <mergeCell ref="K1:M1"/>
    <mergeCell ref="N1:N2"/>
    <mergeCell ref="O1:O2"/>
    <mergeCell ref="Q1:Q2"/>
    <mergeCell ref="V1:V2"/>
    <mergeCell ref="W1:W2"/>
    <mergeCell ref="X1:X2"/>
    <mergeCell ref="R1:R2"/>
    <mergeCell ref="S1:S2"/>
    <mergeCell ref="T1:T2"/>
    <mergeCell ref="U1:U2"/>
    <mergeCell ref="AC1:AC2"/>
    <mergeCell ref="Y1:Y2"/>
    <mergeCell ref="Z1:Z2"/>
    <mergeCell ref="AA1:AA2"/>
    <mergeCell ref="AB1:AB2"/>
    <mergeCell ref="A4:A8"/>
    <mergeCell ref="B4:B8"/>
    <mergeCell ref="A9:A16"/>
    <mergeCell ref="B9:B16"/>
    <mergeCell ref="A17:A26"/>
    <mergeCell ref="B17:B26"/>
  </mergeCells>
  <conditionalFormatting sqref="N4">
    <cfRule type="cellIs" dxfId="242" priority="10" stopIfTrue="1" operator="greaterThan">
      <formula>0</formula>
    </cfRule>
    <cfRule type="cellIs" dxfId="241" priority="11" stopIfTrue="1" operator="greaterThan">
      <formula>0</formula>
    </cfRule>
    <cfRule type="cellIs" dxfId="240" priority="12" stopIfTrue="1" operator="greaterThan">
      <formula>0</formula>
    </cfRule>
  </conditionalFormatting>
  <conditionalFormatting sqref="N5:N28">
    <cfRule type="cellIs" dxfId="239" priority="7" stopIfTrue="1" operator="greaterThan">
      <formula>0</formula>
    </cfRule>
    <cfRule type="cellIs" dxfId="238" priority="8" stopIfTrue="1" operator="greaterThan">
      <formula>0</formula>
    </cfRule>
    <cfRule type="cellIs" dxfId="237" priority="9" stopIfTrue="1" operator="greaterThan">
      <formula>0</formula>
    </cfRule>
  </conditionalFormatting>
  <conditionalFormatting sqref="O5:X28">
    <cfRule type="cellIs" dxfId="236" priority="1" stopIfTrue="1" operator="greaterThan">
      <formula>0</formula>
    </cfRule>
    <cfRule type="cellIs" dxfId="235" priority="2" stopIfTrue="1" operator="greaterThan">
      <formula>0</formula>
    </cfRule>
    <cfRule type="cellIs" dxfId="234" priority="3" stopIfTrue="1" operator="greaterThan">
      <formula>0</formula>
    </cfRule>
  </conditionalFormatting>
  <conditionalFormatting sqref="O4:X4">
    <cfRule type="cellIs" dxfId="233" priority="4" stopIfTrue="1" operator="greaterThan">
      <formula>0</formula>
    </cfRule>
    <cfRule type="cellIs" dxfId="232" priority="5" stopIfTrue="1" operator="greaterThan">
      <formula>0</formula>
    </cfRule>
    <cfRule type="cellIs" dxfId="231" priority="6" stopIfTrue="1" operator="greaterThan">
      <formula>0</formula>
    </cfRule>
  </conditionalFormatting>
  <conditionalFormatting sqref="Y5:AD28">
    <cfRule type="cellIs" dxfId="230" priority="19" stopIfTrue="1" operator="greaterThan">
      <formula>0</formula>
    </cfRule>
    <cfRule type="cellIs" dxfId="229" priority="20" stopIfTrue="1" operator="greaterThan">
      <formula>0</formula>
    </cfRule>
    <cfRule type="cellIs" dxfId="228" priority="21" stopIfTrue="1" operator="greaterThan">
      <formula>0</formula>
    </cfRule>
  </conditionalFormatting>
  <conditionalFormatting sqref="Y4:AD4">
    <cfRule type="cellIs" dxfId="227" priority="16" stopIfTrue="1" operator="greaterThan">
      <formula>0</formula>
    </cfRule>
    <cfRule type="cellIs" dxfId="226" priority="17" stopIfTrue="1" operator="greaterThan">
      <formula>0</formula>
    </cfRule>
    <cfRule type="cellIs" dxfId="225" priority="18" stopIfTrue="1" operator="greaterThan">
      <formula>0</formula>
    </cfRule>
  </conditionalFormatting>
  <conditionalFormatting sqref="Y5:AD28">
    <cfRule type="cellIs" dxfId="224" priority="13" stopIfTrue="1" operator="greaterThan">
      <formula>0</formula>
    </cfRule>
    <cfRule type="cellIs" dxfId="223" priority="14" stopIfTrue="1" operator="greaterThan">
      <formula>0</formula>
    </cfRule>
    <cfRule type="cellIs" dxfId="222" priority="15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opLeftCell="C10" zoomScaleNormal="100" workbookViewId="0">
      <selection activeCell="K27" sqref="K9:K27"/>
    </sheetView>
  </sheetViews>
  <sheetFormatPr defaultColWidth="9.7109375" defaultRowHeight="15" x14ac:dyDescent="0.25"/>
  <cols>
    <col min="1" max="1" width="6.7109375" style="1" customWidth="1"/>
    <col min="2" max="2" width="24.85546875" style="1" customWidth="1"/>
    <col min="3" max="3" width="7.7109375" style="1" customWidth="1"/>
    <col min="4" max="4" width="8.85546875" style="1" customWidth="1"/>
    <col min="5" max="5" width="13.85546875" style="1" customWidth="1"/>
    <col min="6" max="6" width="43.5703125" style="27" customWidth="1"/>
    <col min="7" max="7" width="24.7109375" style="1" customWidth="1"/>
    <col min="8" max="8" width="9.85546875" style="1" bestFit="1" customWidth="1"/>
    <col min="9" max="9" width="16.85546875" style="1" customWidth="1"/>
    <col min="10" max="10" width="12.7109375" style="42" bestFit="1" customWidth="1"/>
    <col min="11" max="11" width="12" style="19" customWidth="1"/>
    <col min="12" max="12" width="13.28515625" style="28" customWidth="1"/>
    <col min="13" max="13" width="12.5703125" style="17" customWidth="1"/>
    <col min="14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2.25" customHeight="1" x14ac:dyDescent="0.25">
      <c r="A1" s="89" t="s">
        <v>77</v>
      </c>
      <c r="B1" s="89"/>
      <c r="C1" s="89"/>
      <c r="D1" s="89"/>
      <c r="E1" s="89"/>
      <c r="F1" s="89"/>
      <c r="G1" s="89" t="s">
        <v>26</v>
      </c>
      <c r="H1" s="89"/>
      <c r="I1" s="89"/>
      <c r="J1" s="89"/>
      <c r="K1" s="89" t="s">
        <v>78</v>
      </c>
      <c r="L1" s="89"/>
      <c r="M1" s="89"/>
      <c r="N1" s="88" t="s">
        <v>57</v>
      </c>
      <c r="O1" s="88" t="s">
        <v>57</v>
      </c>
      <c r="P1" s="88" t="s">
        <v>57</v>
      </c>
      <c r="Q1" s="88" t="s">
        <v>57</v>
      </c>
      <c r="R1" s="88" t="s">
        <v>57</v>
      </c>
      <c r="S1" s="88" t="s">
        <v>57</v>
      </c>
      <c r="T1" s="88" t="s">
        <v>57</v>
      </c>
      <c r="U1" s="88" t="s">
        <v>57</v>
      </c>
      <c r="V1" s="88" t="s">
        <v>57</v>
      </c>
      <c r="W1" s="88" t="s">
        <v>57</v>
      </c>
      <c r="X1" s="88" t="s">
        <v>57</v>
      </c>
      <c r="Y1" s="88" t="s">
        <v>57</v>
      </c>
      <c r="Z1" s="88" t="s">
        <v>57</v>
      </c>
      <c r="AA1" s="88" t="s">
        <v>57</v>
      </c>
      <c r="AB1" s="88" t="s">
        <v>57</v>
      </c>
      <c r="AC1" s="88" t="s">
        <v>57</v>
      </c>
      <c r="AD1" s="88" t="s">
        <v>57</v>
      </c>
    </row>
    <row r="2" spans="1:30" ht="32.25" customHeight="1" x14ac:dyDescent="0.25">
      <c r="A2" s="89" t="s">
        <v>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1:30" s="16" customFormat="1" ht="45" x14ac:dyDescent="0.2">
      <c r="A3" s="33" t="s">
        <v>1</v>
      </c>
      <c r="B3" s="43" t="s">
        <v>60</v>
      </c>
      <c r="C3" s="33" t="s">
        <v>61</v>
      </c>
      <c r="D3" s="33" t="s">
        <v>62</v>
      </c>
      <c r="E3" s="33" t="s">
        <v>37</v>
      </c>
      <c r="F3" s="32" t="s">
        <v>63</v>
      </c>
      <c r="G3" s="34" t="s">
        <v>64</v>
      </c>
      <c r="H3" s="34" t="s">
        <v>65</v>
      </c>
      <c r="I3" s="34" t="s">
        <v>29</v>
      </c>
      <c r="J3" s="38" t="s">
        <v>2</v>
      </c>
      <c r="K3" s="35" t="s">
        <v>24</v>
      </c>
      <c r="L3" s="36" t="s">
        <v>0</v>
      </c>
      <c r="M3" s="33" t="s">
        <v>3</v>
      </c>
      <c r="N3" s="24" t="s">
        <v>58</v>
      </c>
      <c r="O3" s="24" t="s">
        <v>58</v>
      </c>
      <c r="P3" s="24" t="s">
        <v>58</v>
      </c>
      <c r="Q3" s="24" t="s">
        <v>58</v>
      </c>
      <c r="R3" s="24" t="s">
        <v>58</v>
      </c>
      <c r="S3" s="24" t="s">
        <v>58</v>
      </c>
      <c r="T3" s="24" t="s">
        <v>58</v>
      </c>
      <c r="U3" s="24" t="s">
        <v>58</v>
      </c>
      <c r="V3" s="24" t="s">
        <v>58</v>
      </c>
      <c r="W3" s="24" t="s">
        <v>58</v>
      </c>
      <c r="X3" s="24" t="s">
        <v>58</v>
      </c>
      <c r="Y3" s="24" t="s">
        <v>58</v>
      </c>
      <c r="Z3" s="24" t="s">
        <v>58</v>
      </c>
      <c r="AA3" s="24" t="s">
        <v>58</v>
      </c>
      <c r="AB3" s="24" t="s">
        <v>58</v>
      </c>
      <c r="AC3" s="24" t="s">
        <v>58</v>
      </c>
      <c r="AD3" s="24" t="s">
        <v>58</v>
      </c>
    </row>
    <row r="4" spans="1:30" ht="35.1" customHeight="1" x14ac:dyDescent="0.25">
      <c r="A4" s="90">
        <v>1</v>
      </c>
      <c r="B4" s="84" t="s">
        <v>79</v>
      </c>
      <c r="C4" s="49">
        <v>1</v>
      </c>
      <c r="D4" s="50" t="s">
        <v>66</v>
      </c>
      <c r="E4" s="49" t="s">
        <v>40</v>
      </c>
      <c r="F4" s="51" t="s">
        <v>41</v>
      </c>
      <c r="G4" s="49" t="s">
        <v>84</v>
      </c>
      <c r="H4" s="49" t="s">
        <v>28</v>
      </c>
      <c r="I4" s="52" t="s">
        <v>27</v>
      </c>
      <c r="J4" s="39">
        <v>20</v>
      </c>
      <c r="K4" s="37">
        <v>5</v>
      </c>
      <c r="L4" s="25">
        <f>K4-(SUM(N4:AD4))</f>
        <v>5</v>
      </c>
      <c r="M4" s="26" t="str">
        <f>IF(L4&lt;0,"ATENÇÃO","OK")</f>
        <v>OK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ht="42" customHeight="1" x14ac:dyDescent="0.25">
      <c r="A5" s="91"/>
      <c r="B5" s="85"/>
      <c r="C5" s="49">
        <v>2</v>
      </c>
      <c r="D5" s="50" t="s">
        <v>66</v>
      </c>
      <c r="E5" s="49" t="s">
        <v>42</v>
      </c>
      <c r="F5" s="51" t="s">
        <v>43</v>
      </c>
      <c r="G5" s="49" t="s">
        <v>85</v>
      </c>
      <c r="H5" s="49" t="s">
        <v>28</v>
      </c>
      <c r="I5" s="52" t="s">
        <v>27</v>
      </c>
      <c r="J5" s="39">
        <v>20</v>
      </c>
      <c r="K5" s="37">
        <v>5</v>
      </c>
      <c r="L5" s="25">
        <f t="shared" ref="L5:L28" si="0">K5-(SUM(N5:AD5))</f>
        <v>5</v>
      </c>
      <c r="M5" s="26" t="str">
        <f t="shared" ref="M5:M28" si="1">IF(L5&lt;0,"ATENÇÃO","OK")</f>
        <v>OK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30" ht="35.1" customHeight="1" x14ac:dyDescent="0.25">
      <c r="A6" s="91"/>
      <c r="B6" s="85"/>
      <c r="C6" s="49">
        <v>3</v>
      </c>
      <c r="D6" s="50" t="s">
        <v>66</v>
      </c>
      <c r="E6" s="49" t="s">
        <v>44</v>
      </c>
      <c r="F6" s="51" t="s">
        <v>45</v>
      </c>
      <c r="G6" s="49" t="s">
        <v>85</v>
      </c>
      <c r="H6" s="49" t="s">
        <v>28</v>
      </c>
      <c r="I6" s="52" t="s">
        <v>27</v>
      </c>
      <c r="J6" s="39">
        <v>23.12</v>
      </c>
      <c r="K6" s="37">
        <v>5</v>
      </c>
      <c r="L6" s="25">
        <f t="shared" si="0"/>
        <v>5</v>
      </c>
      <c r="M6" s="26" t="str">
        <f t="shared" si="1"/>
        <v>OK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35.1" customHeight="1" x14ac:dyDescent="0.25">
      <c r="A7" s="91"/>
      <c r="B7" s="85"/>
      <c r="C7" s="49">
        <v>4</v>
      </c>
      <c r="D7" s="50" t="s">
        <v>66</v>
      </c>
      <c r="E7" s="49" t="s">
        <v>46</v>
      </c>
      <c r="F7" s="51" t="s">
        <v>47</v>
      </c>
      <c r="G7" s="49" t="s">
        <v>85</v>
      </c>
      <c r="H7" s="49" t="s">
        <v>28</v>
      </c>
      <c r="I7" s="52" t="s">
        <v>27</v>
      </c>
      <c r="J7" s="39">
        <v>23.12</v>
      </c>
      <c r="K7" s="37">
        <v>5</v>
      </c>
      <c r="L7" s="25">
        <f t="shared" si="0"/>
        <v>5</v>
      </c>
      <c r="M7" s="26" t="str">
        <f t="shared" si="1"/>
        <v>OK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1:30" ht="57" x14ac:dyDescent="0.25">
      <c r="A8" s="92"/>
      <c r="B8" s="85"/>
      <c r="C8" s="49">
        <v>5</v>
      </c>
      <c r="D8" s="50" t="s">
        <v>66</v>
      </c>
      <c r="E8" s="49" t="s">
        <v>56</v>
      </c>
      <c r="F8" s="51" t="s">
        <v>67</v>
      </c>
      <c r="G8" s="49" t="s">
        <v>86</v>
      </c>
      <c r="H8" s="49" t="s">
        <v>28</v>
      </c>
      <c r="I8" s="52" t="s">
        <v>27</v>
      </c>
      <c r="J8" s="39">
        <v>159.84</v>
      </c>
      <c r="K8" s="37"/>
      <c r="L8" s="25">
        <f t="shared" si="0"/>
        <v>0</v>
      </c>
      <c r="M8" s="26" t="str">
        <f t="shared" si="1"/>
        <v>OK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0" ht="35.1" customHeight="1" x14ac:dyDescent="0.25">
      <c r="A9" s="93">
        <v>2</v>
      </c>
      <c r="B9" s="86" t="s">
        <v>81</v>
      </c>
      <c r="C9" s="53">
        <v>6</v>
      </c>
      <c r="D9" s="54"/>
      <c r="E9" s="53"/>
      <c r="F9" s="55" t="s">
        <v>48</v>
      </c>
      <c r="G9" s="53"/>
      <c r="H9" s="53"/>
      <c r="I9" s="56"/>
      <c r="J9" s="40"/>
      <c r="K9" s="37"/>
      <c r="L9" s="25"/>
      <c r="M9" s="26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ht="35.1" customHeight="1" x14ac:dyDescent="0.25">
      <c r="A10" s="86"/>
      <c r="B10" s="86"/>
      <c r="C10" s="53">
        <v>7</v>
      </c>
      <c r="D10" s="54"/>
      <c r="E10" s="53"/>
      <c r="F10" s="55" t="s">
        <v>49</v>
      </c>
      <c r="G10" s="53"/>
      <c r="H10" s="53"/>
      <c r="I10" s="56"/>
      <c r="J10" s="40"/>
      <c r="K10" s="37"/>
      <c r="L10" s="25"/>
      <c r="M10" s="26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ht="35.1" customHeight="1" x14ac:dyDescent="0.25">
      <c r="A11" s="86"/>
      <c r="B11" s="86"/>
      <c r="C11" s="53">
        <v>8</v>
      </c>
      <c r="D11" s="54"/>
      <c r="E11" s="53"/>
      <c r="F11" s="57" t="s">
        <v>50</v>
      </c>
      <c r="G11" s="70"/>
      <c r="H11" s="53"/>
      <c r="I11" s="56"/>
      <c r="J11" s="40"/>
      <c r="K11" s="37"/>
      <c r="L11" s="25"/>
      <c r="M11" s="26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ht="35.1" customHeight="1" x14ac:dyDescent="0.25">
      <c r="A12" s="86"/>
      <c r="B12" s="86"/>
      <c r="C12" s="53">
        <v>9</v>
      </c>
      <c r="D12" s="54"/>
      <c r="E12" s="53"/>
      <c r="F12" s="57" t="s">
        <v>51</v>
      </c>
      <c r="G12" s="70"/>
      <c r="H12" s="53"/>
      <c r="I12" s="56"/>
      <c r="J12" s="40"/>
      <c r="K12" s="37"/>
      <c r="L12" s="25"/>
      <c r="M12" s="26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ht="35.1" customHeight="1" x14ac:dyDescent="0.25">
      <c r="A13" s="86"/>
      <c r="B13" s="86"/>
      <c r="C13" s="53">
        <v>10</v>
      </c>
      <c r="D13" s="54"/>
      <c r="E13" s="53"/>
      <c r="F13" s="57" t="s">
        <v>52</v>
      </c>
      <c r="G13" s="70"/>
      <c r="H13" s="53"/>
      <c r="I13" s="56"/>
      <c r="J13" s="40"/>
      <c r="K13" s="37"/>
      <c r="L13" s="25"/>
      <c r="M13" s="26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35.1" customHeight="1" x14ac:dyDescent="0.25">
      <c r="A14" s="86"/>
      <c r="B14" s="86"/>
      <c r="C14" s="53">
        <v>11</v>
      </c>
      <c r="D14" s="54"/>
      <c r="E14" s="53"/>
      <c r="F14" s="57" t="s">
        <v>53</v>
      </c>
      <c r="G14" s="70"/>
      <c r="H14" s="53"/>
      <c r="I14" s="56"/>
      <c r="J14" s="40"/>
      <c r="K14" s="37"/>
      <c r="L14" s="25"/>
      <c r="M14" s="26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ht="35.1" customHeight="1" x14ac:dyDescent="0.25">
      <c r="A15" s="86"/>
      <c r="B15" s="86"/>
      <c r="C15" s="53">
        <v>12</v>
      </c>
      <c r="D15" s="54"/>
      <c r="E15" s="53"/>
      <c r="F15" s="55" t="s">
        <v>54</v>
      </c>
      <c r="G15" s="53"/>
      <c r="H15" s="53"/>
      <c r="I15" s="56"/>
      <c r="J15" s="40"/>
      <c r="K15" s="37"/>
      <c r="L15" s="25"/>
      <c r="M15" s="26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ht="35.1" customHeight="1" x14ac:dyDescent="0.25">
      <c r="A16" s="86"/>
      <c r="B16" s="86"/>
      <c r="C16" s="53">
        <v>13</v>
      </c>
      <c r="D16" s="54"/>
      <c r="E16" s="53"/>
      <c r="F16" s="55" t="s">
        <v>55</v>
      </c>
      <c r="G16" s="53"/>
      <c r="H16" s="53"/>
      <c r="I16" s="56"/>
      <c r="J16" s="40"/>
      <c r="K16" s="37"/>
      <c r="L16" s="25"/>
      <c r="M16" s="26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0" ht="35.1" customHeight="1" x14ac:dyDescent="0.25">
      <c r="A17" s="87">
        <v>3</v>
      </c>
      <c r="B17" s="87" t="s">
        <v>80</v>
      </c>
      <c r="C17" s="53">
        <v>14</v>
      </c>
      <c r="D17" s="54"/>
      <c r="E17" s="53"/>
      <c r="F17" s="55" t="s">
        <v>68</v>
      </c>
      <c r="G17" s="53"/>
      <c r="H17" s="53"/>
      <c r="I17" s="56"/>
      <c r="J17" s="40"/>
      <c r="K17" s="37"/>
      <c r="L17" s="25"/>
      <c r="M17" s="26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0" ht="35.1" customHeight="1" x14ac:dyDescent="0.25">
      <c r="A18" s="87"/>
      <c r="B18" s="87"/>
      <c r="C18" s="53">
        <v>15</v>
      </c>
      <c r="D18" s="54"/>
      <c r="E18" s="53"/>
      <c r="F18" s="55" t="s">
        <v>38</v>
      </c>
      <c r="G18" s="53"/>
      <c r="H18" s="53"/>
      <c r="I18" s="56"/>
      <c r="J18" s="40"/>
      <c r="K18" s="37"/>
      <c r="L18" s="25"/>
      <c r="M18" s="26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0" ht="35.1" customHeight="1" x14ac:dyDescent="0.25">
      <c r="A19" s="87"/>
      <c r="B19" s="87"/>
      <c r="C19" s="53">
        <v>16</v>
      </c>
      <c r="D19" s="54"/>
      <c r="E19" s="53"/>
      <c r="F19" s="55" t="s">
        <v>39</v>
      </c>
      <c r="G19" s="53"/>
      <c r="H19" s="53"/>
      <c r="I19" s="56"/>
      <c r="J19" s="40"/>
      <c r="K19" s="37"/>
      <c r="L19" s="25"/>
      <c r="M19" s="26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ht="35.1" customHeight="1" x14ac:dyDescent="0.25">
      <c r="A20" s="87"/>
      <c r="B20" s="87"/>
      <c r="C20" s="53">
        <v>17</v>
      </c>
      <c r="D20" s="54"/>
      <c r="E20" s="53"/>
      <c r="F20" s="55" t="s">
        <v>69</v>
      </c>
      <c r="G20" s="53"/>
      <c r="H20" s="53"/>
      <c r="I20" s="56"/>
      <c r="J20" s="40"/>
      <c r="K20" s="37"/>
      <c r="L20" s="25"/>
      <c r="M20" s="26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ht="35.1" customHeight="1" x14ac:dyDescent="0.25">
      <c r="A21" s="87"/>
      <c r="B21" s="87"/>
      <c r="C21" s="53">
        <v>18</v>
      </c>
      <c r="D21" s="54"/>
      <c r="E21" s="53"/>
      <c r="F21" s="55" t="s">
        <v>70</v>
      </c>
      <c r="G21" s="53"/>
      <c r="H21" s="53"/>
      <c r="I21" s="56"/>
      <c r="J21" s="40"/>
      <c r="K21" s="37"/>
      <c r="L21" s="25"/>
      <c r="M21" s="26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ht="35.1" customHeight="1" x14ac:dyDescent="0.25">
      <c r="A22" s="87"/>
      <c r="B22" s="87"/>
      <c r="C22" s="53">
        <v>19</v>
      </c>
      <c r="D22" s="54"/>
      <c r="E22" s="53"/>
      <c r="F22" s="55" t="s">
        <v>71</v>
      </c>
      <c r="G22" s="53"/>
      <c r="H22" s="53"/>
      <c r="I22" s="56"/>
      <c r="J22" s="40"/>
      <c r="K22" s="37"/>
      <c r="L22" s="25"/>
      <c r="M22" s="26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ht="35.1" customHeight="1" x14ac:dyDescent="0.25">
      <c r="A23" s="87"/>
      <c r="B23" s="87"/>
      <c r="C23" s="53">
        <v>20</v>
      </c>
      <c r="D23" s="54"/>
      <c r="E23" s="53"/>
      <c r="F23" s="55" t="s">
        <v>72</v>
      </c>
      <c r="G23" s="53"/>
      <c r="H23" s="53"/>
      <c r="I23" s="56"/>
      <c r="J23" s="40"/>
      <c r="K23" s="37"/>
      <c r="L23" s="25"/>
      <c r="M23" s="26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ht="35.1" customHeight="1" x14ac:dyDescent="0.25">
      <c r="A24" s="87"/>
      <c r="B24" s="87"/>
      <c r="C24" s="53">
        <v>21</v>
      </c>
      <c r="D24" s="54"/>
      <c r="E24" s="53"/>
      <c r="F24" s="55" t="s">
        <v>73</v>
      </c>
      <c r="G24" s="53"/>
      <c r="H24" s="53"/>
      <c r="I24" s="56"/>
      <c r="J24" s="40"/>
      <c r="K24" s="37"/>
      <c r="L24" s="25"/>
      <c r="M24" s="26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ht="35.1" customHeight="1" x14ac:dyDescent="0.25">
      <c r="A25" s="87"/>
      <c r="B25" s="87"/>
      <c r="C25" s="53">
        <v>22</v>
      </c>
      <c r="D25" s="54"/>
      <c r="E25" s="53"/>
      <c r="F25" s="55" t="s">
        <v>74</v>
      </c>
      <c r="G25" s="53"/>
      <c r="H25" s="53"/>
      <c r="I25" s="56"/>
      <c r="J25" s="40"/>
      <c r="K25" s="37"/>
      <c r="L25" s="25"/>
      <c r="M25" s="26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ht="35.1" customHeight="1" x14ac:dyDescent="0.25">
      <c r="A26" s="87"/>
      <c r="B26" s="87"/>
      <c r="C26" s="53">
        <v>23</v>
      </c>
      <c r="D26" s="54"/>
      <c r="E26" s="53"/>
      <c r="F26" s="55" t="s">
        <v>75</v>
      </c>
      <c r="G26" s="53"/>
      <c r="H26" s="53"/>
      <c r="I26" s="56"/>
      <c r="J26" s="40"/>
      <c r="K26" s="37"/>
      <c r="L26" s="25"/>
      <c r="M26" s="26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0" ht="28.5" customHeight="1" x14ac:dyDescent="0.25">
      <c r="A27" s="68">
        <v>4</v>
      </c>
      <c r="B27" s="68" t="s">
        <v>80</v>
      </c>
      <c r="C27" s="53">
        <v>24</v>
      </c>
      <c r="D27" s="54"/>
      <c r="E27" s="53"/>
      <c r="F27" s="55" t="s">
        <v>76</v>
      </c>
      <c r="G27" s="53"/>
      <c r="H27" s="53"/>
      <c r="I27" s="56"/>
      <c r="J27" s="40"/>
      <c r="K27" s="37"/>
      <c r="L27" s="25"/>
      <c r="M27" s="26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ht="108.75" customHeight="1" x14ac:dyDescent="0.25">
      <c r="A28" s="67">
        <v>5</v>
      </c>
      <c r="B28" s="69" t="s">
        <v>79</v>
      </c>
      <c r="C28" s="49">
        <v>25</v>
      </c>
      <c r="D28" s="50" t="s">
        <v>66</v>
      </c>
      <c r="E28" s="49" t="s">
        <v>82</v>
      </c>
      <c r="F28" s="51" t="s">
        <v>83</v>
      </c>
      <c r="G28" s="49" t="s">
        <v>87</v>
      </c>
      <c r="H28" s="49" t="s">
        <v>25</v>
      </c>
      <c r="I28" s="58" t="s">
        <v>27</v>
      </c>
      <c r="J28" s="41">
        <v>5.97</v>
      </c>
      <c r="K28" s="37"/>
      <c r="L28" s="25">
        <f t="shared" si="0"/>
        <v>0</v>
      </c>
      <c r="M28" s="26" t="str">
        <f t="shared" si="1"/>
        <v>OK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</sheetData>
  <mergeCells count="27">
    <mergeCell ref="AD1:AD2"/>
    <mergeCell ref="A2:M2"/>
    <mergeCell ref="AA1:AA2"/>
    <mergeCell ref="AB1:AB2"/>
    <mergeCell ref="AC1:AC2"/>
    <mergeCell ref="K1:M1"/>
    <mergeCell ref="N1:N2"/>
    <mergeCell ref="O1:O2"/>
    <mergeCell ref="P1:P2"/>
    <mergeCell ref="R1:R2"/>
    <mergeCell ref="S1:S2"/>
    <mergeCell ref="T1:T2"/>
    <mergeCell ref="U1:U2"/>
    <mergeCell ref="A1:F1"/>
    <mergeCell ref="G1:J1"/>
    <mergeCell ref="Q1:Q2"/>
    <mergeCell ref="Z1:Z2"/>
    <mergeCell ref="Y1:Y2"/>
    <mergeCell ref="V1:V2"/>
    <mergeCell ref="W1:W2"/>
    <mergeCell ref="X1:X2"/>
    <mergeCell ref="A4:A8"/>
    <mergeCell ref="B4:B8"/>
    <mergeCell ref="A9:A16"/>
    <mergeCell ref="B9:B16"/>
    <mergeCell ref="A17:A26"/>
    <mergeCell ref="B17:B26"/>
  </mergeCells>
  <conditionalFormatting sqref="N4">
    <cfRule type="cellIs" dxfId="221" priority="10" stopIfTrue="1" operator="greaterThan">
      <formula>0</formula>
    </cfRule>
    <cfRule type="cellIs" dxfId="220" priority="11" stopIfTrue="1" operator="greaterThan">
      <formula>0</formula>
    </cfRule>
    <cfRule type="cellIs" dxfId="219" priority="12" stopIfTrue="1" operator="greaterThan">
      <formula>0</formula>
    </cfRule>
  </conditionalFormatting>
  <conditionalFormatting sqref="N5:N28">
    <cfRule type="cellIs" dxfId="218" priority="7" stopIfTrue="1" operator="greaterThan">
      <formula>0</formula>
    </cfRule>
    <cfRule type="cellIs" dxfId="217" priority="8" stopIfTrue="1" operator="greaterThan">
      <formula>0</formula>
    </cfRule>
    <cfRule type="cellIs" dxfId="216" priority="9" stopIfTrue="1" operator="greaterThan">
      <formula>0</formula>
    </cfRule>
  </conditionalFormatting>
  <conditionalFormatting sqref="O4:X4">
    <cfRule type="cellIs" dxfId="215" priority="4" stopIfTrue="1" operator="greaterThan">
      <formula>0</formula>
    </cfRule>
    <cfRule type="cellIs" dxfId="214" priority="5" stopIfTrue="1" operator="greaterThan">
      <formula>0</formula>
    </cfRule>
    <cfRule type="cellIs" dxfId="213" priority="6" stopIfTrue="1" operator="greaterThan">
      <formula>0</formula>
    </cfRule>
  </conditionalFormatting>
  <conditionalFormatting sqref="O5:X28">
    <cfRule type="cellIs" dxfId="212" priority="1" stopIfTrue="1" operator="greaterThan">
      <formula>0</formula>
    </cfRule>
    <cfRule type="cellIs" dxfId="211" priority="2" stopIfTrue="1" operator="greaterThan">
      <formula>0</formula>
    </cfRule>
    <cfRule type="cellIs" dxfId="210" priority="3" stopIfTrue="1" operator="greaterThan">
      <formula>0</formula>
    </cfRule>
  </conditionalFormatting>
  <conditionalFormatting sqref="Y5:AD28">
    <cfRule type="cellIs" dxfId="209" priority="19" stopIfTrue="1" operator="greaterThan">
      <formula>0</formula>
    </cfRule>
    <cfRule type="cellIs" dxfId="208" priority="20" stopIfTrue="1" operator="greaterThan">
      <formula>0</formula>
    </cfRule>
    <cfRule type="cellIs" dxfId="207" priority="21" stopIfTrue="1" operator="greaterThan">
      <formula>0</formula>
    </cfRule>
  </conditionalFormatting>
  <conditionalFormatting sqref="Y4:AD4">
    <cfRule type="cellIs" dxfId="206" priority="16" stopIfTrue="1" operator="greaterThan">
      <formula>0</formula>
    </cfRule>
    <cfRule type="cellIs" dxfId="205" priority="17" stopIfTrue="1" operator="greaterThan">
      <formula>0</formula>
    </cfRule>
    <cfRule type="cellIs" dxfId="204" priority="18" stopIfTrue="1" operator="greaterThan">
      <formula>0</formula>
    </cfRule>
  </conditionalFormatting>
  <conditionalFormatting sqref="Y5:AD28">
    <cfRule type="cellIs" dxfId="203" priority="13" stopIfTrue="1" operator="greaterThan">
      <formula>0</formula>
    </cfRule>
    <cfRule type="cellIs" dxfId="202" priority="14" stopIfTrue="1" operator="greaterThan">
      <formula>0</formula>
    </cfRule>
    <cfRule type="cellIs" dxfId="201" priority="15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opLeftCell="C1" zoomScaleNormal="100" workbookViewId="0">
      <selection activeCell="K19" sqref="K19"/>
    </sheetView>
  </sheetViews>
  <sheetFormatPr defaultColWidth="9.7109375" defaultRowHeight="15" x14ac:dyDescent="0.25"/>
  <cols>
    <col min="1" max="1" width="6.7109375" style="1" customWidth="1"/>
    <col min="2" max="2" width="24.85546875" style="1" customWidth="1"/>
    <col min="3" max="3" width="7.7109375" style="1" customWidth="1"/>
    <col min="4" max="4" width="8.85546875" style="1" customWidth="1"/>
    <col min="5" max="5" width="13.85546875" style="1" customWidth="1"/>
    <col min="6" max="6" width="43.5703125" style="27" customWidth="1"/>
    <col min="7" max="7" width="24.7109375" style="1" customWidth="1"/>
    <col min="8" max="8" width="9.85546875" style="1" bestFit="1" customWidth="1"/>
    <col min="9" max="9" width="16.85546875" style="1" customWidth="1"/>
    <col min="10" max="10" width="12.7109375" style="42" bestFit="1" customWidth="1"/>
    <col min="11" max="11" width="12" style="19" customWidth="1"/>
    <col min="12" max="12" width="13.28515625" style="28" customWidth="1"/>
    <col min="13" max="13" width="12.5703125" style="17" customWidth="1"/>
    <col min="14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2.25" customHeight="1" x14ac:dyDescent="0.25">
      <c r="A1" s="89" t="s">
        <v>77</v>
      </c>
      <c r="B1" s="89"/>
      <c r="C1" s="89"/>
      <c r="D1" s="89"/>
      <c r="E1" s="89"/>
      <c r="F1" s="89"/>
      <c r="G1" s="89" t="s">
        <v>26</v>
      </c>
      <c r="H1" s="89"/>
      <c r="I1" s="89"/>
      <c r="J1" s="89"/>
      <c r="K1" s="89" t="s">
        <v>78</v>
      </c>
      <c r="L1" s="89"/>
      <c r="M1" s="89"/>
      <c r="N1" s="88" t="s">
        <v>57</v>
      </c>
      <c r="O1" s="88" t="s">
        <v>57</v>
      </c>
      <c r="P1" s="88" t="s">
        <v>57</v>
      </c>
      <c r="Q1" s="88" t="s">
        <v>57</v>
      </c>
      <c r="R1" s="88" t="s">
        <v>57</v>
      </c>
      <c r="S1" s="88" t="s">
        <v>57</v>
      </c>
      <c r="T1" s="88" t="s">
        <v>57</v>
      </c>
      <c r="U1" s="88" t="s">
        <v>57</v>
      </c>
      <c r="V1" s="88" t="s">
        <v>57</v>
      </c>
      <c r="W1" s="88" t="s">
        <v>57</v>
      </c>
      <c r="X1" s="88" t="s">
        <v>57</v>
      </c>
      <c r="Y1" s="88" t="s">
        <v>57</v>
      </c>
      <c r="Z1" s="88" t="s">
        <v>57</v>
      </c>
      <c r="AA1" s="88" t="s">
        <v>57</v>
      </c>
      <c r="AB1" s="88" t="s">
        <v>57</v>
      </c>
      <c r="AC1" s="88" t="s">
        <v>57</v>
      </c>
      <c r="AD1" s="88" t="s">
        <v>57</v>
      </c>
    </row>
    <row r="2" spans="1:30" ht="32.25" customHeight="1" x14ac:dyDescent="0.25">
      <c r="A2" s="89" t="s">
        <v>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1:30" s="16" customFormat="1" ht="45" x14ac:dyDescent="0.2">
      <c r="A3" s="33" t="s">
        <v>1</v>
      </c>
      <c r="B3" s="43" t="s">
        <v>60</v>
      </c>
      <c r="C3" s="33" t="s">
        <v>61</v>
      </c>
      <c r="D3" s="33" t="s">
        <v>62</v>
      </c>
      <c r="E3" s="33" t="s">
        <v>37</v>
      </c>
      <c r="F3" s="32" t="s">
        <v>63</v>
      </c>
      <c r="G3" s="34" t="s">
        <v>64</v>
      </c>
      <c r="H3" s="34" t="s">
        <v>65</v>
      </c>
      <c r="I3" s="34" t="s">
        <v>29</v>
      </c>
      <c r="J3" s="38" t="s">
        <v>2</v>
      </c>
      <c r="K3" s="35" t="s">
        <v>24</v>
      </c>
      <c r="L3" s="36" t="s">
        <v>0</v>
      </c>
      <c r="M3" s="33" t="s">
        <v>3</v>
      </c>
      <c r="N3" s="24" t="s">
        <v>58</v>
      </c>
      <c r="O3" s="24" t="s">
        <v>58</v>
      </c>
      <c r="P3" s="24" t="s">
        <v>58</v>
      </c>
      <c r="Q3" s="24" t="s">
        <v>58</v>
      </c>
      <c r="R3" s="24" t="s">
        <v>58</v>
      </c>
      <c r="S3" s="24" t="s">
        <v>58</v>
      </c>
      <c r="T3" s="24" t="s">
        <v>58</v>
      </c>
      <c r="U3" s="24" t="s">
        <v>58</v>
      </c>
      <c r="V3" s="24" t="s">
        <v>58</v>
      </c>
      <c r="W3" s="24" t="s">
        <v>58</v>
      </c>
      <c r="X3" s="24" t="s">
        <v>58</v>
      </c>
      <c r="Y3" s="24" t="s">
        <v>58</v>
      </c>
      <c r="Z3" s="24" t="s">
        <v>58</v>
      </c>
      <c r="AA3" s="24" t="s">
        <v>58</v>
      </c>
      <c r="AB3" s="24" t="s">
        <v>58</v>
      </c>
      <c r="AC3" s="24" t="s">
        <v>58</v>
      </c>
      <c r="AD3" s="24" t="s">
        <v>58</v>
      </c>
    </row>
    <row r="4" spans="1:30" ht="35.1" customHeight="1" x14ac:dyDescent="0.25">
      <c r="A4" s="90">
        <v>1</v>
      </c>
      <c r="B4" s="84" t="s">
        <v>79</v>
      </c>
      <c r="C4" s="49">
        <v>1</v>
      </c>
      <c r="D4" s="50" t="s">
        <v>66</v>
      </c>
      <c r="E4" s="49" t="s">
        <v>40</v>
      </c>
      <c r="F4" s="51" t="s">
        <v>41</v>
      </c>
      <c r="G4" s="49" t="s">
        <v>84</v>
      </c>
      <c r="H4" s="49" t="s">
        <v>28</v>
      </c>
      <c r="I4" s="52" t="s">
        <v>27</v>
      </c>
      <c r="J4" s="39">
        <v>20</v>
      </c>
      <c r="K4" s="37"/>
      <c r="L4" s="25">
        <f>K4-(SUM(N4:AD4))</f>
        <v>0</v>
      </c>
      <c r="M4" s="26" t="str">
        <f>IF(L4&lt;0,"ATENÇÃO","OK")</f>
        <v>OK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ht="42" customHeight="1" x14ac:dyDescent="0.25">
      <c r="A5" s="91"/>
      <c r="B5" s="85"/>
      <c r="C5" s="49">
        <v>2</v>
      </c>
      <c r="D5" s="50" t="s">
        <v>66</v>
      </c>
      <c r="E5" s="49" t="s">
        <v>42</v>
      </c>
      <c r="F5" s="51" t="s">
        <v>43</v>
      </c>
      <c r="G5" s="49" t="s">
        <v>85</v>
      </c>
      <c r="H5" s="49" t="s">
        <v>28</v>
      </c>
      <c r="I5" s="52" t="s">
        <v>27</v>
      </c>
      <c r="J5" s="39">
        <v>20</v>
      </c>
      <c r="K5" s="37"/>
      <c r="L5" s="25">
        <f t="shared" ref="L5:L28" si="0">K5-(SUM(N5:AD5))</f>
        <v>0</v>
      </c>
      <c r="M5" s="26" t="str">
        <f t="shared" ref="M5:M28" si="1">IF(L5&lt;0,"ATENÇÃO","OK")</f>
        <v>OK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30" ht="35.1" customHeight="1" x14ac:dyDescent="0.25">
      <c r="A6" s="91"/>
      <c r="B6" s="85"/>
      <c r="C6" s="49">
        <v>3</v>
      </c>
      <c r="D6" s="50" t="s">
        <v>66</v>
      </c>
      <c r="E6" s="49" t="s">
        <v>44</v>
      </c>
      <c r="F6" s="51" t="s">
        <v>45</v>
      </c>
      <c r="G6" s="49" t="s">
        <v>85</v>
      </c>
      <c r="H6" s="49" t="s">
        <v>28</v>
      </c>
      <c r="I6" s="52" t="s">
        <v>27</v>
      </c>
      <c r="J6" s="39">
        <v>23.12</v>
      </c>
      <c r="K6" s="37"/>
      <c r="L6" s="25">
        <f t="shared" si="0"/>
        <v>0</v>
      </c>
      <c r="M6" s="26" t="str">
        <f t="shared" si="1"/>
        <v>OK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35.1" customHeight="1" x14ac:dyDescent="0.25">
      <c r="A7" s="91"/>
      <c r="B7" s="85"/>
      <c r="C7" s="49">
        <v>4</v>
      </c>
      <c r="D7" s="50" t="s">
        <v>66</v>
      </c>
      <c r="E7" s="49" t="s">
        <v>46</v>
      </c>
      <c r="F7" s="51" t="s">
        <v>47</v>
      </c>
      <c r="G7" s="49" t="s">
        <v>85</v>
      </c>
      <c r="H7" s="49" t="s">
        <v>28</v>
      </c>
      <c r="I7" s="52" t="s">
        <v>27</v>
      </c>
      <c r="J7" s="39">
        <v>23.12</v>
      </c>
      <c r="K7" s="37"/>
      <c r="L7" s="25">
        <f t="shared" si="0"/>
        <v>0</v>
      </c>
      <c r="M7" s="26" t="str">
        <f t="shared" si="1"/>
        <v>OK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1:30" ht="57" x14ac:dyDescent="0.25">
      <c r="A8" s="92"/>
      <c r="B8" s="85"/>
      <c r="C8" s="49">
        <v>5</v>
      </c>
      <c r="D8" s="50" t="s">
        <v>66</v>
      </c>
      <c r="E8" s="49" t="s">
        <v>56</v>
      </c>
      <c r="F8" s="51" t="s">
        <v>67</v>
      </c>
      <c r="G8" s="49" t="s">
        <v>86</v>
      </c>
      <c r="H8" s="49" t="s">
        <v>28</v>
      </c>
      <c r="I8" s="52" t="s">
        <v>27</v>
      </c>
      <c r="J8" s="39">
        <v>159.84</v>
      </c>
      <c r="K8" s="37"/>
      <c r="L8" s="25">
        <f t="shared" si="0"/>
        <v>0</v>
      </c>
      <c r="M8" s="26" t="str">
        <f t="shared" si="1"/>
        <v>OK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0" ht="35.1" customHeight="1" x14ac:dyDescent="0.25">
      <c r="A9" s="93">
        <v>2</v>
      </c>
      <c r="B9" s="86" t="s">
        <v>81</v>
      </c>
      <c r="C9" s="53">
        <v>6</v>
      </c>
      <c r="D9" s="54"/>
      <c r="E9" s="53"/>
      <c r="F9" s="55" t="s">
        <v>48</v>
      </c>
      <c r="G9" s="53"/>
      <c r="H9" s="53"/>
      <c r="I9" s="56"/>
      <c r="J9" s="40"/>
      <c r="K9" s="37"/>
      <c r="L9" s="25"/>
      <c r="M9" s="26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ht="35.1" customHeight="1" x14ac:dyDescent="0.25">
      <c r="A10" s="86"/>
      <c r="B10" s="86"/>
      <c r="C10" s="53">
        <v>7</v>
      </c>
      <c r="D10" s="54"/>
      <c r="E10" s="53"/>
      <c r="F10" s="55" t="s">
        <v>49</v>
      </c>
      <c r="G10" s="53"/>
      <c r="H10" s="53"/>
      <c r="I10" s="56"/>
      <c r="J10" s="40"/>
      <c r="K10" s="37"/>
      <c r="L10" s="25"/>
      <c r="M10" s="26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ht="35.1" customHeight="1" x14ac:dyDescent="0.25">
      <c r="A11" s="86"/>
      <c r="B11" s="86"/>
      <c r="C11" s="53">
        <v>8</v>
      </c>
      <c r="D11" s="54"/>
      <c r="E11" s="53"/>
      <c r="F11" s="57" t="s">
        <v>50</v>
      </c>
      <c r="G11" s="70"/>
      <c r="H11" s="53"/>
      <c r="I11" s="56"/>
      <c r="J11" s="40"/>
      <c r="K11" s="37"/>
      <c r="L11" s="25"/>
      <c r="M11" s="26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ht="35.1" customHeight="1" x14ac:dyDescent="0.25">
      <c r="A12" s="86"/>
      <c r="B12" s="86"/>
      <c r="C12" s="53">
        <v>9</v>
      </c>
      <c r="D12" s="54"/>
      <c r="E12" s="53"/>
      <c r="F12" s="57" t="s">
        <v>51</v>
      </c>
      <c r="G12" s="70"/>
      <c r="H12" s="53"/>
      <c r="I12" s="56"/>
      <c r="J12" s="40"/>
      <c r="K12" s="37"/>
      <c r="L12" s="25"/>
      <c r="M12" s="26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ht="35.1" customHeight="1" x14ac:dyDescent="0.25">
      <c r="A13" s="86"/>
      <c r="B13" s="86"/>
      <c r="C13" s="53">
        <v>10</v>
      </c>
      <c r="D13" s="54"/>
      <c r="E13" s="53"/>
      <c r="F13" s="57" t="s">
        <v>52</v>
      </c>
      <c r="G13" s="70"/>
      <c r="H13" s="53"/>
      <c r="I13" s="56"/>
      <c r="J13" s="40"/>
      <c r="K13" s="37"/>
      <c r="L13" s="25"/>
      <c r="M13" s="26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35.1" customHeight="1" x14ac:dyDescent="0.25">
      <c r="A14" s="86"/>
      <c r="B14" s="86"/>
      <c r="C14" s="53">
        <v>11</v>
      </c>
      <c r="D14" s="54"/>
      <c r="E14" s="53"/>
      <c r="F14" s="57" t="s">
        <v>53</v>
      </c>
      <c r="G14" s="70"/>
      <c r="H14" s="53"/>
      <c r="I14" s="56"/>
      <c r="J14" s="40"/>
      <c r="K14" s="37"/>
      <c r="L14" s="25"/>
      <c r="M14" s="26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ht="35.1" customHeight="1" x14ac:dyDescent="0.25">
      <c r="A15" s="86"/>
      <c r="B15" s="86"/>
      <c r="C15" s="53">
        <v>12</v>
      </c>
      <c r="D15" s="54"/>
      <c r="E15" s="53"/>
      <c r="F15" s="55" t="s">
        <v>54</v>
      </c>
      <c r="G15" s="53"/>
      <c r="H15" s="53"/>
      <c r="I15" s="56"/>
      <c r="J15" s="40"/>
      <c r="K15" s="37"/>
      <c r="L15" s="25"/>
      <c r="M15" s="26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ht="35.1" customHeight="1" x14ac:dyDescent="0.25">
      <c r="A16" s="86"/>
      <c r="B16" s="86"/>
      <c r="C16" s="53">
        <v>13</v>
      </c>
      <c r="D16" s="54"/>
      <c r="E16" s="53"/>
      <c r="F16" s="55" t="s">
        <v>55</v>
      </c>
      <c r="G16" s="53"/>
      <c r="H16" s="53"/>
      <c r="I16" s="56"/>
      <c r="J16" s="40"/>
      <c r="K16" s="37"/>
      <c r="L16" s="25"/>
      <c r="M16" s="26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0" ht="35.1" customHeight="1" x14ac:dyDescent="0.25">
      <c r="A17" s="87">
        <v>3</v>
      </c>
      <c r="B17" s="87" t="s">
        <v>80</v>
      </c>
      <c r="C17" s="53">
        <v>14</v>
      </c>
      <c r="D17" s="54"/>
      <c r="E17" s="53"/>
      <c r="F17" s="55" t="s">
        <v>68</v>
      </c>
      <c r="G17" s="53"/>
      <c r="H17" s="53"/>
      <c r="I17" s="56"/>
      <c r="J17" s="40"/>
      <c r="K17" s="37"/>
      <c r="L17" s="25"/>
      <c r="M17" s="26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0" ht="35.1" customHeight="1" x14ac:dyDescent="0.25">
      <c r="A18" s="87"/>
      <c r="B18" s="87"/>
      <c r="C18" s="53">
        <v>15</v>
      </c>
      <c r="D18" s="54"/>
      <c r="E18" s="53"/>
      <c r="F18" s="55" t="s">
        <v>38</v>
      </c>
      <c r="G18" s="53"/>
      <c r="H18" s="53"/>
      <c r="I18" s="56"/>
      <c r="J18" s="40"/>
      <c r="K18" s="37"/>
      <c r="L18" s="25"/>
      <c r="M18" s="26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0" ht="35.1" customHeight="1" x14ac:dyDescent="0.25">
      <c r="A19" s="87"/>
      <c r="B19" s="87"/>
      <c r="C19" s="53">
        <v>16</v>
      </c>
      <c r="D19" s="54"/>
      <c r="E19" s="53"/>
      <c r="F19" s="55" t="s">
        <v>39</v>
      </c>
      <c r="G19" s="53"/>
      <c r="H19" s="53"/>
      <c r="I19" s="56"/>
      <c r="J19" s="40"/>
      <c r="K19" s="37"/>
      <c r="L19" s="25"/>
      <c r="M19" s="26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ht="35.1" customHeight="1" x14ac:dyDescent="0.25">
      <c r="A20" s="87"/>
      <c r="B20" s="87"/>
      <c r="C20" s="53">
        <v>17</v>
      </c>
      <c r="D20" s="54"/>
      <c r="E20" s="53"/>
      <c r="F20" s="55" t="s">
        <v>69</v>
      </c>
      <c r="G20" s="53"/>
      <c r="H20" s="53"/>
      <c r="I20" s="56"/>
      <c r="J20" s="40"/>
      <c r="K20" s="37"/>
      <c r="L20" s="25"/>
      <c r="M20" s="26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ht="35.1" customHeight="1" x14ac:dyDescent="0.25">
      <c r="A21" s="87"/>
      <c r="B21" s="87"/>
      <c r="C21" s="53">
        <v>18</v>
      </c>
      <c r="D21" s="54"/>
      <c r="E21" s="53"/>
      <c r="F21" s="55" t="s">
        <v>70</v>
      </c>
      <c r="G21" s="53"/>
      <c r="H21" s="53"/>
      <c r="I21" s="56"/>
      <c r="J21" s="40"/>
      <c r="K21" s="37"/>
      <c r="L21" s="25"/>
      <c r="M21" s="26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ht="35.1" customHeight="1" x14ac:dyDescent="0.25">
      <c r="A22" s="87"/>
      <c r="B22" s="87"/>
      <c r="C22" s="53">
        <v>19</v>
      </c>
      <c r="D22" s="54"/>
      <c r="E22" s="53"/>
      <c r="F22" s="55" t="s">
        <v>71</v>
      </c>
      <c r="G22" s="53"/>
      <c r="H22" s="53"/>
      <c r="I22" s="56"/>
      <c r="J22" s="40"/>
      <c r="K22" s="37"/>
      <c r="L22" s="25"/>
      <c r="M22" s="26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ht="35.1" customHeight="1" x14ac:dyDescent="0.25">
      <c r="A23" s="87"/>
      <c r="B23" s="87"/>
      <c r="C23" s="53">
        <v>20</v>
      </c>
      <c r="D23" s="54"/>
      <c r="E23" s="53"/>
      <c r="F23" s="55" t="s">
        <v>72</v>
      </c>
      <c r="G23" s="53"/>
      <c r="H23" s="53"/>
      <c r="I23" s="56"/>
      <c r="J23" s="40"/>
      <c r="K23" s="37"/>
      <c r="L23" s="25"/>
      <c r="M23" s="26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ht="35.1" customHeight="1" x14ac:dyDescent="0.25">
      <c r="A24" s="87"/>
      <c r="B24" s="87"/>
      <c r="C24" s="53">
        <v>21</v>
      </c>
      <c r="D24" s="54"/>
      <c r="E24" s="53"/>
      <c r="F24" s="55" t="s">
        <v>73</v>
      </c>
      <c r="G24" s="53"/>
      <c r="H24" s="53"/>
      <c r="I24" s="56"/>
      <c r="J24" s="40"/>
      <c r="K24" s="37"/>
      <c r="L24" s="25"/>
      <c r="M24" s="26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ht="35.1" customHeight="1" x14ac:dyDescent="0.25">
      <c r="A25" s="87"/>
      <c r="B25" s="87"/>
      <c r="C25" s="53">
        <v>22</v>
      </c>
      <c r="D25" s="54"/>
      <c r="E25" s="53"/>
      <c r="F25" s="55" t="s">
        <v>74</v>
      </c>
      <c r="G25" s="53"/>
      <c r="H25" s="53"/>
      <c r="I25" s="56"/>
      <c r="J25" s="40"/>
      <c r="K25" s="37"/>
      <c r="L25" s="25"/>
      <c r="M25" s="26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ht="35.1" customHeight="1" x14ac:dyDescent="0.25">
      <c r="A26" s="87"/>
      <c r="B26" s="87"/>
      <c r="C26" s="53">
        <v>23</v>
      </c>
      <c r="D26" s="54"/>
      <c r="E26" s="53"/>
      <c r="F26" s="55" t="s">
        <v>75</v>
      </c>
      <c r="G26" s="53"/>
      <c r="H26" s="53"/>
      <c r="I26" s="56"/>
      <c r="J26" s="40"/>
      <c r="K26" s="37"/>
      <c r="L26" s="25"/>
      <c r="M26" s="26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0" ht="28.5" customHeight="1" x14ac:dyDescent="0.25">
      <c r="A27" s="68">
        <v>4</v>
      </c>
      <c r="B27" s="68" t="s">
        <v>80</v>
      </c>
      <c r="C27" s="53">
        <v>24</v>
      </c>
      <c r="D27" s="54"/>
      <c r="E27" s="53"/>
      <c r="F27" s="55" t="s">
        <v>76</v>
      </c>
      <c r="G27" s="53"/>
      <c r="H27" s="53"/>
      <c r="I27" s="56"/>
      <c r="J27" s="40"/>
      <c r="K27" s="37"/>
      <c r="L27" s="25"/>
      <c r="M27" s="26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ht="108.75" customHeight="1" x14ac:dyDescent="0.25">
      <c r="A28" s="67">
        <v>5</v>
      </c>
      <c r="B28" s="69" t="s">
        <v>79</v>
      </c>
      <c r="C28" s="49">
        <v>25</v>
      </c>
      <c r="D28" s="50" t="s">
        <v>66</v>
      </c>
      <c r="E28" s="49" t="s">
        <v>82</v>
      </c>
      <c r="F28" s="51" t="s">
        <v>83</v>
      </c>
      <c r="G28" s="49" t="s">
        <v>87</v>
      </c>
      <c r="H28" s="49" t="s">
        <v>25</v>
      </c>
      <c r="I28" s="58" t="s">
        <v>27</v>
      </c>
      <c r="J28" s="41">
        <v>5.97</v>
      </c>
      <c r="K28" s="37"/>
      <c r="L28" s="25">
        <f t="shared" si="0"/>
        <v>0</v>
      </c>
      <c r="M28" s="26" t="str">
        <f t="shared" si="1"/>
        <v>OK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</sheetData>
  <mergeCells count="27">
    <mergeCell ref="AD1:AD2"/>
    <mergeCell ref="A2:M2"/>
    <mergeCell ref="V1:V2"/>
    <mergeCell ref="R1:R2"/>
    <mergeCell ref="S1:S2"/>
    <mergeCell ref="T1:T2"/>
    <mergeCell ref="U1:U2"/>
    <mergeCell ref="Q1:Q2"/>
    <mergeCell ref="AB1:AB2"/>
    <mergeCell ref="AC1:AC2"/>
    <mergeCell ref="W1:W2"/>
    <mergeCell ref="X1:X2"/>
    <mergeCell ref="Y1:Y2"/>
    <mergeCell ref="Z1:Z2"/>
    <mergeCell ref="AA1:AA2"/>
    <mergeCell ref="P1:P2"/>
    <mergeCell ref="A4:A8"/>
    <mergeCell ref="B4:B8"/>
    <mergeCell ref="A9:A16"/>
    <mergeCell ref="B9:B16"/>
    <mergeCell ref="A17:A26"/>
    <mergeCell ref="B17:B26"/>
    <mergeCell ref="N1:N2"/>
    <mergeCell ref="O1:O2"/>
    <mergeCell ref="A1:F1"/>
    <mergeCell ref="G1:J1"/>
    <mergeCell ref="K1:M1"/>
  </mergeCells>
  <conditionalFormatting sqref="N4">
    <cfRule type="cellIs" dxfId="200" priority="10" stopIfTrue="1" operator="greaterThan">
      <formula>0</formula>
    </cfRule>
    <cfRule type="cellIs" dxfId="199" priority="11" stopIfTrue="1" operator="greaterThan">
      <formula>0</formula>
    </cfRule>
    <cfRule type="cellIs" dxfId="198" priority="12" stopIfTrue="1" operator="greaterThan">
      <formula>0</formula>
    </cfRule>
  </conditionalFormatting>
  <conditionalFormatting sqref="N5:N28">
    <cfRule type="cellIs" dxfId="197" priority="7" stopIfTrue="1" operator="greaterThan">
      <formula>0</formula>
    </cfRule>
    <cfRule type="cellIs" dxfId="196" priority="8" stopIfTrue="1" operator="greaterThan">
      <formula>0</formula>
    </cfRule>
    <cfRule type="cellIs" dxfId="195" priority="9" stopIfTrue="1" operator="greaterThan">
      <formula>0</formula>
    </cfRule>
  </conditionalFormatting>
  <conditionalFormatting sqref="O4:X4">
    <cfRule type="cellIs" dxfId="194" priority="4" stopIfTrue="1" operator="greaterThan">
      <formula>0</formula>
    </cfRule>
    <cfRule type="cellIs" dxfId="193" priority="5" stopIfTrue="1" operator="greaterThan">
      <formula>0</formula>
    </cfRule>
    <cfRule type="cellIs" dxfId="192" priority="6" stopIfTrue="1" operator="greaterThan">
      <formula>0</formula>
    </cfRule>
  </conditionalFormatting>
  <conditionalFormatting sqref="O5:X28">
    <cfRule type="cellIs" dxfId="191" priority="1" stopIfTrue="1" operator="greaterThan">
      <formula>0</formula>
    </cfRule>
    <cfRule type="cellIs" dxfId="190" priority="2" stopIfTrue="1" operator="greaterThan">
      <formula>0</formula>
    </cfRule>
    <cfRule type="cellIs" dxfId="189" priority="3" stopIfTrue="1" operator="greaterThan">
      <formula>0</formula>
    </cfRule>
  </conditionalFormatting>
  <conditionalFormatting sqref="Y5:AD28">
    <cfRule type="cellIs" dxfId="188" priority="19" stopIfTrue="1" operator="greaterThan">
      <formula>0</formula>
    </cfRule>
    <cfRule type="cellIs" dxfId="187" priority="20" stopIfTrue="1" operator="greaterThan">
      <formula>0</formula>
    </cfRule>
    <cfRule type="cellIs" dxfId="186" priority="21" stopIfTrue="1" operator="greaterThan">
      <formula>0</formula>
    </cfRule>
  </conditionalFormatting>
  <conditionalFormatting sqref="Y4:AD4">
    <cfRule type="cellIs" dxfId="185" priority="16" stopIfTrue="1" operator="greaterThan">
      <formula>0</formula>
    </cfRule>
    <cfRule type="cellIs" dxfId="184" priority="17" stopIfTrue="1" operator="greaterThan">
      <formula>0</formula>
    </cfRule>
    <cfRule type="cellIs" dxfId="183" priority="18" stopIfTrue="1" operator="greaterThan">
      <formula>0</formula>
    </cfRule>
  </conditionalFormatting>
  <conditionalFormatting sqref="Y5:AD28">
    <cfRule type="cellIs" dxfId="182" priority="13" stopIfTrue="1" operator="greaterThan">
      <formula>0</formula>
    </cfRule>
    <cfRule type="cellIs" dxfId="181" priority="14" stopIfTrue="1" operator="greaterThan">
      <formula>0</formula>
    </cfRule>
    <cfRule type="cellIs" dxfId="180" priority="15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opLeftCell="G1" zoomScale="106" zoomScaleNormal="106" workbookViewId="0">
      <selection activeCell="K4" sqref="K4:K28"/>
    </sheetView>
  </sheetViews>
  <sheetFormatPr defaultColWidth="9.7109375" defaultRowHeight="15" x14ac:dyDescent="0.25"/>
  <cols>
    <col min="1" max="1" width="6.7109375" style="1" customWidth="1"/>
    <col min="2" max="2" width="24.85546875" style="1" customWidth="1"/>
    <col min="3" max="3" width="7.7109375" style="1" customWidth="1"/>
    <col min="4" max="4" width="8.85546875" style="1" customWidth="1"/>
    <col min="5" max="5" width="13.85546875" style="1" customWidth="1"/>
    <col min="6" max="6" width="43.5703125" style="27" customWidth="1"/>
    <col min="7" max="7" width="24.7109375" style="1" customWidth="1"/>
    <col min="8" max="8" width="9.85546875" style="1" bestFit="1" customWidth="1"/>
    <col min="9" max="9" width="16.85546875" style="1" customWidth="1"/>
    <col min="10" max="10" width="12.7109375" style="42" bestFit="1" customWidth="1"/>
    <col min="11" max="11" width="12" style="19" customWidth="1"/>
    <col min="12" max="12" width="13.28515625" style="28" customWidth="1"/>
    <col min="13" max="13" width="12.5703125" style="17" customWidth="1"/>
    <col min="14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2.25" customHeight="1" x14ac:dyDescent="0.25">
      <c r="A1" s="89" t="s">
        <v>77</v>
      </c>
      <c r="B1" s="89"/>
      <c r="C1" s="89"/>
      <c r="D1" s="89"/>
      <c r="E1" s="89"/>
      <c r="F1" s="89"/>
      <c r="G1" s="89" t="s">
        <v>26</v>
      </c>
      <c r="H1" s="89"/>
      <c r="I1" s="89"/>
      <c r="J1" s="89"/>
      <c r="K1" s="89" t="s">
        <v>78</v>
      </c>
      <c r="L1" s="89"/>
      <c r="M1" s="89"/>
      <c r="N1" s="88" t="s">
        <v>57</v>
      </c>
      <c r="O1" s="88" t="s">
        <v>57</v>
      </c>
      <c r="P1" s="88" t="s">
        <v>57</v>
      </c>
      <c r="Q1" s="88" t="s">
        <v>57</v>
      </c>
      <c r="R1" s="88" t="s">
        <v>57</v>
      </c>
      <c r="S1" s="88" t="s">
        <v>57</v>
      </c>
      <c r="T1" s="88" t="s">
        <v>57</v>
      </c>
      <c r="U1" s="88" t="s">
        <v>57</v>
      </c>
      <c r="V1" s="88" t="s">
        <v>57</v>
      </c>
      <c r="W1" s="88" t="s">
        <v>57</v>
      </c>
      <c r="X1" s="88" t="s">
        <v>57</v>
      </c>
      <c r="Y1" s="88" t="s">
        <v>57</v>
      </c>
      <c r="Z1" s="88" t="s">
        <v>57</v>
      </c>
      <c r="AA1" s="88" t="s">
        <v>57</v>
      </c>
      <c r="AB1" s="88" t="s">
        <v>57</v>
      </c>
      <c r="AC1" s="88" t="s">
        <v>57</v>
      </c>
      <c r="AD1" s="88" t="s">
        <v>57</v>
      </c>
    </row>
    <row r="2" spans="1:30" ht="32.25" customHeight="1" x14ac:dyDescent="0.25">
      <c r="A2" s="89" t="s">
        <v>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1:30" s="16" customFormat="1" ht="45" x14ac:dyDescent="0.2">
      <c r="A3" s="33" t="s">
        <v>1</v>
      </c>
      <c r="B3" s="43" t="s">
        <v>60</v>
      </c>
      <c r="C3" s="33" t="s">
        <v>61</v>
      </c>
      <c r="D3" s="33" t="s">
        <v>62</v>
      </c>
      <c r="E3" s="33" t="s">
        <v>37</v>
      </c>
      <c r="F3" s="32" t="s">
        <v>63</v>
      </c>
      <c r="G3" s="34" t="s">
        <v>64</v>
      </c>
      <c r="H3" s="34" t="s">
        <v>65</v>
      </c>
      <c r="I3" s="34" t="s">
        <v>29</v>
      </c>
      <c r="J3" s="38" t="s">
        <v>2</v>
      </c>
      <c r="K3" s="35" t="s">
        <v>24</v>
      </c>
      <c r="L3" s="36" t="s">
        <v>0</v>
      </c>
      <c r="M3" s="33" t="s">
        <v>3</v>
      </c>
      <c r="N3" s="24" t="s">
        <v>58</v>
      </c>
      <c r="O3" s="24" t="s">
        <v>58</v>
      </c>
      <c r="P3" s="24" t="s">
        <v>58</v>
      </c>
      <c r="Q3" s="24" t="s">
        <v>58</v>
      </c>
      <c r="R3" s="24" t="s">
        <v>58</v>
      </c>
      <c r="S3" s="24" t="s">
        <v>58</v>
      </c>
      <c r="T3" s="24" t="s">
        <v>58</v>
      </c>
      <c r="U3" s="24" t="s">
        <v>58</v>
      </c>
      <c r="V3" s="24" t="s">
        <v>58</v>
      </c>
      <c r="W3" s="24" t="s">
        <v>58</v>
      </c>
      <c r="X3" s="24" t="s">
        <v>58</v>
      </c>
      <c r="Y3" s="24" t="s">
        <v>58</v>
      </c>
      <c r="Z3" s="24" t="s">
        <v>58</v>
      </c>
      <c r="AA3" s="24" t="s">
        <v>58</v>
      </c>
      <c r="AB3" s="24" t="s">
        <v>58</v>
      </c>
      <c r="AC3" s="24" t="s">
        <v>58</v>
      </c>
      <c r="AD3" s="24" t="s">
        <v>58</v>
      </c>
    </row>
    <row r="4" spans="1:30" ht="35.1" customHeight="1" x14ac:dyDescent="0.25">
      <c r="A4" s="90">
        <v>1</v>
      </c>
      <c r="B4" s="84" t="s">
        <v>79</v>
      </c>
      <c r="C4" s="49">
        <v>1</v>
      </c>
      <c r="D4" s="50" t="s">
        <v>66</v>
      </c>
      <c r="E4" s="49" t="s">
        <v>40</v>
      </c>
      <c r="F4" s="51" t="s">
        <v>41</v>
      </c>
      <c r="G4" s="49" t="s">
        <v>84</v>
      </c>
      <c r="H4" s="49" t="s">
        <v>28</v>
      </c>
      <c r="I4" s="52" t="s">
        <v>27</v>
      </c>
      <c r="J4" s="39">
        <v>20</v>
      </c>
      <c r="K4" s="37"/>
      <c r="L4" s="25">
        <f>K4-(SUM(N4:AD4))</f>
        <v>0</v>
      </c>
      <c r="M4" s="26" t="str">
        <f>IF(L4&lt;0,"ATENÇÃO","OK")</f>
        <v>OK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ht="42" customHeight="1" x14ac:dyDescent="0.25">
      <c r="A5" s="91"/>
      <c r="B5" s="85"/>
      <c r="C5" s="49">
        <v>2</v>
      </c>
      <c r="D5" s="50" t="s">
        <v>66</v>
      </c>
      <c r="E5" s="49" t="s">
        <v>42</v>
      </c>
      <c r="F5" s="51" t="s">
        <v>43</v>
      </c>
      <c r="G5" s="49" t="s">
        <v>85</v>
      </c>
      <c r="H5" s="49" t="s">
        <v>28</v>
      </c>
      <c r="I5" s="52" t="s">
        <v>27</v>
      </c>
      <c r="J5" s="39">
        <v>20</v>
      </c>
      <c r="K5" s="37"/>
      <c r="L5" s="25">
        <f t="shared" ref="L5:L28" si="0">K5-(SUM(N5:AD5))</f>
        <v>0</v>
      </c>
      <c r="M5" s="26" t="str">
        <f t="shared" ref="M5:M28" si="1">IF(L5&lt;0,"ATENÇÃO","OK")</f>
        <v>OK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30" ht="35.1" customHeight="1" x14ac:dyDescent="0.25">
      <c r="A6" s="91"/>
      <c r="B6" s="85"/>
      <c r="C6" s="49">
        <v>3</v>
      </c>
      <c r="D6" s="50" t="s">
        <v>66</v>
      </c>
      <c r="E6" s="49" t="s">
        <v>44</v>
      </c>
      <c r="F6" s="51" t="s">
        <v>45</v>
      </c>
      <c r="G6" s="49" t="s">
        <v>85</v>
      </c>
      <c r="H6" s="49" t="s">
        <v>28</v>
      </c>
      <c r="I6" s="52" t="s">
        <v>27</v>
      </c>
      <c r="J6" s="39">
        <v>23.12</v>
      </c>
      <c r="K6" s="37">
        <v>10</v>
      </c>
      <c r="L6" s="25">
        <f t="shared" si="0"/>
        <v>10</v>
      </c>
      <c r="M6" s="26" t="str">
        <f t="shared" si="1"/>
        <v>OK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35.1" customHeight="1" x14ac:dyDescent="0.25">
      <c r="A7" s="91"/>
      <c r="B7" s="85"/>
      <c r="C7" s="49">
        <v>4</v>
      </c>
      <c r="D7" s="50" t="s">
        <v>66</v>
      </c>
      <c r="E7" s="49" t="s">
        <v>46</v>
      </c>
      <c r="F7" s="51" t="s">
        <v>47</v>
      </c>
      <c r="G7" s="49" t="s">
        <v>85</v>
      </c>
      <c r="H7" s="49" t="s">
        <v>28</v>
      </c>
      <c r="I7" s="52" t="s">
        <v>27</v>
      </c>
      <c r="J7" s="39">
        <v>23.12</v>
      </c>
      <c r="K7" s="37">
        <v>50</v>
      </c>
      <c r="L7" s="25">
        <f t="shared" si="0"/>
        <v>50</v>
      </c>
      <c r="M7" s="26" t="str">
        <f t="shared" si="1"/>
        <v>OK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1:30" ht="57" x14ac:dyDescent="0.25">
      <c r="A8" s="92"/>
      <c r="B8" s="85"/>
      <c r="C8" s="49">
        <v>5</v>
      </c>
      <c r="D8" s="50" t="s">
        <v>66</v>
      </c>
      <c r="E8" s="49" t="s">
        <v>56</v>
      </c>
      <c r="F8" s="51" t="s">
        <v>67</v>
      </c>
      <c r="G8" s="49" t="s">
        <v>86</v>
      </c>
      <c r="H8" s="49" t="s">
        <v>28</v>
      </c>
      <c r="I8" s="52" t="s">
        <v>27</v>
      </c>
      <c r="J8" s="39">
        <v>159.84</v>
      </c>
      <c r="K8" s="37"/>
      <c r="L8" s="25">
        <f t="shared" si="0"/>
        <v>0</v>
      </c>
      <c r="M8" s="26" t="str">
        <f t="shared" si="1"/>
        <v>OK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0" ht="35.1" customHeight="1" x14ac:dyDescent="0.25">
      <c r="A9" s="93">
        <v>2</v>
      </c>
      <c r="B9" s="86" t="s">
        <v>81</v>
      </c>
      <c r="C9" s="53">
        <v>6</v>
      </c>
      <c r="D9" s="54"/>
      <c r="E9" s="53"/>
      <c r="F9" s="55" t="s">
        <v>48</v>
      </c>
      <c r="G9" s="53"/>
      <c r="H9" s="53"/>
      <c r="I9" s="56"/>
      <c r="J9" s="40"/>
      <c r="K9" s="37"/>
      <c r="L9" s="25"/>
      <c r="M9" s="26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ht="35.1" customHeight="1" x14ac:dyDescent="0.25">
      <c r="A10" s="86"/>
      <c r="B10" s="86"/>
      <c r="C10" s="53">
        <v>7</v>
      </c>
      <c r="D10" s="54"/>
      <c r="E10" s="53"/>
      <c r="F10" s="55" t="s">
        <v>49</v>
      </c>
      <c r="G10" s="53"/>
      <c r="H10" s="53"/>
      <c r="I10" s="56"/>
      <c r="J10" s="40"/>
      <c r="K10" s="37"/>
      <c r="L10" s="25"/>
      <c r="M10" s="26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ht="35.1" customHeight="1" x14ac:dyDescent="0.25">
      <c r="A11" s="86"/>
      <c r="B11" s="86"/>
      <c r="C11" s="53">
        <v>8</v>
      </c>
      <c r="D11" s="54"/>
      <c r="E11" s="53"/>
      <c r="F11" s="57" t="s">
        <v>50</v>
      </c>
      <c r="G11" s="70"/>
      <c r="H11" s="53"/>
      <c r="I11" s="56"/>
      <c r="J11" s="40"/>
      <c r="K11" s="37"/>
      <c r="L11" s="25"/>
      <c r="M11" s="26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ht="35.1" customHeight="1" x14ac:dyDescent="0.25">
      <c r="A12" s="86"/>
      <c r="B12" s="86"/>
      <c r="C12" s="53">
        <v>9</v>
      </c>
      <c r="D12" s="54"/>
      <c r="E12" s="53"/>
      <c r="F12" s="57" t="s">
        <v>51</v>
      </c>
      <c r="G12" s="70"/>
      <c r="H12" s="53"/>
      <c r="I12" s="56"/>
      <c r="J12" s="40"/>
      <c r="K12" s="37"/>
      <c r="L12" s="25"/>
      <c r="M12" s="26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ht="35.1" customHeight="1" x14ac:dyDescent="0.25">
      <c r="A13" s="86"/>
      <c r="B13" s="86"/>
      <c r="C13" s="53">
        <v>10</v>
      </c>
      <c r="D13" s="54"/>
      <c r="E13" s="53"/>
      <c r="F13" s="57" t="s">
        <v>52</v>
      </c>
      <c r="G13" s="70"/>
      <c r="H13" s="53"/>
      <c r="I13" s="56"/>
      <c r="J13" s="40"/>
      <c r="K13" s="37"/>
      <c r="L13" s="25"/>
      <c r="M13" s="26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35.1" customHeight="1" x14ac:dyDescent="0.25">
      <c r="A14" s="86"/>
      <c r="B14" s="86"/>
      <c r="C14" s="53">
        <v>11</v>
      </c>
      <c r="D14" s="54"/>
      <c r="E14" s="53"/>
      <c r="F14" s="57" t="s">
        <v>53</v>
      </c>
      <c r="G14" s="70"/>
      <c r="H14" s="53"/>
      <c r="I14" s="56"/>
      <c r="J14" s="40"/>
      <c r="K14" s="37"/>
      <c r="L14" s="25"/>
      <c r="M14" s="26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ht="35.1" customHeight="1" x14ac:dyDescent="0.25">
      <c r="A15" s="86"/>
      <c r="B15" s="86"/>
      <c r="C15" s="53">
        <v>12</v>
      </c>
      <c r="D15" s="54"/>
      <c r="E15" s="53"/>
      <c r="F15" s="55" t="s">
        <v>54</v>
      </c>
      <c r="G15" s="53"/>
      <c r="H15" s="53"/>
      <c r="I15" s="56"/>
      <c r="J15" s="40"/>
      <c r="K15" s="37"/>
      <c r="L15" s="25"/>
      <c r="M15" s="26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ht="35.1" customHeight="1" x14ac:dyDescent="0.25">
      <c r="A16" s="86"/>
      <c r="B16" s="86"/>
      <c r="C16" s="53">
        <v>13</v>
      </c>
      <c r="D16" s="54"/>
      <c r="E16" s="53"/>
      <c r="F16" s="55" t="s">
        <v>55</v>
      </c>
      <c r="G16" s="53"/>
      <c r="H16" s="53"/>
      <c r="I16" s="56"/>
      <c r="J16" s="40"/>
      <c r="K16" s="37"/>
      <c r="L16" s="25"/>
      <c r="M16" s="26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0" ht="35.1" customHeight="1" x14ac:dyDescent="0.25">
      <c r="A17" s="87">
        <v>3</v>
      </c>
      <c r="B17" s="87" t="s">
        <v>80</v>
      </c>
      <c r="C17" s="53">
        <v>14</v>
      </c>
      <c r="D17" s="54"/>
      <c r="E17" s="53"/>
      <c r="F17" s="55" t="s">
        <v>68</v>
      </c>
      <c r="G17" s="53"/>
      <c r="H17" s="53"/>
      <c r="I17" s="56"/>
      <c r="J17" s="40"/>
      <c r="K17" s="37"/>
      <c r="L17" s="25"/>
      <c r="M17" s="26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0" ht="35.1" customHeight="1" x14ac:dyDescent="0.25">
      <c r="A18" s="87"/>
      <c r="B18" s="87"/>
      <c r="C18" s="53">
        <v>15</v>
      </c>
      <c r="D18" s="54"/>
      <c r="E18" s="53"/>
      <c r="F18" s="55" t="s">
        <v>38</v>
      </c>
      <c r="G18" s="53"/>
      <c r="H18" s="53"/>
      <c r="I18" s="56"/>
      <c r="J18" s="40"/>
      <c r="K18" s="37"/>
      <c r="L18" s="25"/>
      <c r="M18" s="26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0" ht="35.1" customHeight="1" x14ac:dyDescent="0.25">
      <c r="A19" s="87"/>
      <c r="B19" s="87"/>
      <c r="C19" s="53">
        <v>16</v>
      </c>
      <c r="D19" s="54"/>
      <c r="E19" s="53"/>
      <c r="F19" s="55" t="s">
        <v>39</v>
      </c>
      <c r="G19" s="53"/>
      <c r="H19" s="53"/>
      <c r="I19" s="56"/>
      <c r="J19" s="40"/>
      <c r="K19" s="37"/>
      <c r="L19" s="25"/>
      <c r="M19" s="26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ht="35.1" customHeight="1" x14ac:dyDescent="0.25">
      <c r="A20" s="87"/>
      <c r="B20" s="87"/>
      <c r="C20" s="53">
        <v>17</v>
      </c>
      <c r="D20" s="54"/>
      <c r="E20" s="53"/>
      <c r="F20" s="55" t="s">
        <v>69</v>
      </c>
      <c r="G20" s="53"/>
      <c r="H20" s="53"/>
      <c r="I20" s="56"/>
      <c r="J20" s="40"/>
      <c r="K20" s="37"/>
      <c r="L20" s="25"/>
      <c r="M20" s="26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ht="35.1" customHeight="1" x14ac:dyDescent="0.25">
      <c r="A21" s="87"/>
      <c r="B21" s="87"/>
      <c r="C21" s="53">
        <v>18</v>
      </c>
      <c r="D21" s="54"/>
      <c r="E21" s="53"/>
      <c r="F21" s="55" t="s">
        <v>70</v>
      </c>
      <c r="G21" s="53"/>
      <c r="H21" s="53"/>
      <c r="I21" s="56"/>
      <c r="J21" s="40"/>
      <c r="K21" s="37"/>
      <c r="L21" s="25"/>
      <c r="M21" s="26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ht="35.1" customHeight="1" x14ac:dyDescent="0.25">
      <c r="A22" s="87"/>
      <c r="B22" s="87"/>
      <c r="C22" s="53">
        <v>19</v>
      </c>
      <c r="D22" s="54"/>
      <c r="E22" s="53"/>
      <c r="F22" s="55" t="s">
        <v>71</v>
      </c>
      <c r="G22" s="53"/>
      <c r="H22" s="53"/>
      <c r="I22" s="56"/>
      <c r="J22" s="40"/>
      <c r="K22" s="37"/>
      <c r="L22" s="25"/>
      <c r="M22" s="26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ht="35.1" customHeight="1" x14ac:dyDescent="0.25">
      <c r="A23" s="87"/>
      <c r="B23" s="87"/>
      <c r="C23" s="53">
        <v>20</v>
      </c>
      <c r="D23" s="54"/>
      <c r="E23" s="53"/>
      <c r="F23" s="55" t="s">
        <v>72</v>
      </c>
      <c r="G23" s="53"/>
      <c r="H23" s="53"/>
      <c r="I23" s="56"/>
      <c r="J23" s="40"/>
      <c r="K23" s="37"/>
      <c r="L23" s="25"/>
      <c r="M23" s="26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ht="35.1" customHeight="1" x14ac:dyDescent="0.25">
      <c r="A24" s="87"/>
      <c r="B24" s="87"/>
      <c r="C24" s="53">
        <v>21</v>
      </c>
      <c r="D24" s="54"/>
      <c r="E24" s="53"/>
      <c r="F24" s="55" t="s">
        <v>73</v>
      </c>
      <c r="G24" s="53"/>
      <c r="H24" s="53"/>
      <c r="I24" s="56"/>
      <c r="J24" s="40"/>
      <c r="K24" s="37"/>
      <c r="L24" s="25"/>
      <c r="M24" s="26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ht="35.1" customHeight="1" x14ac:dyDescent="0.25">
      <c r="A25" s="87"/>
      <c r="B25" s="87"/>
      <c r="C25" s="53">
        <v>22</v>
      </c>
      <c r="D25" s="54"/>
      <c r="E25" s="53"/>
      <c r="F25" s="55" t="s">
        <v>74</v>
      </c>
      <c r="G25" s="53"/>
      <c r="H25" s="53"/>
      <c r="I25" s="56"/>
      <c r="J25" s="40"/>
      <c r="K25" s="37"/>
      <c r="L25" s="25"/>
      <c r="M25" s="26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ht="35.1" customHeight="1" x14ac:dyDescent="0.25">
      <c r="A26" s="87"/>
      <c r="B26" s="87"/>
      <c r="C26" s="53">
        <v>23</v>
      </c>
      <c r="D26" s="54"/>
      <c r="E26" s="53"/>
      <c r="F26" s="55" t="s">
        <v>75</v>
      </c>
      <c r="G26" s="53"/>
      <c r="H26" s="53"/>
      <c r="I26" s="56"/>
      <c r="J26" s="40"/>
      <c r="K26" s="37"/>
      <c r="L26" s="25"/>
      <c r="M26" s="26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0" ht="28.5" customHeight="1" x14ac:dyDescent="0.25">
      <c r="A27" s="68">
        <v>4</v>
      </c>
      <c r="B27" s="68" t="s">
        <v>80</v>
      </c>
      <c r="C27" s="53">
        <v>24</v>
      </c>
      <c r="D27" s="54"/>
      <c r="E27" s="53"/>
      <c r="F27" s="55" t="s">
        <v>76</v>
      </c>
      <c r="G27" s="53"/>
      <c r="H27" s="53"/>
      <c r="I27" s="56"/>
      <c r="J27" s="40"/>
      <c r="K27" s="37"/>
      <c r="L27" s="25"/>
      <c r="M27" s="26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ht="108.75" customHeight="1" x14ac:dyDescent="0.25">
      <c r="A28" s="67">
        <v>5</v>
      </c>
      <c r="B28" s="69" t="s">
        <v>79</v>
      </c>
      <c r="C28" s="49">
        <v>25</v>
      </c>
      <c r="D28" s="50" t="s">
        <v>66</v>
      </c>
      <c r="E28" s="49" t="s">
        <v>82</v>
      </c>
      <c r="F28" s="51" t="s">
        <v>83</v>
      </c>
      <c r="G28" s="49" t="s">
        <v>87</v>
      </c>
      <c r="H28" s="49" t="s">
        <v>25</v>
      </c>
      <c r="I28" s="58" t="s">
        <v>27</v>
      </c>
      <c r="J28" s="41">
        <v>5.97</v>
      </c>
      <c r="K28" s="37"/>
      <c r="L28" s="25">
        <f t="shared" si="0"/>
        <v>0</v>
      </c>
      <c r="M28" s="26" t="str">
        <f t="shared" si="1"/>
        <v>OK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</sheetData>
  <mergeCells count="27">
    <mergeCell ref="R1:R2"/>
    <mergeCell ref="S1:S2"/>
    <mergeCell ref="T1:T2"/>
    <mergeCell ref="U1:U2"/>
    <mergeCell ref="AD1:AD2"/>
    <mergeCell ref="AB1:AB2"/>
    <mergeCell ref="AC1:AC2"/>
    <mergeCell ref="AA1:AA2"/>
    <mergeCell ref="Y1:Y2"/>
    <mergeCell ref="Z1:Z2"/>
    <mergeCell ref="V1:V2"/>
    <mergeCell ref="W1:W2"/>
    <mergeCell ref="X1:X2"/>
    <mergeCell ref="A4:A8"/>
    <mergeCell ref="B4:B8"/>
    <mergeCell ref="A9:A16"/>
    <mergeCell ref="B9:B16"/>
    <mergeCell ref="A17:A26"/>
    <mergeCell ref="B17:B26"/>
    <mergeCell ref="P1:P2"/>
    <mergeCell ref="Q1:Q2"/>
    <mergeCell ref="N1:N2"/>
    <mergeCell ref="O1:O2"/>
    <mergeCell ref="K1:M1"/>
    <mergeCell ref="A2:M2"/>
    <mergeCell ref="A1:F1"/>
    <mergeCell ref="G1:J1"/>
  </mergeCells>
  <conditionalFormatting sqref="Y5:AD28">
    <cfRule type="cellIs" dxfId="179" priority="19" stopIfTrue="1" operator="greaterThan">
      <formula>0</formula>
    </cfRule>
    <cfRule type="cellIs" dxfId="178" priority="20" stopIfTrue="1" operator="greaterThan">
      <formula>0</formula>
    </cfRule>
    <cfRule type="cellIs" dxfId="177" priority="21" stopIfTrue="1" operator="greaterThan">
      <formula>0</formula>
    </cfRule>
  </conditionalFormatting>
  <conditionalFormatting sqref="Y4:AD4">
    <cfRule type="cellIs" dxfId="176" priority="16" stopIfTrue="1" operator="greaterThan">
      <formula>0</formula>
    </cfRule>
    <cfRule type="cellIs" dxfId="175" priority="17" stopIfTrue="1" operator="greaterThan">
      <formula>0</formula>
    </cfRule>
    <cfRule type="cellIs" dxfId="174" priority="18" stopIfTrue="1" operator="greaterThan">
      <formula>0</formula>
    </cfRule>
  </conditionalFormatting>
  <conditionalFormatting sqref="N4">
    <cfRule type="cellIs" dxfId="173" priority="10" stopIfTrue="1" operator="greaterThan">
      <formula>0</formula>
    </cfRule>
    <cfRule type="cellIs" dxfId="172" priority="11" stopIfTrue="1" operator="greaterThan">
      <formula>0</formula>
    </cfRule>
    <cfRule type="cellIs" dxfId="171" priority="12" stopIfTrue="1" operator="greaterThan">
      <formula>0</formula>
    </cfRule>
  </conditionalFormatting>
  <conditionalFormatting sqref="N5:N28">
    <cfRule type="cellIs" dxfId="170" priority="7" stopIfTrue="1" operator="greaterThan">
      <formula>0</formula>
    </cfRule>
    <cfRule type="cellIs" dxfId="169" priority="8" stopIfTrue="1" operator="greaterThan">
      <formula>0</formula>
    </cfRule>
    <cfRule type="cellIs" dxfId="168" priority="9" stopIfTrue="1" operator="greaterThan">
      <formula>0</formula>
    </cfRule>
  </conditionalFormatting>
  <conditionalFormatting sqref="O4:X4">
    <cfRule type="cellIs" dxfId="167" priority="4" stopIfTrue="1" operator="greaterThan">
      <formula>0</formula>
    </cfRule>
    <cfRule type="cellIs" dxfId="166" priority="5" stopIfTrue="1" operator="greaterThan">
      <formula>0</formula>
    </cfRule>
    <cfRule type="cellIs" dxfId="165" priority="6" stopIfTrue="1" operator="greaterThan">
      <formula>0</formula>
    </cfRule>
  </conditionalFormatting>
  <conditionalFormatting sqref="Y5:AD28">
    <cfRule type="cellIs" dxfId="164" priority="13" stopIfTrue="1" operator="greaterThan">
      <formula>0</formula>
    </cfRule>
    <cfRule type="cellIs" dxfId="163" priority="14" stopIfTrue="1" operator="greaterThan">
      <formula>0</formula>
    </cfRule>
    <cfRule type="cellIs" dxfId="162" priority="15" stopIfTrue="1" operator="greaterThan">
      <formula>0</formula>
    </cfRule>
  </conditionalFormatting>
  <conditionalFormatting sqref="O5:X28">
    <cfRule type="cellIs" dxfId="161" priority="1" stopIfTrue="1" operator="greaterThan">
      <formula>0</formula>
    </cfRule>
    <cfRule type="cellIs" dxfId="160" priority="2" stopIfTrue="1" operator="greaterThan">
      <formula>0</formula>
    </cfRule>
    <cfRule type="cellIs" dxfId="159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opLeftCell="G22" zoomScale="98" zoomScaleNormal="98" workbookViewId="0">
      <selection activeCell="K9" sqref="K9:K27"/>
    </sheetView>
  </sheetViews>
  <sheetFormatPr defaultColWidth="9.7109375" defaultRowHeight="15" x14ac:dyDescent="0.25"/>
  <cols>
    <col min="1" max="1" width="6.7109375" style="1" customWidth="1"/>
    <col min="2" max="2" width="24.85546875" style="1" customWidth="1"/>
    <col min="3" max="3" width="7.7109375" style="1" customWidth="1"/>
    <col min="4" max="4" width="8.85546875" style="1" customWidth="1"/>
    <col min="5" max="5" width="13.85546875" style="1" customWidth="1"/>
    <col min="6" max="6" width="43.5703125" style="27" customWidth="1"/>
    <col min="7" max="7" width="24.7109375" style="1" customWidth="1"/>
    <col min="8" max="8" width="9.85546875" style="1" bestFit="1" customWidth="1"/>
    <col min="9" max="9" width="16.85546875" style="1" customWidth="1"/>
    <col min="10" max="10" width="12.7109375" style="42" bestFit="1" customWidth="1"/>
    <col min="11" max="11" width="12" style="19" customWidth="1"/>
    <col min="12" max="12" width="13.28515625" style="28" customWidth="1"/>
    <col min="13" max="13" width="12.5703125" style="17" customWidth="1"/>
    <col min="14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2.25" customHeight="1" x14ac:dyDescent="0.25">
      <c r="A1" s="89" t="s">
        <v>77</v>
      </c>
      <c r="B1" s="89"/>
      <c r="C1" s="89"/>
      <c r="D1" s="89"/>
      <c r="E1" s="89"/>
      <c r="F1" s="89"/>
      <c r="G1" s="89" t="s">
        <v>26</v>
      </c>
      <c r="H1" s="89"/>
      <c r="I1" s="89"/>
      <c r="J1" s="89"/>
      <c r="K1" s="89" t="s">
        <v>78</v>
      </c>
      <c r="L1" s="89"/>
      <c r="M1" s="89"/>
      <c r="N1" s="88" t="s">
        <v>57</v>
      </c>
      <c r="O1" s="88" t="s">
        <v>57</v>
      </c>
      <c r="P1" s="88" t="s">
        <v>57</v>
      </c>
      <c r="Q1" s="88" t="s">
        <v>57</v>
      </c>
      <c r="R1" s="88" t="s">
        <v>57</v>
      </c>
      <c r="S1" s="88" t="s">
        <v>57</v>
      </c>
      <c r="T1" s="88" t="s">
        <v>57</v>
      </c>
      <c r="U1" s="88" t="s">
        <v>57</v>
      </c>
      <c r="V1" s="88" t="s">
        <v>57</v>
      </c>
      <c r="W1" s="88" t="s">
        <v>57</v>
      </c>
      <c r="X1" s="88" t="s">
        <v>57</v>
      </c>
      <c r="Y1" s="88" t="s">
        <v>57</v>
      </c>
      <c r="Z1" s="88" t="s">
        <v>57</v>
      </c>
      <c r="AA1" s="88" t="s">
        <v>57</v>
      </c>
      <c r="AB1" s="88" t="s">
        <v>57</v>
      </c>
      <c r="AC1" s="88" t="s">
        <v>57</v>
      </c>
      <c r="AD1" s="88" t="s">
        <v>57</v>
      </c>
    </row>
    <row r="2" spans="1:30" ht="32.25" customHeight="1" x14ac:dyDescent="0.25">
      <c r="A2" s="89" t="s">
        <v>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1:30" s="16" customFormat="1" ht="45" x14ac:dyDescent="0.2">
      <c r="A3" s="33" t="s">
        <v>1</v>
      </c>
      <c r="B3" s="43" t="s">
        <v>60</v>
      </c>
      <c r="C3" s="33" t="s">
        <v>61</v>
      </c>
      <c r="D3" s="33" t="s">
        <v>62</v>
      </c>
      <c r="E3" s="33" t="s">
        <v>37</v>
      </c>
      <c r="F3" s="32" t="s">
        <v>63</v>
      </c>
      <c r="G3" s="34" t="s">
        <v>64</v>
      </c>
      <c r="H3" s="34" t="s">
        <v>65</v>
      </c>
      <c r="I3" s="34" t="s">
        <v>29</v>
      </c>
      <c r="J3" s="38" t="s">
        <v>2</v>
      </c>
      <c r="K3" s="35" t="s">
        <v>24</v>
      </c>
      <c r="L3" s="36" t="s">
        <v>0</v>
      </c>
      <c r="M3" s="33" t="s">
        <v>3</v>
      </c>
      <c r="N3" s="24" t="s">
        <v>58</v>
      </c>
      <c r="O3" s="24" t="s">
        <v>58</v>
      </c>
      <c r="P3" s="24" t="s">
        <v>58</v>
      </c>
      <c r="Q3" s="24" t="s">
        <v>58</v>
      </c>
      <c r="R3" s="24" t="s">
        <v>58</v>
      </c>
      <c r="S3" s="24" t="s">
        <v>58</v>
      </c>
      <c r="T3" s="24" t="s">
        <v>58</v>
      </c>
      <c r="U3" s="24" t="s">
        <v>58</v>
      </c>
      <c r="V3" s="24" t="s">
        <v>58</v>
      </c>
      <c r="W3" s="24" t="s">
        <v>58</v>
      </c>
      <c r="X3" s="24" t="s">
        <v>58</v>
      </c>
      <c r="Y3" s="24" t="s">
        <v>58</v>
      </c>
      <c r="Z3" s="24" t="s">
        <v>58</v>
      </c>
      <c r="AA3" s="24" t="s">
        <v>58</v>
      </c>
      <c r="AB3" s="24" t="s">
        <v>58</v>
      </c>
      <c r="AC3" s="24" t="s">
        <v>58</v>
      </c>
      <c r="AD3" s="24" t="s">
        <v>58</v>
      </c>
    </row>
    <row r="4" spans="1:30" ht="35.1" customHeight="1" x14ac:dyDescent="0.25">
      <c r="A4" s="90">
        <v>1</v>
      </c>
      <c r="B4" s="84" t="s">
        <v>79</v>
      </c>
      <c r="C4" s="49">
        <v>1</v>
      </c>
      <c r="D4" s="50" t="s">
        <v>66</v>
      </c>
      <c r="E4" s="49" t="s">
        <v>40</v>
      </c>
      <c r="F4" s="51" t="s">
        <v>41</v>
      </c>
      <c r="G4" s="49" t="s">
        <v>84</v>
      </c>
      <c r="H4" s="49" t="s">
        <v>28</v>
      </c>
      <c r="I4" s="52" t="s">
        <v>27</v>
      </c>
      <c r="J4" s="39">
        <v>20</v>
      </c>
      <c r="K4" s="37"/>
      <c r="L4" s="25">
        <f>K4-(SUM(N4:AD4))</f>
        <v>0</v>
      </c>
      <c r="M4" s="26" t="str">
        <f>IF(L4&lt;0,"ATENÇÃO","OK")</f>
        <v>OK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ht="42" customHeight="1" x14ac:dyDescent="0.25">
      <c r="A5" s="91"/>
      <c r="B5" s="85"/>
      <c r="C5" s="49">
        <v>2</v>
      </c>
      <c r="D5" s="50" t="s">
        <v>66</v>
      </c>
      <c r="E5" s="49" t="s">
        <v>42</v>
      </c>
      <c r="F5" s="51" t="s">
        <v>43</v>
      </c>
      <c r="G5" s="49" t="s">
        <v>85</v>
      </c>
      <c r="H5" s="49" t="s">
        <v>28</v>
      </c>
      <c r="I5" s="52" t="s">
        <v>27</v>
      </c>
      <c r="J5" s="39">
        <v>20</v>
      </c>
      <c r="K5" s="37"/>
      <c r="L5" s="25">
        <f t="shared" ref="L5:L28" si="0">K5-(SUM(N5:AD5))</f>
        <v>0</v>
      </c>
      <c r="M5" s="26" t="str">
        <f t="shared" ref="M5:M28" si="1">IF(L5&lt;0,"ATENÇÃO","OK")</f>
        <v>OK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30" ht="35.1" customHeight="1" x14ac:dyDescent="0.25">
      <c r="A6" s="91"/>
      <c r="B6" s="85"/>
      <c r="C6" s="49">
        <v>3</v>
      </c>
      <c r="D6" s="50" t="s">
        <v>66</v>
      </c>
      <c r="E6" s="49" t="s">
        <v>44</v>
      </c>
      <c r="F6" s="51" t="s">
        <v>45</v>
      </c>
      <c r="G6" s="49" t="s">
        <v>85</v>
      </c>
      <c r="H6" s="49" t="s">
        <v>28</v>
      </c>
      <c r="I6" s="52" t="s">
        <v>27</v>
      </c>
      <c r="J6" s="39">
        <v>23.12</v>
      </c>
      <c r="K6" s="37"/>
      <c r="L6" s="25">
        <f t="shared" si="0"/>
        <v>0</v>
      </c>
      <c r="M6" s="26" t="str">
        <f t="shared" si="1"/>
        <v>OK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35.1" customHeight="1" x14ac:dyDescent="0.25">
      <c r="A7" s="91"/>
      <c r="B7" s="85"/>
      <c r="C7" s="49">
        <v>4</v>
      </c>
      <c r="D7" s="50" t="s">
        <v>66</v>
      </c>
      <c r="E7" s="49" t="s">
        <v>46</v>
      </c>
      <c r="F7" s="51" t="s">
        <v>47</v>
      </c>
      <c r="G7" s="49" t="s">
        <v>85</v>
      </c>
      <c r="H7" s="49" t="s">
        <v>28</v>
      </c>
      <c r="I7" s="52" t="s">
        <v>27</v>
      </c>
      <c r="J7" s="39">
        <v>23.12</v>
      </c>
      <c r="K7" s="37"/>
      <c r="L7" s="25">
        <f t="shared" si="0"/>
        <v>0</v>
      </c>
      <c r="M7" s="26" t="str">
        <f t="shared" si="1"/>
        <v>OK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1:30" ht="57" x14ac:dyDescent="0.25">
      <c r="A8" s="92"/>
      <c r="B8" s="85"/>
      <c r="C8" s="49">
        <v>5</v>
      </c>
      <c r="D8" s="50" t="s">
        <v>66</v>
      </c>
      <c r="E8" s="49" t="s">
        <v>56</v>
      </c>
      <c r="F8" s="51" t="s">
        <v>67</v>
      </c>
      <c r="G8" s="49" t="s">
        <v>86</v>
      </c>
      <c r="H8" s="49" t="s">
        <v>28</v>
      </c>
      <c r="I8" s="52" t="s">
        <v>27</v>
      </c>
      <c r="J8" s="39">
        <v>159.84</v>
      </c>
      <c r="K8" s="37"/>
      <c r="L8" s="25">
        <f t="shared" si="0"/>
        <v>0</v>
      </c>
      <c r="M8" s="26" t="str">
        <f t="shared" si="1"/>
        <v>OK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0" ht="35.1" customHeight="1" x14ac:dyDescent="0.25">
      <c r="A9" s="93">
        <v>2</v>
      </c>
      <c r="B9" s="86" t="s">
        <v>81</v>
      </c>
      <c r="C9" s="53">
        <v>6</v>
      </c>
      <c r="D9" s="54"/>
      <c r="E9" s="53"/>
      <c r="F9" s="55" t="s">
        <v>48</v>
      </c>
      <c r="G9" s="53"/>
      <c r="H9" s="53"/>
      <c r="I9" s="56"/>
      <c r="J9" s="40"/>
      <c r="K9" s="37"/>
      <c r="L9" s="25"/>
      <c r="M9" s="26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ht="35.1" customHeight="1" x14ac:dyDescent="0.25">
      <c r="A10" s="86"/>
      <c r="B10" s="86"/>
      <c r="C10" s="53">
        <v>7</v>
      </c>
      <c r="D10" s="54"/>
      <c r="E10" s="53"/>
      <c r="F10" s="55" t="s">
        <v>49</v>
      </c>
      <c r="G10" s="53"/>
      <c r="H10" s="53"/>
      <c r="I10" s="56"/>
      <c r="J10" s="40"/>
      <c r="K10" s="37"/>
      <c r="L10" s="25"/>
      <c r="M10" s="26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ht="35.1" customHeight="1" x14ac:dyDescent="0.25">
      <c r="A11" s="86"/>
      <c r="B11" s="86"/>
      <c r="C11" s="53">
        <v>8</v>
      </c>
      <c r="D11" s="54"/>
      <c r="E11" s="53"/>
      <c r="F11" s="57" t="s">
        <v>50</v>
      </c>
      <c r="G11" s="70"/>
      <c r="H11" s="53"/>
      <c r="I11" s="56"/>
      <c r="J11" s="40"/>
      <c r="K11" s="37"/>
      <c r="L11" s="25"/>
      <c r="M11" s="26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ht="35.1" customHeight="1" x14ac:dyDescent="0.25">
      <c r="A12" s="86"/>
      <c r="B12" s="86"/>
      <c r="C12" s="53">
        <v>9</v>
      </c>
      <c r="D12" s="54"/>
      <c r="E12" s="53"/>
      <c r="F12" s="57" t="s">
        <v>51</v>
      </c>
      <c r="G12" s="70"/>
      <c r="H12" s="53"/>
      <c r="I12" s="56"/>
      <c r="J12" s="40"/>
      <c r="K12" s="37"/>
      <c r="L12" s="25"/>
      <c r="M12" s="26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ht="35.1" customHeight="1" x14ac:dyDescent="0.25">
      <c r="A13" s="86"/>
      <c r="B13" s="86"/>
      <c r="C13" s="53">
        <v>10</v>
      </c>
      <c r="D13" s="54"/>
      <c r="E13" s="53"/>
      <c r="F13" s="57" t="s">
        <v>52</v>
      </c>
      <c r="G13" s="70"/>
      <c r="H13" s="53"/>
      <c r="I13" s="56"/>
      <c r="J13" s="40"/>
      <c r="K13" s="37"/>
      <c r="L13" s="25"/>
      <c r="M13" s="26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35.1" customHeight="1" x14ac:dyDescent="0.25">
      <c r="A14" s="86"/>
      <c r="B14" s="86"/>
      <c r="C14" s="53">
        <v>11</v>
      </c>
      <c r="D14" s="54"/>
      <c r="E14" s="53"/>
      <c r="F14" s="57" t="s">
        <v>53</v>
      </c>
      <c r="G14" s="70"/>
      <c r="H14" s="53"/>
      <c r="I14" s="56"/>
      <c r="J14" s="40"/>
      <c r="K14" s="37"/>
      <c r="L14" s="25"/>
      <c r="M14" s="26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ht="35.1" customHeight="1" x14ac:dyDescent="0.25">
      <c r="A15" s="86"/>
      <c r="B15" s="86"/>
      <c r="C15" s="53">
        <v>12</v>
      </c>
      <c r="D15" s="54"/>
      <c r="E15" s="53"/>
      <c r="F15" s="55" t="s">
        <v>54</v>
      </c>
      <c r="G15" s="53"/>
      <c r="H15" s="53"/>
      <c r="I15" s="56"/>
      <c r="J15" s="40"/>
      <c r="K15" s="37"/>
      <c r="L15" s="25"/>
      <c r="M15" s="26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ht="35.1" customHeight="1" x14ac:dyDescent="0.25">
      <c r="A16" s="86"/>
      <c r="B16" s="86"/>
      <c r="C16" s="53">
        <v>13</v>
      </c>
      <c r="D16" s="54"/>
      <c r="E16" s="53"/>
      <c r="F16" s="55" t="s">
        <v>55</v>
      </c>
      <c r="G16" s="53"/>
      <c r="H16" s="53"/>
      <c r="I16" s="56"/>
      <c r="J16" s="40"/>
      <c r="K16" s="37"/>
      <c r="L16" s="25"/>
      <c r="M16" s="26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0" ht="35.1" customHeight="1" x14ac:dyDescent="0.25">
      <c r="A17" s="87">
        <v>3</v>
      </c>
      <c r="B17" s="87" t="s">
        <v>80</v>
      </c>
      <c r="C17" s="53">
        <v>14</v>
      </c>
      <c r="D17" s="54"/>
      <c r="E17" s="53"/>
      <c r="F17" s="55" t="s">
        <v>68</v>
      </c>
      <c r="G17" s="53"/>
      <c r="H17" s="53"/>
      <c r="I17" s="56"/>
      <c r="J17" s="40"/>
      <c r="K17" s="37"/>
      <c r="L17" s="25"/>
      <c r="M17" s="26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0" ht="35.1" customHeight="1" x14ac:dyDescent="0.25">
      <c r="A18" s="87"/>
      <c r="B18" s="87"/>
      <c r="C18" s="53">
        <v>15</v>
      </c>
      <c r="D18" s="54"/>
      <c r="E18" s="53"/>
      <c r="F18" s="55" t="s">
        <v>38</v>
      </c>
      <c r="G18" s="53"/>
      <c r="H18" s="53"/>
      <c r="I18" s="56"/>
      <c r="J18" s="40"/>
      <c r="K18" s="37"/>
      <c r="L18" s="25"/>
      <c r="M18" s="26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0" ht="35.1" customHeight="1" x14ac:dyDescent="0.25">
      <c r="A19" s="87"/>
      <c r="B19" s="87"/>
      <c r="C19" s="53">
        <v>16</v>
      </c>
      <c r="D19" s="54"/>
      <c r="E19" s="53"/>
      <c r="F19" s="55" t="s">
        <v>39</v>
      </c>
      <c r="G19" s="53"/>
      <c r="H19" s="53"/>
      <c r="I19" s="56"/>
      <c r="J19" s="40"/>
      <c r="K19" s="37"/>
      <c r="L19" s="25"/>
      <c r="M19" s="26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ht="35.1" customHeight="1" x14ac:dyDescent="0.25">
      <c r="A20" s="87"/>
      <c r="B20" s="87"/>
      <c r="C20" s="53">
        <v>17</v>
      </c>
      <c r="D20" s="54"/>
      <c r="E20" s="53"/>
      <c r="F20" s="55" t="s">
        <v>69</v>
      </c>
      <c r="G20" s="53"/>
      <c r="H20" s="53"/>
      <c r="I20" s="56"/>
      <c r="J20" s="40"/>
      <c r="K20" s="37"/>
      <c r="L20" s="25"/>
      <c r="M20" s="26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ht="35.1" customHeight="1" x14ac:dyDescent="0.25">
      <c r="A21" s="87"/>
      <c r="B21" s="87"/>
      <c r="C21" s="53">
        <v>18</v>
      </c>
      <c r="D21" s="54"/>
      <c r="E21" s="53"/>
      <c r="F21" s="55" t="s">
        <v>70</v>
      </c>
      <c r="G21" s="53"/>
      <c r="H21" s="53"/>
      <c r="I21" s="56"/>
      <c r="J21" s="40"/>
      <c r="K21" s="37"/>
      <c r="L21" s="25"/>
      <c r="M21" s="26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ht="35.1" customHeight="1" x14ac:dyDescent="0.25">
      <c r="A22" s="87"/>
      <c r="B22" s="87"/>
      <c r="C22" s="53">
        <v>19</v>
      </c>
      <c r="D22" s="54"/>
      <c r="E22" s="53"/>
      <c r="F22" s="55" t="s">
        <v>71</v>
      </c>
      <c r="G22" s="53"/>
      <c r="H22" s="53"/>
      <c r="I22" s="56"/>
      <c r="J22" s="40"/>
      <c r="K22" s="37"/>
      <c r="L22" s="25"/>
      <c r="M22" s="26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ht="35.1" customHeight="1" x14ac:dyDescent="0.25">
      <c r="A23" s="87"/>
      <c r="B23" s="87"/>
      <c r="C23" s="53">
        <v>20</v>
      </c>
      <c r="D23" s="54"/>
      <c r="E23" s="53"/>
      <c r="F23" s="55" t="s">
        <v>72</v>
      </c>
      <c r="G23" s="53"/>
      <c r="H23" s="53"/>
      <c r="I23" s="56"/>
      <c r="J23" s="40"/>
      <c r="K23" s="37"/>
      <c r="L23" s="25"/>
      <c r="M23" s="26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ht="35.1" customHeight="1" x14ac:dyDescent="0.25">
      <c r="A24" s="87"/>
      <c r="B24" s="87"/>
      <c r="C24" s="53">
        <v>21</v>
      </c>
      <c r="D24" s="54"/>
      <c r="E24" s="53"/>
      <c r="F24" s="55" t="s">
        <v>73</v>
      </c>
      <c r="G24" s="53"/>
      <c r="H24" s="53"/>
      <c r="I24" s="56"/>
      <c r="J24" s="40"/>
      <c r="K24" s="37"/>
      <c r="L24" s="25"/>
      <c r="M24" s="26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ht="35.1" customHeight="1" x14ac:dyDescent="0.25">
      <c r="A25" s="87"/>
      <c r="B25" s="87"/>
      <c r="C25" s="53">
        <v>22</v>
      </c>
      <c r="D25" s="54"/>
      <c r="E25" s="53"/>
      <c r="F25" s="55" t="s">
        <v>74</v>
      </c>
      <c r="G25" s="53"/>
      <c r="H25" s="53"/>
      <c r="I25" s="56"/>
      <c r="J25" s="40"/>
      <c r="K25" s="37"/>
      <c r="L25" s="25"/>
      <c r="M25" s="26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ht="35.1" customHeight="1" x14ac:dyDescent="0.25">
      <c r="A26" s="87"/>
      <c r="B26" s="87"/>
      <c r="C26" s="53">
        <v>23</v>
      </c>
      <c r="D26" s="54"/>
      <c r="E26" s="53"/>
      <c r="F26" s="55" t="s">
        <v>75</v>
      </c>
      <c r="G26" s="53"/>
      <c r="H26" s="53"/>
      <c r="I26" s="56"/>
      <c r="J26" s="40"/>
      <c r="K26" s="37"/>
      <c r="L26" s="25"/>
      <c r="M26" s="26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0" ht="28.5" customHeight="1" x14ac:dyDescent="0.25">
      <c r="A27" s="68">
        <v>4</v>
      </c>
      <c r="B27" s="68" t="s">
        <v>80</v>
      </c>
      <c r="C27" s="53">
        <v>24</v>
      </c>
      <c r="D27" s="54"/>
      <c r="E27" s="53"/>
      <c r="F27" s="55" t="s">
        <v>76</v>
      </c>
      <c r="G27" s="53"/>
      <c r="H27" s="53"/>
      <c r="I27" s="56"/>
      <c r="J27" s="40"/>
      <c r="K27" s="37"/>
      <c r="L27" s="25"/>
      <c r="M27" s="26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ht="108.75" customHeight="1" x14ac:dyDescent="0.25">
      <c r="A28" s="67">
        <v>5</v>
      </c>
      <c r="B28" s="69" t="s">
        <v>79</v>
      </c>
      <c r="C28" s="49">
        <v>25</v>
      </c>
      <c r="D28" s="50" t="s">
        <v>66</v>
      </c>
      <c r="E28" s="49" t="s">
        <v>82</v>
      </c>
      <c r="F28" s="51" t="s">
        <v>83</v>
      </c>
      <c r="G28" s="49" t="s">
        <v>87</v>
      </c>
      <c r="H28" s="49" t="s">
        <v>25</v>
      </c>
      <c r="I28" s="58" t="s">
        <v>27</v>
      </c>
      <c r="J28" s="41">
        <v>5.97</v>
      </c>
      <c r="K28" s="37"/>
      <c r="L28" s="25">
        <f t="shared" si="0"/>
        <v>0</v>
      </c>
      <c r="M28" s="26" t="str">
        <f t="shared" si="1"/>
        <v>OK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</sheetData>
  <mergeCells count="27">
    <mergeCell ref="AD1:AD2"/>
    <mergeCell ref="A2:M2"/>
    <mergeCell ref="U1:U2"/>
    <mergeCell ref="N1:N2"/>
    <mergeCell ref="O1:O2"/>
    <mergeCell ref="Y1:Y2"/>
    <mergeCell ref="V1:V2"/>
    <mergeCell ref="W1:W2"/>
    <mergeCell ref="X1:X2"/>
    <mergeCell ref="R1:R2"/>
    <mergeCell ref="S1:S2"/>
    <mergeCell ref="T1:T2"/>
    <mergeCell ref="Z1:Z2"/>
    <mergeCell ref="AC1:AC2"/>
    <mergeCell ref="P1:P2"/>
    <mergeCell ref="Q1:Q2"/>
    <mergeCell ref="A17:A26"/>
    <mergeCell ref="AA1:AA2"/>
    <mergeCell ref="AB1:AB2"/>
    <mergeCell ref="B17:B26"/>
    <mergeCell ref="B4:B8"/>
    <mergeCell ref="B9:B16"/>
    <mergeCell ref="A1:F1"/>
    <mergeCell ref="G1:J1"/>
    <mergeCell ref="K1:M1"/>
    <mergeCell ref="A4:A8"/>
    <mergeCell ref="A9:A16"/>
  </mergeCells>
  <conditionalFormatting sqref="Y4:AD4">
    <cfRule type="cellIs" dxfId="158" priority="16" stopIfTrue="1" operator="greaterThan">
      <formula>0</formula>
    </cfRule>
    <cfRule type="cellIs" dxfId="157" priority="17" stopIfTrue="1" operator="greaterThan">
      <formula>0</formula>
    </cfRule>
    <cfRule type="cellIs" dxfId="156" priority="18" stopIfTrue="1" operator="greaterThan">
      <formula>0</formula>
    </cfRule>
  </conditionalFormatting>
  <conditionalFormatting sqref="Y5:AD28">
    <cfRule type="cellIs" dxfId="155" priority="13" stopIfTrue="1" operator="greaterThan">
      <formula>0</formula>
    </cfRule>
    <cfRule type="cellIs" dxfId="154" priority="14" stopIfTrue="1" operator="greaterThan">
      <formula>0</formula>
    </cfRule>
    <cfRule type="cellIs" dxfId="153" priority="15" stopIfTrue="1" operator="greaterThan">
      <formula>0</formula>
    </cfRule>
  </conditionalFormatting>
  <conditionalFormatting sqref="N4">
    <cfRule type="cellIs" dxfId="152" priority="10" stopIfTrue="1" operator="greaterThan">
      <formula>0</formula>
    </cfRule>
    <cfRule type="cellIs" dxfId="151" priority="11" stopIfTrue="1" operator="greaterThan">
      <formula>0</formula>
    </cfRule>
    <cfRule type="cellIs" dxfId="150" priority="12" stopIfTrue="1" operator="greaterThan">
      <formula>0</formula>
    </cfRule>
  </conditionalFormatting>
  <conditionalFormatting sqref="N5:N28">
    <cfRule type="cellIs" dxfId="149" priority="7" stopIfTrue="1" operator="greaterThan">
      <formula>0</formula>
    </cfRule>
    <cfRule type="cellIs" dxfId="148" priority="8" stopIfTrue="1" operator="greaterThan">
      <formula>0</formula>
    </cfRule>
    <cfRule type="cellIs" dxfId="147" priority="9" stopIfTrue="1" operator="greaterThan">
      <formula>0</formula>
    </cfRule>
  </conditionalFormatting>
  <conditionalFormatting sqref="O4:X4">
    <cfRule type="cellIs" dxfId="146" priority="4" stopIfTrue="1" operator="greaterThan">
      <formula>0</formula>
    </cfRule>
    <cfRule type="cellIs" dxfId="145" priority="5" stopIfTrue="1" operator="greaterThan">
      <formula>0</formula>
    </cfRule>
    <cfRule type="cellIs" dxfId="144" priority="6" stopIfTrue="1" operator="greaterThan">
      <formula>0</formula>
    </cfRule>
  </conditionalFormatting>
  <conditionalFormatting sqref="O5:X28">
    <cfRule type="cellIs" dxfId="143" priority="1" stopIfTrue="1" operator="greaterThan">
      <formula>0</formula>
    </cfRule>
    <cfRule type="cellIs" dxfId="142" priority="2" stopIfTrue="1" operator="greaterThan">
      <formula>0</formula>
    </cfRule>
    <cfRule type="cellIs" dxfId="141" priority="3" stopIfTrue="1" operator="greaterThan">
      <formula>0</formula>
    </cfRule>
  </conditionalFormatting>
  <conditionalFormatting sqref="Y5:AD28">
    <cfRule type="cellIs" dxfId="140" priority="19" stopIfTrue="1" operator="greaterThan">
      <formula>0</formula>
    </cfRule>
    <cfRule type="cellIs" dxfId="139" priority="20" stopIfTrue="1" operator="greaterThan">
      <formula>0</formula>
    </cfRule>
    <cfRule type="cellIs" dxfId="138" priority="21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opLeftCell="G25" zoomScale="106" zoomScaleNormal="106" workbookViewId="0">
      <selection activeCell="K9" sqref="K9:K27"/>
    </sheetView>
  </sheetViews>
  <sheetFormatPr defaultColWidth="9.7109375" defaultRowHeight="15" x14ac:dyDescent="0.25"/>
  <cols>
    <col min="1" max="1" width="6.7109375" style="1" customWidth="1"/>
    <col min="2" max="2" width="24.85546875" style="1" customWidth="1"/>
    <col min="3" max="3" width="7.7109375" style="1" customWidth="1"/>
    <col min="4" max="4" width="8.85546875" style="1" customWidth="1"/>
    <col min="5" max="5" width="13.85546875" style="1" customWidth="1"/>
    <col min="6" max="6" width="43.5703125" style="27" customWidth="1"/>
    <col min="7" max="7" width="24.7109375" style="1" customWidth="1"/>
    <col min="8" max="8" width="9.85546875" style="1" bestFit="1" customWidth="1"/>
    <col min="9" max="9" width="16.85546875" style="1" customWidth="1"/>
    <col min="10" max="10" width="12.7109375" style="42" bestFit="1" customWidth="1"/>
    <col min="11" max="11" width="12" style="19" customWidth="1"/>
    <col min="12" max="12" width="13.28515625" style="28" customWidth="1"/>
    <col min="13" max="13" width="12.5703125" style="17" customWidth="1"/>
    <col min="14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2.25" customHeight="1" x14ac:dyDescent="0.25">
      <c r="A1" s="89" t="s">
        <v>77</v>
      </c>
      <c r="B1" s="89"/>
      <c r="C1" s="89"/>
      <c r="D1" s="89"/>
      <c r="E1" s="89"/>
      <c r="F1" s="89"/>
      <c r="G1" s="89" t="s">
        <v>26</v>
      </c>
      <c r="H1" s="89"/>
      <c r="I1" s="89"/>
      <c r="J1" s="89"/>
      <c r="K1" s="89" t="s">
        <v>78</v>
      </c>
      <c r="L1" s="89"/>
      <c r="M1" s="89"/>
      <c r="N1" s="88" t="s">
        <v>57</v>
      </c>
      <c r="O1" s="88" t="s">
        <v>57</v>
      </c>
      <c r="P1" s="88" t="s">
        <v>57</v>
      </c>
      <c r="Q1" s="88" t="s">
        <v>57</v>
      </c>
      <c r="R1" s="88" t="s">
        <v>57</v>
      </c>
      <c r="S1" s="88" t="s">
        <v>57</v>
      </c>
      <c r="T1" s="88" t="s">
        <v>57</v>
      </c>
      <c r="U1" s="88" t="s">
        <v>57</v>
      </c>
      <c r="V1" s="88" t="s">
        <v>57</v>
      </c>
      <c r="W1" s="88" t="s">
        <v>57</v>
      </c>
      <c r="X1" s="88" t="s">
        <v>57</v>
      </c>
      <c r="Y1" s="88" t="s">
        <v>57</v>
      </c>
      <c r="Z1" s="88" t="s">
        <v>57</v>
      </c>
      <c r="AA1" s="88" t="s">
        <v>57</v>
      </c>
      <c r="AB1" s="88" t="s">
        <v>57</v>
      </c>
      <c r="AC1" s="88" t="s">
        <v>57</v>
      </c>
      <c r="AD1" s="88" t="s">
        <v>57</v>
      </c>
    </row>
    <row r="2" spans="1:30" ht="32.25" customHeight="1" x14ac:dyDescent="0.25">
      <c r="A2" s="89" t="s">
        <v>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1:30" s="16" customFormat="1" ht="45" x14ac:dyDescent="0.2">
      <c r="A3" s="33" t="s">
        <v>1</v>
      </c>
      <c r="B3" s="43" t="s">
        <v>60</v>
      </c>
      <c r="C3" s="33" t="s">
        <v>61</v>
      </c>
      <c r="D3" s="33" t="s">
        <v>62</v>
      </c>
      <c r="E3" s="33" t="s">
        <v>37</v>
      </c>
      <c r="F3" s="32" t="s">
        <v>63</v>
      </c>
      <c r="G3" s="34" t="s">
        <v>64</v>
      </c>
      <c r="H3" s="34" t="s">
        <v>65</v>
      </c>
      <c r="I3" s="34" t="s">
        <v>29</v>
      </c>
      <c r="J3" s="38" t="s">
        <v>2</v>
      </c>
      <c r="K3" s="35" t="s">
        <v>24</v>
      </c>
      <c r="L3" s="36" t="s">
        <v>0</v>
      </c>
      <c r="M3" s="33" t="s">
        <v>3</v>
      </c>
      <c r="N3" s="24" t="s">
        <v>58</v>
      </c>
      <c r="O3" s="24" t="s">
        <v>58</v>
      </c>
      <c r="P3" s="24" t="s">
        <v>58</v>
      </c>
      <c r="Q3" s="24" t="s">
        <v>58</v>
      </c>
      <c r="R3" s="24" t="s">
        <v>58</v>
      </c>
      <c r="S3" s="24" t="s">
        <v>58</v>
      </c>
      <c r="T3" s="24" t="s">
        <v>58</v>
      </c>
      <c r="U3" s="24" t="s">
        <v>58</v>
      </c>
      <c r="V3" s="24" t="s">
        <v>58</v>
      </c>
      <c r="W3" s="24" t="s">
        <v>58</v>
      </c>
      <c r="X3" s="24" t="s">
        <v>58</v>
      </c>
      <c r="Y3" s="24" t="s">
        <v>58</v>
      </c>
      <c r="Z3" s="24" t="s">
        <v>58</v>
      </c>
      <c r="AA3" s="24" t="s">
        <v>58</v>
      </c>
      <c r="AB3" s="24" t="s">
        <v>58</v>
      </c>
      <c r="AC3" s="24" t="s">
        <v>58</v>
      </c>
      <c r="AD3" s="24" t="s">
        <v>58</v>
      </c>
    </row>
    <row r="4" spans="1:30" ht="35.1" customHeight="1" x14ac:dyDescent="0.25">
      <c r="A4" s="90">
        <v>1</v>
      </c>
      <c r="B4" s="84" t="s">
        <v>79</v>
      </c>
      <c r="C4" s="49">
        <v>1</v>
      </c>
      <c r="D4" s="50" t="s">
        <v>66</v>
      </c>
      <c r="E4" s="49" t="s">
        <v>40</v>
      </c>
      <c r="F4" s="51" t="s">
        <v>41</v>
      </c>
      <c r="G4" s="49" t="s">
        <v>84</v>
      </c>
      <c r="H4" s="49" t="s">
        <v>28</v>
      </c>
      <c r="I4" s="52" t="s">
        <v>27</v>
      </c>
      <c r="J4" s="39">
        <v>20</v>
      </c>
      <c r="K4" s="37"/>
      <c r="L4" s="25">
        <f>K4-(SUM(N4:AD4))</f>
        <v>0</v>
      </c>
      <c r="M4" s="26" t="str">
        <f>IF(L4&lt;0,"ATENÇÃO","OK")</f>
        <v>OK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ht="42" customHeight="1" x14ac:dyDescent="0.25">
      <c r="A5" s="91"/>
      <c r="B5" s="85"/>
      <c r="C5" s="49">
        <v>2</v>
      </c>
      <c r="D5" s="50" t="s">
        <v>66</v>
      </c>
      <c r="E5" s="49" t="s">
        <v>42</v>
      </c>
      <c r="F5" s="51" t="s">
        <v>43</v>
      </c>
      <c r="G5" s="49" t="s">
        <v>85</v>
      </c>
      <c r="H5" s="49" t="s">
        <v>28</v>
      </c>
      <c r="I5" s="52" t="s">
        <v>27</v>
      </c>
      <c r="J5" s="39">
        <v>20</v>
      </c>
      <c r="K5" s="37"/>
      <c r="L5" s="25">
        <f t="shared" ref="L5:L28" si="0">K5-(SUM(N5:AD5))</f>
        <v>0</v>
      </c>
      <c r="M5" s="26" t="str">
        <f t="shared" ref="M5:M28" si="1">IF(L5&lt;0,"ATENÇÃO","OK")</f>
        <v>OK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30" ht="35.1" customHeight="1" x14ac:dyDescent="0.25">
      <c r="A6" s="91"/>
      <c r="B6" s="85"/>
      <c r="C6" s="49">
        <v>3</v>
      </c>
      <c r="D6" s="50" t="s">
        <v>66</v>
      </c>
      <c r="E6" s="49" t="s">
        <v>44</v>
      </c>
      <c r="F6" s="51" t="s">
        <v>45</v>
      </c>
      <c r="G6" s="49" t="s">
        <v>85</v>
      </c>
      <c r="H6" s="49" t="s">
        <v>28</v>
      </c>
      <c r="I6" s="52" t="s">
        <v>27</v>
      </c>
      <c r="J6" s="39">
        <v>23.12</v>
      </c>
      <c r="K6" s="37"/>
      <c r="L6" s="25">
        <f t="shared" si="0"/>
        <v>0</v>
      </c>
      <c r="M6" s="26" t="str">
        <f t="shared" si="1"/>
        <v>OK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35.1" customHeight="1" x14ac:dyDescent="0.25">
      <c r="A7" s="91"/>
      <c r="B7" s="85"/>
      <c r="C7" s="49">
        <v>4</v>
      </c>
      <c r="D7" s="50" t="s">
        <v>66</v>
      </c>
      <c r="E7" s="49" t="s">
        <v>46</v>
      </c>
      <c r="F7" s="51" t="s">
        <v>47</v>
      </c>
      <c r="G7" s="49" t="s">
        <v>85</v>
      </c>
      <c r="H7" s="49" t="s">
        <v>28</v>
      </c>
      <c r="I7" s="52" t="s">
        <v>27</v>
      </c>
      <c r="J7" s="39">
        <v>23.12</v>
      </c>
      <c r="K7" s="37"/>
      <c r="L7" s="25">
        <f t="shared" si="0"/>
        <v>0</v>
      </c>
      <c r="M7" s="26" t="str">
        <f t="shared" si="1"/>
        <v>OK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1:30" ht="57" x14ac:dyDescent="0.25">
      <c r="A8" s="92"/>
      <c r="B8" s="85"/>
      <c r="C8" s="49">
        <v>5</v>
      </c>
      <c r="D8" s="50" t="s">
        <v>66</v>
      </c>
      <c r="E8" s="49" t="s">
        <v>56</v>
      </c>
      <c r="F8" s="51" t="s">
        <v>67</v>
      </c>
      <c r="G8" s="49" t="s">
        <v>86</v>
      </c>
      <c r="H8" s="49" t="s">
        <v>28</v>
      </c>
      <c r="I8" s="52" t="s">
        <v>27</v>
      </c>
      <c r="J8" s="39">
        <v>159.84</v>
      </c>
      <c r="K8" s="37">
        <v>1</v>
      </c>
      <c r="L8" s="25">
        <f t="shared" si="0"/>
        <v>1</v>
      </c>
      <c r="M8" s="26" t="str">
        <f t="shared" si="1"/>
        <v>OK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0" ht="35.1" customHeight="1" x14ac:dyDescent="0.25">
      <c r="A9" s="93">
        <v>2</v>
      </c>
      <c r="B9" s="86" t="s">
        <v>81</v>
      </c>
      <c r="C9" s="53">
        <v>6</v>
      </c>
      <c r="D9" s="54"/>
      <c r="E9" s="53"/>
      <c r="F9" s="55" t="s">
        <v>48</v>
      </c>
      <c r="G9" s="53"/>
      <c r="H9" s="53"/>
      <c r="I9" s="56"/>
      <c r="J9" s="40"/>
      <c r="K9" s="37"/>
      <c r="L9" s="25"/>
      <c r="M9" s="26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ht="35.1" customHeight="1" x14ac:dyDescent="0.25">
      <c r="A10" s="86"/>
      <c r="B10" s="86"/>
      <c r="C10" s="53">
        <v>7</v>
      </c>
      <c r="D10" s="54"/>
      <c r="E10" s="53"/>
      <c r="F10" s="55" t="s">
        <v>49</v>
      </c>
      <c r="G10" s="53"/>
      <c r="H10" s="53"/>
      <c r="I10" s="56"/>
      <c r="J10" s="40"/>
      <c r="K10" s="37"/>
      <c r="L10" s="25"/>
      <c r="M10" s="26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ht="35.1" customHeight="1" x14ac:dyDescent="0.25">
      <c r="A11" s="86"/>
      <c r="B11" s="86"/>
      <c r="C11" s="53">
        <v>8</v>
      </c>
      <c r="D11" s="54"/>
      <c r="E11" s="53"/>
      <c r="F11" s="57" t="s">
        <v>50</v>
      </c>
      <c r="G11" s="70"/>
      <c r="H11" s="53"/>
      <c r="I11" s="56"/>
      <c r="J11" s="40"/>
      <c r="K11" s="37"/>
      <c r="L11" s="25"/>
      <c r="M11" s="26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ht="35.1" customHeight="1" x14ac:dyDescent="0.25">
      <c r="A12" s="86"/>
      <c r="B12" s="86"/>
      <c r="C12" s="53">
        <v>9</v>
      </c>
      <c r="D12" s="54"/>
      <c r="E12" s="53"/>
      <c r="F12" s="57" t="s">
        <v>51</v>
      </c>
      <c r="G12" s="70"/>
      <c r="H12" s="53"/>
      <c r="I12" s="56"/>
      <c r="J12" s="40"/>
      <c r="K12" s="37"/>
      <c r="L12" s="25"/>
      <c r="M12" s="26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ht="35.1" customHeight="1" x14ac:dyDescent="0.25">
      <c r="A13" s="86"/>
      <c r="B13" s="86"/>
      <c r="C13" s="53">
        <v>10</v>
      </c>
      <c r="D13" s="54"/>
      <c r="E13" s="53"/>
      <c r="F13" s="57" t="s">
        <v>52</v>
      </c>
      <c r="G13" s="70"/>
      <c r="H13" s="53"/>
      <c r="I13" s="56"/>
      <c r="J13" s="40"/>
      <c r="K13" s="37"/>
      <c r="L13" s="25"/>
      <c r="M13" s="26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35.1" customHeight="1" x14ac:dyDescent="0.25">
      <c r="A14" s="86"/>
      <c r="B14" s="86"/>
      <c r="C14" s="53">
        <v>11</v>
      </c>
      <c r="D14" s="54"/>
      <c r="E14" s="53"/>
      <c r="F14" s="57" t="s">
        <v>53</v>
      </c>
      <c r="G14" s="70"/>
      <c r="H14" s="53"/>
      <c r="I14" s="56"/>
      <c r="J14" s="40"/>
      <c r="K14" s="37"/>
      <c r="L14" s="25"/>
      <c r="M14" s="26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ht="35.1" customHeight="1" x14ac:dyDescent="0.25">
      <c r="A15" s="86"/>
      <c r="B15" s="86"/>
      <c r="C15" s="53">
        <v>12</v>
      </c>
      <c r="D15" s="54"/>
      <c r="E15" s="53"/>
      <c r="F15" s="55" t="s">
        <v>54</v>
      </c>
      <c r="G15" s="53"/>
      <c r="H15" s="53"/>
      <c r="I15" s="56"/>
      <c r="J15" s="40"/>
      <c r="K15" s="37"/>
      <c r="L15" s="25"/>
      <c r="M15" s="26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ht="35.1" customHeight="1" x14ac:dyDescent="0.25">
      <c r="A16" s="86"/>
      <c r="B16" s="86"/>
      <c r="C16" s="53">
        <v>13</v>
      </c>
      <c r="D16" s="54"/>
      <c r="E16" s="53"/>
      <c r="F16" s="55" t="s">
        <v>55</v>
      </c>
      <c r="G16" s="53"/>
      <c r="H16" s="53"/>
      <c r="I16" s="56"/>
      <c r="J16" s="40"/>
      <c r="K16" s="37"/>
      <c r="L16" s="25"/>
      <c r="M16" s="26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0" ht="35.1" customHeight="1" x14ac:dyDescent="0.25">
      <c r="A17" s="87">
        <v>3</v>
      </c>
      <c r="B17" s="87" t="s">
        <v>80</v>
      </c>
      <c r="C17" s="53">
        <v>14</v>
      </c>
      <c r="D17" s="54"/>
      <c r="E17" s="53"/>
      <c r="F17" s="55" t="s">
        <v>68</v>
      </c>
      <c r="G17" s="53"/>
      <c r="H17" s="53"/>
      <c r="I17" s="56"/>
      <c r="J17" s="40"/>
      <c r="K17" s="37"/>
      <c r="L17" s="25"/>
      <c r="M17" s="26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0" ht="35.1" customHeight="1" x14ac:dyDescent="0.25">
      <c r="A18" s="87"/>
      <c r="B18" s="87"/>
      <c r="C18" s="53">
        <v>15</v>
      </c>
      <c r="D18" s="54"/>
      <c r="E18" s="53"/>
      <c r="F18" s="55" t="s">
        <v>38</v>
      </c>
      <c r="G18" s="53"/>
      <c r="H18" s="53"/>
      <c r="I18" s="56"/>
      <c r="J18" s="40"/>
      <c r="K18" s="37"/>
      <c r="L18" s="25"/>
      <c r="M18" s="26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0" ht="35.1" customHeight="1" x14ac:dyDescent="0.25">
      <c r="A19" s="87"/>
      <c r="B19" s="87"/>
      <c r="C19" s="53">
        <v>16</v>
      </c>
      <c r="D19" s="54"/>
      <c r="E19" s="53"/>
      <c r="F19" s="55" t="s">
        <v>39</v>
      </c>
      <c r="G19" s="53"/>
      <c r="H19" s="53"/>
      <c r="I19" s="56"/>
      <c r="J19" s="40"/>
      <c r="K19" s="37"/>
      <c r="L19" s="25"/>
      <c r="M19" s="26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ht="35.1" customHeight="1" x14ac:dyDescent="0.25">
      <c r="A20" s="87"/>
      <c r="B20" s="87"/>
      <c r="C20" s="53">
        <v>17</v>
      </c>
      <c r="D20" s="54"/>
      <c r="E20" s="53"/>
      <c r="F20" s="55" t="s">
        <v>69</v>
      </c>
      <c r="G20" s="53"/>
      <c r="H20" s="53"/>
      <c r="I20" s="56"/>
      <c r="J20" s="40"/>
      <c r="K20" s="37"/>
      <c r="L20" s="25"/>
      <c r="M20" s="26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ht="35.1" customHeight="1" x14ac:dyDescent="0.25">
      <c r="A21" s="87"/>
      <c r="B21" s="87"/>
      <c r="C21" s="53">
        <v>18</v>
      </c>
      <c r="D21" s="54"/>
      <c r="E21" s="53"/>
      <c r="F21" s="55" t="s">
        <v>70</v>
      </c>
      <c r="G21" s="53"/>
      <c r="H21" s="53"/>
      <c r="I21" s="56"/>
      <c r="J21" s="40"/>
      <c r="K21" s="37"/>
      <c r="L21" s="25"/>
      <c r="M21" s="26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ht="35.1" customHeight="1" x14ac:dyDescent="0.25">
      <c r="A22" s="87"/>
      <c r="B22" s="87"/>
      <c r="C22" s="53">
        <v>19</v>
      </c>
      <c r="D22" s="54"/>
      <c r="E22" s="53"/>
      <c r="F22" s="55" t="s">
        <v>71</v>
      </c>
      <c r="G22" s="53"/>
      <c r="H22" s="53"/>
      <c r="I22" s="56"/>
      <c r="J22" s="40"/>
      <c r="K22" s="37"/>
      <c r="L22" s="25"/>
      <c r="M22" s="26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ht="35.1" customHeight="1" x14ac:dyDescent="0.25">
      <c r="A23" s="87"/>
      <c r="B23" s="87"/>
      <c r="C23" s="53">
        <v>20</v>
      </c>
      <c r="D23" s="54"/>
      <c r="E23" s="53"/>
      <c r="F23" s="55" t="s">
        <v>72</v>
      </c>
      <c r="G23" s="53"/>
      <c r="H23" s="53"/>
      <c r="I23" s="56"/>
      <c r="J23" s="40"/>
      <c r="K23" s="37"/>
      <c r="L23" s="25"/>
      <c r="M23" s="26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ht="35.1" customHeight="1" x14ac:dyDescent="0.25">
      <c r="A24" s="87"/>
      <c r="B24" s="87"/>
      <c r="C24" s="53">
        <v>21</v>
      </c>
      <c r="D24" s="54"/>
      <c r="E24" s="53"/>
      <c r="F24" s="55" t="s">
        <v>73</v>
      </c>
      <c r="G24" s="53"/>
      <c r="H24" s="53"/>
      <c r="I24" s="56"/>
      <c r="J24" s="40"/>
      <c r="K24" s="37"/>
      <c r="L24" s="25"/>
      <c r="M24" s="26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ht="35.1" customHeight="1" x14ac:dyDescent="0.25">
      <c r="A25" s="87"/>
      <c r="B25" s="87"/>
      <c r="C25" s="53">
        <v>22</v>
      </c>
      <c r="D25" s="54"/>
      <c r="E25" s="53"/>
      <c r="F25" s="55" t="s">
        <v>74</v>
      </c>
      <c r="G25" s="53"/>
      <c r="H25" s="53"/>
      <c r="I25" s="56"/>
      <c r="J25" s="40"/>
      <c r="K25" s="37"/>
      <c r="L25" s="25"/>
      <c r="M25" s="26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ht="35.1" customHeight="1" x14ac:dyDescent="0.25">
      <c r="A26" s="87"/>
      <c r="B26" s="87"/>
      <c r="C26" s="53">
        <v>23</v>
      </c>
      <c r="D26" s="54"/>
      <c r="E26" s="53"/>
      <c r="F26" s="55" t="s">
        <v>75</v>
      </c>
      <c r="G26" s="53"/>
      <c r="H26" s="53"/>
      <c r="I26" s="56"/>
      <c r="J26" s="40"/>
      <c r="K26" s="37"/>
      <c r="L26" s="25"/>
      <c r="M26" s="26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0" ht="28.5" customHeight="1" x14ac:dyDescent="0.25">
      <c r="A27" s="68">
        <v>4</v>
      </c>
      <c r="B27" s="68" t="s">
        <v>80</v>
      </c>
      <c r="C27" s="53">
        <v>24</v>
      </c>
      <c r="D27" s="54"/>
      <c r="E27" s="53"/>
      <c r="F27" s="55" t="s">
        <v>76</v>
      </c>
      <c r="G27" s="53"/>
      <c r="H27" s="53"/>
      <c r="I27" s="56"/>
      <c r="J27" s="40"/>
      <c r="K27" s="37"/>
      <c r="L27" s="25"/>
      <c r="M27" s="26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ht="108.75" customHeight="1" x14ac:dyDescent="0.25">
      <c r="A28" s="67">
        <v>5</v>
      </c>
      <c r="B28" s="69" t="s">
        <v>79</v>
      </c>
      <c r="C28" s="49">
        <v>25</v>
      </c>
      <c r="D28" s="50" t="s">
        <v>66</v>
      </c>
      <c r="E28" s="49" t="s">
        <v>82</v>
      </c>
      <c r="F28" s="51" t="s">
        <v>83</v>
      </c>
      <c r="G28" s="49" t="s">
        <v>87</v>
      </c>
      <c r="H28" s="49" t="s">
        <v>25</v>
      </c>
      <c r="I28" s="58" t="s">
        <v>27</v>
      </c>
      <c r="J28" s="41">
        <v>5.97</v>
      </c>
      <c r="K28" s="37"/>
      <c r="L28" s="25">
        <f t="shared" si="0"/>
        <v>0</v>
      </c>
      <c r="M28" s="26" t="str">
        <f t="shared" si="1"/>
        <v>OK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</sheetData>
  <mergeCells count="27">
    <mergeCell ref="A4:A8"/>
    <mergeCell ref="B4:B8"/>
    <mergeCell ref="AD1:AD2"/>
    <mergeCell ref="A2:M2"/>
    <mergeCell ref="AA1:AA2"/>
    <mergeCell ref="AB1:AB2"/>
    <mergeCell ref="AC1:AC2"/>
    <mergeCell ref="V1:V2"/>
    <mergeCell ref="W1:W2"/>
    <mergeCell ref="X1:X2"/>
    <mergeCell ref="Y1:Y2"/>
    <mergeCell ref="A9:A16"/>
    <mergeCell ref="B9:B16"/>
    <mergeCell ref="A17:A26"/>
    <mergeCell ref="B17:B26"/>
    <mergeCell ref="Z1:Z2"/>
    <mergeCell ref="T1:T2"/>
    <mergeCell ref="U1:U2"/>
    <mergeCell ref="R1:R2"/>
    <mergeCell ref="S1:S2"/>
    <mergeCell ref="Q1:Q2"/>
    <mergeCell ref="N1:N2"/>
    <mergeCell ref="O1:O2"/>
    <mergeCell ref="G1:J1"/>
    <mergeCell ref="K1:M1"/>
    <mergeCell ref="P1:P2"/>
    <mergeCell ref="A1:F1"/>
  </mergeCells>
  <conditionalFormatting sqref="Y4:AD4">
    <cfRule type="cellIs" dxfId="137" priority="16" stopIfTrue="1" operator="greaterThan">
      <formula>0</formula>
    </cfRule>
    <cfRule type="cellIs" dxfId="136" priority="17" stopIfTrue="1" operator="greaterThan">
      <formula>0</formula>
    </cfRule>
    <cfRule type="cellIs" dxfId="135" priority="18" stopIfTrue="1" operator="greaterThan">
      <formula>0</formula>
    </cfRule>
  </conditionalFormatting>
  <conditionalFormatting sqref="Y5:AD28">
    <cfRule type="cellIs" dxfId="134" priority="13" stopIfTrue="1" operator="greaterThan">
      <formula>0</formula>
    </cfRule>
    <cfRule type="cellIs" dxfId="133" priority="14" stopIfTrue="1" operator="greaterThan">
      <formula>0</formula>
    </cfRule>
    <cfRule type="cellIs" dxfId="132" priority="15" stopIfTrue="1" operator="greaterThan">
      <formula>0</formula>
    </cfRule>
  </conditionalFormatting>
  <conditionalFormatting sqref="N4">
    <cfRule type="cellIs" dxfId="131" priority="10" stopIfTrue="1" operator="greaterThan">
      <formula>0</formula>
    </cfRule>
    <cfRule type="cellIs" dxfId="130" priority="11" stopIfTrue="1" operator="greaterThan">
      <formula>0</formula>
    </cfRule>
    <cfRule type="cellIs" dxfId="129" priority="12" stopIfTrue="1" operator="greaterThan">
      <formula>0</formula>
    </cfRule>
  </conditionalFormatting>
  <conditionalFormatting sqref="N5:N28">
    <cfRule type="cellIs" dxfId="128" priority="7" stopIfTrue="1" operator="greaterThan">
      <formula>0</formula>
    </cfRule>
    <cfRule type="cellIs" dxfId="127" priority="8" stopIfTrue="1" operator="greaterThan">
      <formula>0</formula>
    </cfRule>
    <cfRule type="cellIs" dxfId="126" priority="9" stopIfTrue="1" operator="greaterThan">
      <formula>0</formula>
    </cfRule>
  </conditionalFormatting>
  <conditionalFormatting sqref="O4:X4">
    <cfRule type="cellIs" dxfId="125" priority="4" stopIfTrue="1" operator="greaterThan">
      <formula>0</formula>
    </cfRule>
    <cfRule type="cellIs" dxfId="124" priority="5" stopIfTrue="1" operator="greaterThan">
      <formula>0</formula>
    </cfRule>
    <cfRule type="cellIs" dxfId="123" priority="6" stopIfTrue="1" operator="greaterThan">
      <formula>0</formula>
    </cfRule>
  </conditionalFormatting>
  <conditionalFormatting sqref="O5:X28">
    <cfRule type="cellIs" dxfId="122" priority="1" stopIfTrue="1" operator="greaterThan">
      <formula>0</formula>
    </cfRule>
    <cfRule type="cellIs" dxfId="121" priority="2" stopIfTrue="1" operator="greaterThan">
      <formula>0</formula>
    </cfRule>
    <cfRule type="cellIs" dxfId="120" priority="3" stopIfTrue="1" operator="greaterThan">
      <formula>0</formula>
    </cfRule>
  </conditionalFormatting>
  <conditionalFormatting sqref="Y5:AD28">
    <cfRule type="cellIs" dxfId="119" priority="19" stopIfTrue="1" operator="greaterThan">
      <formula>0</formula>
    </cfRule>
    <cfRule type="cellIs" dxfId="118" priority="20" stopIfTrue="1" operator="greaterThan">
      <formula>0</formula>
    </cfRule>
    <cfRule type="cellIs" dxfId="117" priority="21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Reitoria</vt:lpstr>
      <vt:lpstr>Museu</vt:lpstr>
      <vt:lpstr>ESAG NAO </vt:lpstr>
      <vt:lpstr> CEART NAO</vt:lpstr>
      <vt:lpstr>FAED</vt:lpstr>
      <vt:lpstr>CEADNAO </vt:lpstr>
      <vt:lpstr>CEFID</vt:lpstr>
      <vt:lpstr>CERES NAO</vt:lpstr>
      <vt:lpstr>CESFI</vt:lpstr>
      <vt:lpstr>CAV</vt:lpstr>
      <vt:lpstr>CCT</vt:lpstr>
      <vt:lpstr>CEO</vt:lpstr>
      <vt:lpstr>CEPLANNAO</vt:lpstr>
      <vt:lpstr>CEAVI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RAFAEL XAVIER DOS SANTOS MURARO</cp:lastModifiedBy>
  <cp:lastPrinted>2014-06-04T18:55:53Z</cp:lastPrinted>
  <dcterms:created xsi:type="dcterms:W3CDTF">2010-06-19T20:43:11Z</dcterms:created>
  <dcterms:modified xsi:type="dcterms:W3CDTF">2019-05-09T13:16:44Z</dcterms:modified>
</cp:coreProperties>
</file>