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Desktop\PF\UDESC\2021\Relatórios 2021\Novembro\"/>
    </mc:Choice>
  </mc:AlternateContent>
  <xr:revisionPtr revIDLastSave="0" documentId="13_ncr:1_{334E8C97-52E6-4DFB-89A7-1C7A3079AA47}" xr6:coauthVersionLast="47" xr6:coauthVersionMax="47" xr10:uidLastSave="{00000000-0000-0000-0000-000000000000}"/>
  <bookViews>
    <workbookView xWindow="43080" yWindow="3795" windowWidth="29040" windowHeight="15840" tabRatio="857" activeTab="13" xr2:uid="{00000000-000D-0000-FFFF-FFFF00000000}"/>
  </bookViews>
  <sheets>
    <sheet name="Reitoria" sheetId="163" r:id="rId1"/>
    <sheet name="PROEX" sheetId="165" r:id="rId2"/>
    <sheet name="ESAG" sheetId="150" r:id="rId3"/>
    <sheet name="CEART" sheetId="151" r:id="rId4"/>
    <sheet name="CEAD" sheetId="154" r:id="rId5"/>
    <sheet name="FAED" sheetId="153" r:id="rId6"/>
    <sheet name="CEFID" sheetId="152" r:id="rId7"/>
    <sheet name="CERES" sheetId="166" r:id="rId8"/>
    <sheet name="CESFI" sheetId="167" r:id="rId9"/>
    <sheet name="CEAVI" sheetId="168" r:id="rId10"/>
    <sheet name="CCT" sheetId="169" r:id="rId11"/>
    <sheet name="CEPLAN" sheetId="170" r:id="rId12"/>
    <sheet name="CAV" sheetId="171" r:id="rId13"/>
    <sheet name="GESTOR" sheetId="162" r:id="rId14"/>
  </sheets>
  <definedNames>
    <definedName name="diasuteis" localSheetId="12">#REF!</definedName>
    <definedName name="diasuteis" localSheetId="10">#REF!</definedName>
    <definedName name="diasuteis" localSheetId="4">#REF!</definedName>
    <definedName name="diasuteis" localSheetId="3">#REF!</definedName>
    <definedName name="diasuteis" localSheetId="9">#REF!</definedName>
    <definedName name="diasuteis" localSheetId="6">#REF!</definedName>
    <definedName name="diasuteis" localSheetId="11">#REF!</definedName>
    <definedName name="diasuteis" localSheetId="7">#REF!</definedName>
    <definedName name="diasuteis" localSheetId="8">#REF!</definedName>
    <definedName name="diasuteis" localSheetId="2">#REF!</definedName>
    <definedName name="diasuteis" localSheetId="5">#REF!</definedName>
    <definedName name="diasuteis" localSheetId="13">#REF!</definedName>
    <definedName name="diasuteis" localSheetId="1">#REF!</definedName>
    <definedName name="diasuteis">#REF!</definedName>
    <definedName name="Ferias" localSheetId="12">#REF!</definedName>
    <definedName name="Ferias" localSheetId="10">#REF!</definedName>
    <definedName name="Ferias" localSheetId="4">#REF!</definedName>
    <definedName name="Ferias" localSheetId="9">#REF!</definedName>
    <definedName name="Ferias" localSheetId="6">#REF!</definedName>
    <definedName name="Ferias" localSheetId="11">#REF!</definedName>
    <definedName name="Ferias" localSheetId="7">#REF!</definedName>
    <definedName name="Ferias" localSheetId="8">#REF!</definedName>
    <definedName name="Ferias" localSheetId="2">#REF!</definedName>
    <definedName name="Ferias" localSheetId="13">#REF!</definedName>
    <definedName name="Ferias" localSheetId="1">#REF!</definedName>
    <definedName name="Ferias">#REF!</definedName>
    <definedName name="RD" localSheetId="12">OFFSET(#REF!,(MATCH(SMALL(#REF!,ROW()-10),#REF!,0)-1),0)</definedName>
    <definedName name="RD" localSheetId="10">OFFSET(#REF!,(MATCH(SMALL(#REF!,ROW()-10),#REF!,0)-1),0)</definedName>
    <definedName name="RD" localSheetId="4">OFFSET(#REF!,(MATCH(SMALL(#REF!,ROW()-10),#REF!,0)-1),0)</definedName>
    <definedName name="RD" localSheetId="9">OFFSET(#REF!,(MATCH(SMALL(#REF!,ROW()-10),#REF!,0)-1),0)</definedName>
    <definedName name="RD" localSheetId="6">OFFSET(#REF!,(MATCH(SMALL(#REF!,ROW()-10),#REF!,0)-1),0)</definedName>
    <definedName name="RD" localSheetId="11">OFFSET(#REF!,(MATCH(SMALL(#REF!,ROW()-10),#REF!,0)-1),0)</definedName>
    <definedName name="RD" localSheetId="7">OFFSET(#REF!,(MATCH(SMALL(#REF!,ROW()-10),#REF!,0)-1),0)</definedName>
    <definedName name="RD" localSheetId="8">OFFSET(#REF!,(MATCH(SMALL(#REF!,ROW()-10),#REF!,0)-1),0)</definedName>
    <definedName name="RD" localSheetId="2">OFFSET(#REF!,(MATCH(SMALL(#REF!,ROW()-10),#REF!,0)-1),0)</definedName>
    <definedName name="RD" localSheetId="13">OFFSET(#REF!,(MATCH(SMALL(#REF!,ROW()-10),#REF!,0)-1),0)</definedName>
    <definedName name="RD" localSheetId="1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62" l="1"/>
  <c r="H5" i="162"/>
  <c r="K5" i="162" s="1"/>
  <c r="H6" i="162"/>
  <c r="H7" i="162"/>
  <c r="H8" i="162"/>
  <c r="H9" i="162"/>
  <c r="K9" i="162" s="1"/>
  <c r="H10" i="162"/>
  <c r="H11" i="162"/>
  <c r="H12" i="162"/>
  <c r="H13" i="162"/>
  <c r="H14" i="162"/>
  <c r="K14" i="162" s="1"/>
  <c r="H15" i="162"/>
  <c r="H16" i="162"/>
  <c r="H17" i="162"/>
  <c r="H18" i="162"/>
  <c r="K18" i="162" s="1"/>
  <c r="H19" i="162"/>
  <c r="H20" i="162"/>
  <c r="H21" i="162"/>
  <c r="H22" i="162"/>
  <c r="K22" i="162" s="1"/>
  <c r="H23" i="162"/>
  <c r="H24" i="162"/>
  <c r="H25" i="162"/>
  <c r="K25" i="162" s="1"/>
  <c r="H26" i="162"/>
  <c r="H27" i="162"/>
  <c r="H28" i="162"/>
  <c r="H29" i="162"/>
  <c r="K29" i="162" s="1"/>
  <c r="H30" i="162"/>
  <c r="K30" i="162" s="1"/>
  <c r="H31" i="162"/>
  <c r="H32" i="162"/>
  <c r="H33" i="162"/>
  <c r="H34" i="162"/>
  <c r="H35" i="162"/>
  <c r="H36" i="162"/>
  <c r="H37" i="162"/>
  <c r="H38" i="162"/>
  <c r="H39" i="162"/>
  <c r="H40" i="162"/>
  <c r="K8" i="162"/>
  <c r="K20" i="162"/>
  <c r="H3" i="162"/>
  <c r="K3" i="162" s="1"/>
  <c r="K28" i="162"/>
  <c r="K24" i="162"/>
  <c r="K23" i="162"/>
  <c r="K19" i="162"/>
  <c r="K17" i="162"/>
  <c r="K16" i="162"/>
  <c r="K13" i="162"/>
  <c r="K10" i="162"/>
  <c r="K11" i="162"/>
  <c r="K12" i="162"/>
  <c r="L41" i="171"/>
  <c r="M41" i="171" s="1"/>
  <c r="L40" i="171"/>
  <c r="M40" i="171" s="1"/>
  <c r="L39" i="171"/>
  <c r="M39" i="171" s="1"/>
  <c r="L38" i="171"/>
  <c r="M38" i="171" s="1"/>
  <c r="L37" i="171"/>
  <c r="M37" i="171" s="1"/>
  <c r="L36" i="171"/>
  <c r="M36" i="171" s="1"/>
  <c r="L35" i="171"/>
  <c r="M35" i="171" s="1"/>
  <c r="L34" i="171"/>
  <c r="M34" i="171" s="1"/>
  <c r="L33" i="171"/>
  <c r="M33" i="171" s="1"/>
  <c r="L32" i="171"/>
  <c r="M32" i="171" s="1"/>
  <c r="L31" i="171"/>
  <c r="M31" i="171" s="1"/>
  <c r="L30" i="171"/>
  <c r="M30" i="171" s="1"/>
  <c r="L29" i="171"/>
  <c r="M29" i="171" s="1"/>
  <c r="L28" i="171"/>
  <c r="M28" i="171" s="1"/>
  <c r="L27" i="171"/>
  <c r="M27" i="171" s="1"/>
  <c r="L26" i="171"/>
  <c r="M26" i="171" s="1"/>
  <c r="L25" i="171"/>
  <c r="M25" i="171" s="1"/>
  <c r="L24" i="171"/>
  <c r="M24" i="171" s="1"/>
  <c r="L23" i="171"/>
  <c r="M23" i="171" s="1"/>
  <c r="L22" i="171"/>
  <c r="M22" i="171" s="1"/>
  <c r="L21" i="171"/>
  <c r="M21" i="171" s="1"/>
  <c r="L20" i="171"/>
  <c r="M20" i="171" s="1"/>
  <c r="L19" i="171"/>
  <c r="M19" i="171" s="1"/>
  <c r="L18" i="171"/>
  <c r="M18" i="171" s="1"/>
  <c r="L17" i="171"/>
  <c r="M17" i="171" s="1"/>
  <c r="L16" i="171"/>
  <c r="M16" i="171" s="1"/>
  <c r="L15" i="171"/>
  <c r="M15" i="171" s="1"/>
  <c r="L14" i="171"/>
  <c r="M14" i="171" s="1"/>
  <c r="L13" i="171"/>
  <c r="M13" i="171" s="1"/>
  <c r="L12" i="171"/>
  <c r="M12" i="171" s="1"/>
  <c r="L11" i="171"/>
  <c r="M11" i="171" s="1"/>
  <c r="L10" i="171"/>
  <c r="M10" i="171" s="1"/>
  <c r="L9" i="171"/>
  <c r="M9" i="171" s="1"/>
  <c r="L8" i="171"/>
  <c r="M8" i="171" s="1"/>
  <c r="L7" i="171"/>
  <c r="M7" i="171" s="1"/>
  <c r="L6" i="171"/>
  <c r="M6" i="171" s="1"/>
  <c r="L5" i="171"/>
  <c r="M5" i="171" s="1"/>
  <c r="L4" i="171"/>
  <c r="M4" i="171" s="1"/>
  <c r="L41" i="170"/>
  <c r="M41" i="170" s="1"/>
  <c r="L40" i="170"/>
  <c r="M40" i="170" s="1"/>
  <c r="L39" i="170"/>
  <c r="M39" i="170" s="1"/>
  <c r="L38" i="170"/>
  <c r="M38" i="170" s="1"/>
  <c r="L37" i="170"/>
  <c r="M37" i="170" s="1"/>
  <c r="L36" i="170"/>
  <c r="M36" i="170" s="1"/>
  <c r="L35" i="170"/>
  <c r="M35" i="170" s="1"/>
  <c r="L34" i="170"/>
  <c r="M34" i="170" s="1"/>
  <c r="L33" i="170"/>
  <c r="M33" i="170" s="1"/>
  <c r="L32" i="170"/>
  <c r="M32" i="170" s="1"/>
  <c r="L31" i="170"/>
  <c r="M31" i="170" s="1"/>
  <c r="L30" i="170"/>
  <c r="M30" i="170" s="1"/>
  <c r="L29" i="170"/>
  <c r="M29" i="170" s="1"/>
  <c r="L28" i="170"/>
  <c r="M28" i="170" s="1"/>
  <c r="L27" i="170"/>
  <c r="M27" i="170" s="1"/>
  <c r="L26" i="170"/>
  <c r="M26" i="170" s="1"/>
  <c r="L25" i="170"/>
  <c r="M25" i="170" s="1"/>
  <c r="L24" i="170"/>
  <c r="M24" i="170" s="1"/>
  <c r="L23" i="170"/>
  <c r="M23" i="170" s="1"/>
  <c r="L22" i="170"/>
  <c r="M22" i="170" s="1"/>
  <c r="L21" i="170"/>
  <c r="M21" i="170" s="1"/>
  <c r="L20" i="170"/>
  <c r="M20" i="170" s="1"/>
  <c r="L19" i="170"/>
  <c r="M19" i="170" s="1"/>
  <c r="L18" i="170"/>
  <c r="M18" i="170" s="1"/>
  <c r="L17" i="170"/>
  <c r="M17" i="170" s="1"/>
  <c r="L16" i="170"/>
  <c r="M16" i="170" s="1"/>
  <c r="L15" i="170"/>
  <c r="M15" i="170" s="1"/>
  <c r="L14" i="170"/>
  <c r="M14" i="170" s="1"/>
  <c r="L13" i="170"/>
  <c r="M13" i="170" s="1"/>
  <c r="L12" i="170"/>
  <c r="M12" i="170" s="1"/>
  <c r="L11" i="170"/>
  <c r="M11" i="170" s="1"/>
  <c r="L10" i="170"/>
  <c r="M10" i="170" s="1"/>
  <c r="L9" i="170"/>
  <c r="M9" i="170" s="1"/>
  <c r="L8" i="170"/>
  <c r="M8" i="170" s="1"/>
  <c r="L7" i="170"/>
  <c r="M7" i="170" s="1"/>
  <c r="L6" i="170"/>
  <c r="M6" i="170" s="1"/>
  <c r="L5" i="170"/>
  <c r="M5" i="170" s="1"/>
  <c r="L4" i="170"/>
  <c r="M4" i="170" s="1"/>
  <c r="L41" i="169"/>
  <c r="M41" i="169" s="1"/>
  <c r="L40" i="169"/>
  <c r="M40" i="169" s="1"/>
  <c r="L39" i="169"/>
  <c r="M39" i="169" s="1"/>
  <c r="L38" i="169"/>
  <c r="M38" i="169" s="1"/>
  <c r="L37" i="169"/>
  <c r="M37" i="169" s="1"/>
  <c r="L36" i="169"/>
  <c r="M36" i="169" s="1"/>
  <c r="L35" i="169"/>
  <c r="M35" i="169" s="1"/>
  <c r="L34" i="169"/>
  <c r="M34" i="169" s="1"/>
  <c r="L33" i="169"/>
  <c r="M33" i="169" s="1"/>
  <c r="L32" i="169"/>
  <c r="M32" i="169" s="1"/>
  <c r="L31" i="169"/>
  <c r="M31" i="169" s="1"/>
  <c r="L30" i="169"/>
  <c r="M30" i="169" s="1"/>
  <c r="L29" i="169"/>
  <c r="M29" i="169" s="1"/>
  <c r="L28" i="169"/>
  <c r="M28" i="169" s="1"/>
  <c r="L27" i="169"/>
  <c r="M27" i="169" s="1"/>
  <c r="L26" i="169"/>
  <c r="M26" i="169" s="1"/>
  <c r="L25" i="169"/>
  <c r="M25" i="169" s="1"/>
  <c r="L24" i="169"/>
  <c r="M24" i="169" s="1"/>
  <c r="L23" i="169"/>
  <c r="M23" i="169" s="1"/>
  <c r="L22" i="169"/>
  <c r="M22" i="169" s="1"/>
  <c r="L21" i="169"/>
  <c r="M21" i="169" s="1"/>
  <c r="L20" i="169"/>
  <c r="M20" i="169" s="1"/>
  <c r="L19" i="169"/>
  <c r="M19" i="169" s="1"/>
  <c r="L18" i="169"/>
  <c r="M18" i="169" s="1"/>
  <c r="L17" i="169"/>
  <c r="M17" i="169" s="1"/>
  <c r="L16" i="169"/>
  <c r="M16" i="169" s="1"/>
  <c r="L15" i="169"/>
  <c r="M15" i="169" s="1"/>
  <c r="L14" i="169"/>
  <c r="M14" i="169" s="1"/>
  <c r="L13" i="169"/>
  <c r="M13" i="169" s="1"/>
  <c r="L12" i="169"/>
  <c r="M12" i="169" s="1"/>
  <c r="L11" i="169"/>
  <c r="M11" i="169" s="1"/>
  <c r="L10" i="169"/>
  <c r="M10" i="169" s="1"/>
  <c r="L9" i="169"/>
  <c r="M9" i="169" s="1"/>
  <c r="L8" i="169"/>
  <c r="M8" i="169" s="1"/>
  <c r="L7" i="169"/>
  <c r="M7" i="169" s="1"/>
  <c r="L6" i="169"/>
  <c r="M6" i="169" s="1"/>
  <c r="L5" i="169"/>
  <c r="M5" i="169" s="1"/>
  <c r="L4" i="169"/>
  <c r="I3" i="162" s="1"/>
  <c r="L41" i="167"/>
  <c r="M41" i="167" s="1"/>
  <c r="L40" i="167"/>
  <c r="M40" i="167" s="1"/>
  <c r="L39" i="167"/>
  <c r="M39" i="167" s="1"/>
  <c r="L38" i="167"/>
  <c r="M38" i="167" s="1"/>
  <c r="L37" i="167"/>
  <c r="M37" i="167" s="1"/>
  <c r="L36" i="167"/>
  <c r="M36" i="167" s="1"/>
  <c r="L35" i="167"/>
  <c r="M35" i="167" s="1"/>
  <c r="L34" i="167"/>
  <c r="M34" i="167" s="1"/>
  <c r="L33" i="167"/>
  <c r="M33" i="167" s="1"/>
  <c r="L32" i="167"/>
  <c r="M32" i="167" s="1"/>
  <c r="L31" i="167"/>
  <c r="M31" i="167" s="1"/>
  <c r="L30" i="167"/>
  <c r="M30" i="167" s="1"/>
  <c r="L29" i="167"/>
  <c r="M29" i="167" s="1"/>
  <c r="L28" i="167"/>
  <c r="M28" i="167" s="1"/>
  <c r="L27" i="167"/>
  <c r="M27" i="167" s="1"/>
  <c r="L26" i="167"/>
  <c r="M26" i="167" s="1"/>
  <c r="L25" i="167"/>
  <c r="M25" i="167" s="1"/>
  <c r="L24" i="167"/>
  <c r="M24" i="167" s="1"/>
  <c r="L23" i="167"/>
  <c r="M23" i="167" s="1"/>
  <c r="L22" i="167"/>
  <c r="M22" i="167" s="1"/>
  <c r="L21" i="167"/>
  <c r="M21" i="167" s="1"/>
  <c r="L20" i="167"/>
  <c r="M20" i="167" s="1"/>
  <c r="L19" i="167"/>
  <c r="M19" i="167" s="1"/>
  <c r="L18" i="167"/>
  <c r="M18" i="167" s="1"/>
  <c r="L17" i="167"/>
  <c r="M17" i="167" s="1"/>
  <c r="L16" i="167"/>
  <c r="M16" i="167" s="1"/>
  <c r="L15" i="167"/>
  <c r="M15" i="167" s="1"/>
  <c r="L14" i="167"/>
  <c r="M14" i="167" s="1"/>
  <c r="L13" i="167"/>
  <c r="M13" i="167" s="1"/>
  <c r="L12" i="167"/>
  <c r="M12" i="167" s="1"/>
  <c r="L11" i="167"/>
  <c r="M11" i="167" s="1"/>
  <c r="L10" i="167"/>
  <c r="M10" i="167" s="1"/>
  <c r="L9" i="167"/>
  <c r="M9" i="167" s="1"/>
  <c r="L8" i="167"/>
  <c r="M8" i="167" s="1"/>
  <c r="L7" i="167"/>
  <c r="M7" i="167" s="1"/>
  <c r="L6" i="167"/>
  <c r="M6" i="167" s="1"/>
  <c r="L5" i="167"/>
  <c r="M5" i="167" s="1"/>
  <c r="L4" i="167"/>
  <c r="M4" i="167" s="1"/>
  <c r="L41" i="166"/>
  <c r="M41" i="166" s="1"/>
  <c r="L40" i="166"/>
  <c r="M40" i="166" s="1"/>
  <c r="L39" i="166"/>
  <c r="M39" i="166" s="1"/>
  <c r="L38" i="166"/>
  <c r="M38" i="166" s="1"/>
  <c r="L37" i="166"/>
  <c r="M37" i="166" s="1"/>
  <c r="L36" i="166"/>
  <c r="M36" i="166" s="1"/>
  <c r="L35" i="166"/>
  <c r="M35" i="166" s="1"/>
  <c r="L34" i="166"/>
  <c r="M34" i="166" s="1"/>
  <c r="L33" i="166"/>
  <c r="M33" i="166" s="1"/>
  <c r="L32" i="166"/>
  <c r="M32" i="166" s="1"/>
  <c r="L31" i="166"/>
  <c r="M31" i="166" s="1"/>
  <c r="L30" i="166"/>
  <c r="M30" i="166" s="1"/>
  <c r="L29" i="166"/>
  <c r="M29" i="166" s="1"/>
  <c r="L28" i="166"/>
  <c r="M28" i="166" s="1"/>
  <c r="L27" i="166"/>
  <c r="M27" i="166" s="1"/>
  <c r="L26" i="166"/>
  <c r="M26" i="166" s="1"/>
  <c r="L25" i="166"/>
  <c r="M25" i="166" s="1"/>
  <c r="L24" i="166"/>
  <c r="M24" i="166" s="1"/>
  <c r="L23" i="166"/>
  <c r="M23" i="166" s="1"/>
  <c r="L22" i="166"/>
  <c r="M22" i="166" s="1"/>
  <c r="L21" i="166"/>
  <c r="M21" i="166" s="1"/>
  <c r="L20" i="166"/>
  <c r="M20" i="166" s="1"/>
  <c r="L19" i="166"/>
  <c r="M19" i="166" s="1"/>
  <c r="L18" i="166"/>
  <c r="M18" i="166" s="1"/>
  <c r="L17" i="166"/>
  <c r="M17" i="166" s="1"/>
  <c r="L16" i="166"/>
  <c r="M16" i="166" s="1"/>
  <c r="L15" i="166"/>
  <c r="M15" i="166" s="1"/>
  <c r="L14" i="166"/>
  <c r="M14" i="166" s="1"/>
  <c r="L13" i="166"/>
  <c r="M13" i="166" s="1"/>
  <c r="L12" i="166"/>
  <c r="M12" i="166" s="1"/>
  <c r="L11" i="166"/>
  <c r="M11" i="166" s="1"/>
  <c r="L10" i="166"/>
  <c r="M10" i="166" s="1"/>
  <c r="L9" i="166"/>
  <c r="M9" i="166" s="1"/>
  <c r="L8" i="166"/>
  <c r="M8" i="166" s="1"/>
  <c r="L7" i="166"/>
  <c r="M7" i="166" s="1"/>
  <c r="L6" i="166"/>
  <c r="M6" i="166" s="1"/>
  <c r="L5" i="166"/>
  <c r="M5" i="166" s="1"/>
  <c r="L4" i="166"/>
  <c r="M4" i="166" s="1"/>
  <c r="L41" i="152"/>
  <c r="M41" i="152" s="1"/>
  <c r="L40" i="152"/>
  <c r="M40" i="152" s="1"/>
  <c r="L39" i="152"/>
  <c r="M39" i="152" s="1"/>
  <c r="L38" i="152"/>
  <c r="M38" i="152" s="1"/>
  <c r="L37" i="152"/>
  <c r="M37" i="152" s="1"/>
  <c r="L36" i="152"/>
  <c r="M36" i="152" s="1"/>
  <c r="L35" i="152"/>
  <c r="M35" i="152" s="1"/>
  <c r="L34" i="152"/>
  <c r="M34" i="152" s="1"/>
  <c r="L33" i="152"/>
  <c r="M33" i="152" s="1"/>
  <c r="L32" i="152"/>
  <c r="M32" i="152" s="1"/>
  <c r="L31" i="152"/>
  <c r="M31" i="152" s="1"/>
  <c r="L30" i="152"/>
  <c r="M30" i="152" s="1"/>
  <c r="L29" i="152"/>
  <c r="M29" i="152" s="1"/>
  <c r="L28" i="152"/>
  <c r="M28" i="152" s="1"/>
  <c r="L27" i="152"/>
  <c r="M27" i="152" s="1"/>
  <c r="L26" i="152"/>
  <c r="M26" i="152" s="1"/>
  <c r="L25" i="152"/>
  <c r="M25" i="152" s="1"/>
  <c r="L24" i="152"/>
  <c r="M24" i="152" s="1"/>
  <c r="L23" i="152"/>
  <c r="M23" i="152" s="1"/>
  <c r="L22" i="152"/>
  <c r="M22" i="152" s="1"/>
  <c r="L21" i="152"/>
  <c r="M21" i="152" s="1"/>
  <c r="L20" i="152"/>
  <c r="M20" i="152" s="1"/>
  <c r="L19" i="152"/>
  <c r="M19" i="152" s="1"/>
  <c r="L18" i="152"/>
  <c r="M18" i="152" s="1"/>
  <c r="L17" i="152"/>
  <c r="M17" i="152" s="1"/>
  <c r="L16" i="152"/>
  <c r="M16" i="152" s="1"/>
  <c r="L15" i="152"/>
  <c r="M15" i="152" s="1"/>
  <c r="L14" i="152"/>
  <c r="M14" i="152" s="1"/>
  <c r="L13" i="152"/>
  <c r="M13" i="152" s="1"/>
  <c r="L12" i="152"/>
  <c r="M12" i="152" s="1"/>
  <c r="L11" i="152"/>
  <c r="M11" i="152" s="1"/>
  <c r="L10" i="152"/>
  <c r="M10" i="152" s="1"/>
  <c r="L9" i="152"/>
  <c r="M9" i="152" s="1"/>
  <c r="L8" i="152"/>
  <c r="M8" i="152" s="1"/>
  <c r="L7" i="152"/>
  <c r="M7" i="152" s="1"/>
  <c r="L6" i="152"/>
  <c r="M6" i="152" s="1"/>
  <c r="L5" i="152"/>
  <c r="M5" i="152" s="1"/>
  <c r="L4" i="152"/>
  <c r="M4" i="152" s="1"/>
  <c r="L41" i="153"/>
  <c r="M41" i="153" s="1"/>
  <c r="L40" i="153"/>
  <c r="M40" i="153" s="1"/>
  <c r="L39" i="153"/>
  <c r="M39" i="153" s="1"/>
  <c r="L38" i="153"/>
  <c r="M38" i="153" s="1"/>
  <c r="L37" i="153"/>
  <c r="M37" i="153" s="1"/>
  <c r="L36" i="153"/>
  <c r="M36" i="153" s="1"/>
  <c r="L35" i="153"/>
  <c r="M35" i="153" s="1"/>
  <c r="L34" i="153"/>
  <c r="M34" i="153" s="1"/>
  <c r="L33" i="153"/>
  <c r="M33" i="153" s="1"/>
  <c r="L32" i="153"/>
  <c r="M32" i="153" s="1"/>
  <c r="L31" i="153"/>
  <c r="M31" i="153" s="1"/>
  <c r="L30" i="153"/>
  <c r="M30" i="153" s="1"/>
  <c r="L29" i="153"/>
  <c r="M29" i="153" s="1"/>
  <c r="L28" i="153"/>
  <c r="M28" i="153" s="1"/>
  <c r="L27" i="153"/>
  <c r="M27" i="153" s="1"/>
  <c r="L26" i="153"/>
  <c r="M26" i="153" s="1"/>
  <c r="L25" i="153"/>
  <c r="M25" i="153" s="1"/>
  <c r="L24" i="153"/>
  <c r="M24" i="153" s="1"/>
  <c r="L23" i="153"/>
  <c r="M23" i="153" s="1"/>
  <c r="L22" i="153"/>
  <c r="M22" i="153" s="1"/>
  <c r="L21" i="153"/>
  <c r="M21" i="153" s="1"/>
  <c r="L20" i="153"/>
  <c r="M20" i="153" s="1"/>
  <c r="L19" i="153"/>
  <c r="M19" i="153" s="1"/>
  <c r="L18" i="153"/>
  <c r="M18" i="153" s="1"/>
  <c r="L17" i="153"/>
  <c r="M17" i="153" s="1"/>
  <c r="L16" i="153"/>
  <c r="M16" i="153" s="1"/>
  <c r="L15" i="153"/>
  <c r="M15" i="153" s="1"/>
  <c r="L14" i="153"/>
  <c r="M14" i="153" s="1"/>
  <c r="L13" i="153"/>
  <c r="M13" i="153" s="1"/>
  <c r="L12" i="153"/>
  <c r="M12" i="153" s="1"/>
  <c r="L11" i="153"/>
  <c r="M11" i="153" s="1"/>
  <c r="L10" i="153"/>
  <c r="M10" i="153" s="1"/>
  <c r="L9" i="153"/>
  <c r="M9" i="153" s="1"/>
  <c r="L8" i="153"/>
  <c r="M8" i="153" s="1"/>
  <c r="L7" i="153"/>
  <c r="M7" i="153" s="1"/>
  <c r="L6" i="153"/>
  <c r="M6" i="153" s="1"/>
  <c r="L5" i="153"/>
  <c r="M5" i="153" s="1"/>
  <c r="L4" i="153"/>
  <c r="M4" i="153" s="1"/>
  <c r="L41" i="154"/>
  <c r="M41" i="154" s="1"/>
  <c r="L40" i="154"/>
  <c r="M40" i="154" s="1"/>
  <c r="L39" i="154"/>
  <c r="M39" i="154" s="1"/>
  <c r="L38" i="154"/>
  <c r="M38" i="154" s="1"/>
  <c r="L37" i="154"/>
  <c r="M37" i="154" s="1"/>
  <c r="L36" i="154"/>
  <c r="M36" i="154" s="1"/>
  <c r="L35" i="154"/>
  <c r="M35" i="154" s="1"/>
  <c r="L34" i="154"/>
  <c r="M34" i="154" s="1"/>
  <c r="L33" i="154"/>
  <c r="M33" i="154" s="1"/>
  <c r="L32" i="154"/>
  <c r="M32" i="154" s="1"/>
  <c r="L31" i="154"/>
  <c r="M31" i="154" s="1"/>
  <c r="L30" i="154"/>
  <c r="M30" i="154" s="1"/>
  <c r="L29" i="154"/>
  <c r="M29" i="154" s="1"/>
  <c r="L28" i="154"/>
  <c r="M28" i="154" s="1"/>
  <c r="L27" i="154"/>
  <c r="M27" i="154" s="1"/>
  <c r="L26" i="154"/>
  <c r="M26" i="154" s="1"/>
  <c r="L25" i="154"/>
  <c r="M25" i="154" s="1"/>
  <c r="L24" i="154"/>
  <c r="M24" i="154" s="1"/>
  <c r="L23" i="154"/>
  <c r="M23" i="154" s="1"/>
  <c r="L22" i="154"/>
  <c r="M22" i="154" s="1"/>
  <c r="L21" i="154"/>
  <c r="M21" i="154" s="1"/>
  <c r="L20" i="154"/>
  <c r="M20" i="154" s="1"/>
  <c r="L19" i="154"/>
  <c r="M19" i="154" s="1"/>
  <c r="L18" i="154"/>
  <c r="M18" i="154" s="1"/>
  <c r="L17" i="154"/>
  <c r="M17" i="154" s="1"/>
  <c r="L16" i="154"/>
  <c r="M16" i="154" s="1"/>
  <c r="L15" i="154"/>
  <c r="M15" i="154" s="1"/>
  <c r="L14" i="154"/>
  <c r="M14" i="154" s="1"/>
  <c r="L13" i="154"/>
  <c r="M13" i="154" s="1"/>
  <c r="L12" i="154"/>
  <c r="M12" i="154" s="1"/>
  <c r="L11" i="154"/>
  <c r="M11" i="154" s="1"/>
  <c r="L10" i="154"/>
  <c r="M10" i="154" s="1"/>
  <c r="L9" i="154"/>
  <c r="M9" i="154" s="1"/>
  <c r="L8" i="154"/>
  <c r="M8" i="154" s="1"/>
  <c r="L7" i="154"/>
  <c r="M7" i="154" s="1"/>
  <c r="L6" i="154"/>
  <c r="M6" i="154" s="1"/>
  <c r="L5" i="154"/>
  <c r="M5" i="154" s="1"/>
  <c r="L4" i="154"/>
  <c r="M4" i="154" s="1"/>
  <c r="L41" i="168"/>
  <c r="M41" i="168" s="1"/>
  <c r="L40" i="168"/>
  <c r="M40" i="168" s="1"/>
  <c r="L39" i="168"/>
  <c r="M39" i="168" s="1"/>
  <c r="L38" i="168"/>
  <c r="M38" i="168" s="1"/>
  <c r="L37" i="168"/>
  <c r="M37" i="168" s="1"/>
  <c r="L36" i="168"/>
  <c r="M36" i="168" s="1"/>
  <c r="L35" i="168"/>
  <c r="M35" i="168" s="1"/>
  <c r="L34" i="168"/>
  <c r="M34" i="168" s="1"/>
  <c r="L33" i="168"/>
  <c r="M33" i="168" s="1"/>
  <c r="L32" i="168"/>
  <c r="M32" i="168" s="1"/>
  <c r="L31" i="168"/>
  <c r="M31" i="168" s="1"/>
  <c r="L30" i="168"/>
  <c r="M30" i="168" s="1"/>
  <c r="L29" i="168"/>
  <c r="M29" i="168" s="1"/>
  <c r="L28" i="168"/>
  <c r="M28" i="168" s="1"/>
  <c r="L27" i="168"/>
  <c r="M27" i="168" s="1"/>
  <c r="L26" i="168"/>
  <c r="M26" i="168" s="1"/>
  <c r="L25" i="168"/>
  <c r="M25" i="168" s="1"/>
  <c r="L24" i="168"/>
  <c r="M24" i="168" s="1"/>
  <c r="L23" i="168"/>
  <c r="M23" i="168" s="1"/>
  <c r="L22" i="168"/>
  <c r="M22" i="168" s="1"/>
  <c r="L21" i="168"/>
  <c r="M21" i="168" s="1"/>
  <c r="L20" i="168"/>
  <c r="M20" i="168" s="1"/>
  <c r="L19" i="168"/>
  <c r="M19" i="168" s="1"/>
  <c r="L18" i="168"/>
  <c r="M18" i="168" s="1"/>
  <c r="L17" i="168"/>
  <c r="M17" i="168" s="1"/>
  <c r="L16" i="168"/>
  <c r="M16" i="168" s="1"/>
  <c r="L15" i="168"/>
  <c r="M15" i="168" s="1"/>
  <c r="L14" i="168"/>
  <c r="M14" i="168" s="1"/>
  <c r="L13" i="168"/>
  <c r="M13" i="168" s="1"/>
  <c r="L12" i="168"/>
  <c r="M12" i="168" s="1"/>
  <c r="L11" i="168"/>
  <c r="M11" i="168" s="1"/>
  <c r="L10" i="168"/>
  <c r="M10" i="168" s="1"/>
  <c r="L9" i="168"/>
  <c r="M9" i="168" s="1"/>
  <c r="L8" i="168"/>
  <c r="M8" i="168" s="1"/>
  <c r="L7" i="168"/>
  <c r="M7" i="168" s="1"/>
  <c r="L6" i="168"/>
  <c r="M6" i="168" s="1"/>
  <c r="L5" i="168"/>
  <c r="M5" i="168" s="1"/>
  <c r="L4" i="168"/>
  <c r="M4" i="168" s="1"/>
  <c r="L41" i="151"/>
  <c r="M41" i="151" s="1"/>
  <c r="L40" i="151"/>
  <c r="M40" i="151" s="1"/>
  <c r="L39" i="151"/>
  <c r="M39" i="151" s="1"/>
  <c r="L38" i="151"/>
  <c r="M38" i="151" s="1"/>
  <c r="L37" i="151"/>
  <c r="M37" i="151" s="1"/>
  <c r="L36" i="151"/>
  <c r="M36" i="151" s="1"/>
  <c r="L35" i="151"/>
  <c r="M35" i="151" s="1"/>
  <c r="L34" i="151"/>
  <c r="M34" i="151" s="1"/>
  <c r="L33" i="151"/>
  <c r="M33" i="151" s="1"/>
  <c r="L32" i="151"/>
  <c r="M32" i="151" s="1"/>
  <c r="L31" i="151"/>
  <c r="M31" i="151" s="1"/>
  <c r="L30" i="151"/>
  <c r="M30" i="151" s="1"/>
  <c r="L29" i="151"/>
  <c r="M29" i="151" s="1"/>
  <c r="L28" i="151"/>
  <c r="M28" i="151" s="1"/>
  <c r="L27" i="151"/>
  <c r="M27" i="151" s="1"/>
  <c r="L26" i="151"/>
  <c r="M26" i="151" s="1"/>
  <c r="L25" i="151"/>
  <c r="M25" i="151" s="1"/>
  <c r="L24" i="151"/>
  <c r="M24" i="151" s="1"/>
  <c r="L23" i="151"/>
  <c r="M23" i="151" s="1"/>
  <c r="L22" i="151"/>
  <c r="M22" i="151" s="1"/>
  <c r="L21" i="151"/>
  <c r="M21" i="151" s="1"/>
  <c r="L20" i="151"/>
  <c r="M20" i="151" s="1"/>
  <c r="L19" i="151"/>
  <c r="M19" i="151" s="1"/>
  <c r="L18" i="151"/>
  <c r="M18" i="151" s="1"/>
  <c r="L17" i="151"/>
  <c r="M17" i="151" s="1"/>
  <c r="L16" i="151"/>
  <c r="M16" i="151" s="1"/>
  <c r="L15" i="151"/>
  <c r="M15" i="151" s="1"/>
  <c r="L14" i="151"/>
  <c r="M14" i="151" s="1"/>
  <c r="L13" i="151"/>
  <c r="M13" i="151" s="1"/>
  <c r="L12" i="151"/>
  <c r="M12" i="151" s="1"/>
  <c r="L11" i="151"/>
  <c r="M11" i="151" s="1"/>
  <c r="L10" i="151"/>
  <c r="M10" i="151" s="1"/>
  <c r="L9" i="151"/>
  <c r="M9" i="151" s="1"/>
  <c r="L8" i="151"/>
  <c r="M8" i="151" s="1"/>
  <c r="L7" i="151"/>
  <c r="M7" i="151" s="1"/>
  <c r="L6" i="151"/>
  <c r="M6" i="151" s="1"/>
  <c r="L5" i="151"/>
  <c r="M5" i="151" s="1"/>
  <c r="L4" i="151"/>
  <c r="M4" i="151" s="1"/>
  <c r="L41" i="150"/>
  <c r="M41" i="150" s="1"/>
  <c r="L40" i="150"/>
  <c r="M40" i="150" s="1"/>
  <c r="L39" i="150"/>
  <c r="M39" i="150" s="1"/>
  <c r="L38" i="150"/>
  <c r="M38" i="150" s="1"/>
  <c r="L37" i="150"/>
  <c r="M37" i="150" s="1"/>
  <c r="L36" i="150"/>
  <c r="M36" i="150" s="1"/>
  <c r="L35" i="150"/>
  <c r="M35" i="150" s="1"/>
  <c r="L34" i="150"/>
  <c r="M34" i="150" s="1"/>
  <c r="L33" i="150"/>
  <c r="M33" i="150" s="1"/>
  <c r="L32" i="150"/>
  <c r="M32" i="150" s="1"/>
  <c r="L31" i="150"/>
  <c r="M31" i="150" s="1"/>
  <c r="L30" i="150"/>
  <c r="M30" i="150" s="1"/>
  <c r="L29" i="150"/>
  <c r="M29" i="150" s="1"/>
  <c r="L28" i="150"/>
  <c r="M28" i="150" s="1"/>
  <c r="L27" i="150"/>
  <c r="M27" i="150" s="1"/>
  <c r="L26" i="150"/>
  <c r="M26" i="150" s="1"/>
  <c r="L25" i="150"/>
  <c r="M25" i="150" s="1"/>
  <c r="L24" i="150"/>
  <c r="M24" i="150" s="1"/>
  <c r="L23" i="150"/>
  <c r="M23" i="150" s="1"/>
  <c r="L22" i="150"/>
  <c r="M22" i="150" s="1"/>
  <c r="L21" i="150"/>
  <c r="M21" i="150" s="1"/>
  <c r="L20" i="150"/>
  <c r="M20" i="150" s="1"/>
  <c r="L19" i="150"/>
  <c r="M19" i="150" s="1"/>
  <c r="L18" i="150"/>
  <c r="M18" i="150" s="1"/>
  <c r="L17" i="150"/>
  <c r="M17" i="150" s="1"/>
  <c r="L16" i="150"/>
  <c r="M16" i="150" s="1"/>
  <c r="L15" i="150"/>
  <c r="M15" i="150" s="1"/>
  <c r="L14" i="150"/>
  <c r="M14" i="150" s="1"/>
  <c r="L13" i="150"/>
  <c r="M13" i="150" s="1"/>
  <c r="L12" i="150"/>
  <c r="M12" i="150" s="1"/>
  <c r="L11" i="150"/>
  <c r="M11" i="150" s="1"/>
  <c r="L10" i="150"/>
  <c r="M10" i="150" s="1"/>
  <c r="L9" i="150"/>
  <c r="M9" i="150" s="1"/>
  <c r="L8" i="150"/>
  <c r="M8" i="150" s="1"/>
  <c r="L7" i="150"/>
  <c r="M7" i="150" s="1"/>
  <c r="L6" i="150"/>
  <c r="M6" i="150" s="1"/>
  <c r="L5" i="150"/>
  <c r="M5" i="150" s="1"/>
  <c r="L4" i="150"/>
  <c r="M4" i="150" s="1"/>
  <c r="L41" i="165"/>
  <c r="M41" i="165" s="1"/>
  <c r="L40" i="165"/>
  <c r="M40" i="165" s="1"/>
  <c r="L39" i="165"/>
  <c r="M39" i="165" s="1"/>
  <c r="L38" i="165"/>
  <c r="M38" i="165" s="1"/>
  <c r="L37" i="165"/>
  <c r="M37" i="165" s="1"/>
  <c r="L36" i="165"/>
  <c r="M36" i="165" s="1"/>
  <c r="L35" i="165"/>
  <c r="M35" i="165" s="1"/>
  <c r="L34" i="165"/>
  <c r="M34" i="165" s="1"/>
  <c r="L33" i="165"/>
  <c r="M33" i="165" s="1"/>
  <c r="L32" i="165"/>
  <c r="M32" i="165" s="1"/>
  <c r="L31" i="165"/>
  <c r="M31" i="165" s="1"/>
  <c r="L30" i="165"/>
  <c r="M30" i="165" s="1"/>
  <c r="L29" i="165"/>
  <c r="M29" i="165" s="1"/>
  <c r="L28" i="165"/>
  <c r="M28" i="165" s="1"/>
  <c r="L27" i="165"/>
  <c r="M27" i="165" s="1"/>
  <c r="L26" i="165"/>
  <c r="M26" i="165" s="1"/>
  <c r="L25" i="165"/>
  <c r="M25" i="165" s="1"/>
  <c r="L24" i="165"/>
  <c r="M24" i="165" s="1"/>
  <c r="L23" i="165"/>
  <c r="M23" i="165" s="1"/>
  <c r="L22" i="165"/>
  <c r="M22" i="165" s="1"/>
  <c r="L21" i="165"/>
  <c r="M21" i="165" s="1"/>
  <c r="L20" i="165"/>
  <c r="M20" i="165" s="1"/>
  <c r="L19" i="165"/>
  <c r="M19" i="165" s="1"/>
  <c r="L18" i="165"/>
  <c r="M18" i="165" s="1"/>
  <c r="L17" i="165"/>
  <c r="M17" i="165" s="1"/>
  <c r="L16" i="165"/>
  <c r="M16" i="165" s="1"/>
  <c r="L15" i="165"/>
  <c r="M15" i="165" s="1"/>
  <c r="L14" i="165"/>
  <c r="M14" i="165" s="1"/>
  <c r="L13" i="165"/>
  <c r="M13" i="165" s="1"/>
  <c r="L12" i="165"/>
  <c r="M12" i="165" s="1"/>
  <c r="L11" i="165"/>
  <c r="M11" i="165" s="1"/>
  <c r="L10" i="165"/>
  <c r="M10" i="165" s="1"/>
  <c r="L9" i="165"/>
  <c r="M9" i="165" s="1"/>
  <c r="L8" i="165"/>
  <c r="M8" i="165" s="1"/>
  <c r="L7" i="165"/>
  <c r="M7" i="165" s="1"/>
  <c r="L6" i="165"/>
  <c r="M6" i="165" s="1"/>
  <c r="L5" i="165"/>
  <c r="M5" i="165" s="1"/>
  <c r="L4" i="165"/>
  <c r="M4" i="165" s="1"/>
  <c r="L37" i="163"/>
  <c r="M37" i="163" s="1"/>
  <c r="L36" i="163"/>
  <c r="M36" i="163" s="1"/>
  <c r="L31" i="163"/>
  <c r="M31" i="163" s="1"/>
  <c r="L30" i="163"/>
  <c r="M30" i="163" s="1"/>
  <c r="L29" i="163"/>
  <c r="M29" i="163" s="1"/>
  <c r="L28" i="163"/>
  <c r="M28" i="163" s="1"/>
  <c r="L27" i="163"/>
  <c r="M27" i="163" s="1"/>
  <c r="L26" i="163"/>
  <c r="M26" i="163" s="1"/>
  <c r="L25" i="163"/>
  <c r="M25" i="163" s="1"/>
  <c r="L24" i="163"/>
  <c r="M24" i="163" s="1"/>
  <c r="L21" i="163"/>
  <c r="M21" i="163" s="1"/>
  <c r="L20" i="163"/>
  <c r="M20" i="163" s="1"/>
  <c r="L23" i="163"/>
  <c r="M23" i="163" s="1"/>
  <c r="L22" i="163"/>
  <c r="M22" i="163" s="1"/>
  <c r="L19" i="163"/>
  <c r="M19" i="163" s="1"/>
  <c r="L18" i="163"/>
  <c r="M18" i="163" s="1"/>
  <c r="L17" i="163"/>
  <c r="M17" i="163" s="1"/>
  <c r="L16" i="163"/>
  <c r="M16" i="163" s="1"/>
  <c r="L15" i="163"/>
  <c r="M15" i="163" s="1"/>
  <c r="L14" i="163"/>
  <c r="M14" i="163" s="1"/>
  <c r="L32" i="163"/>
  <c r="M32" i="163" s="1"/>
  <c r="L33" i="163"/>
  <c r="M33" i="163" s="1"/>
  <c r="L34" i="163"/>
  <c r="M34" i="163"/>
  <c r="L35" i="163"/>
  <c r="I34" i="162" s="1"/>
  <c r="L38" i="163"/>
  <c r="M38" i="163"/>
  <c r="L39" i="163"/>
  <c r="M39" i="163" s="1"/>
  <c r="L40" i="163"/>
  <c r="M40" i="163"/>
  <c r="L41" i="163"/>
  <c r="M41" i="163" s="1"/>
  <c r="L11" i="163"/>
  <c r="M11" i="163" s="1"/>
  <c r="L10" i="163"/>
  <c r="M10" i="163" s="1"/>
  <c r="L9" i="163"/>
  <c r="M9" i="163" s="1"/>
  <c r="L8" i="163"/>
  <c r="M8" i="163" s="1"/>
  <c r="L7" i="163"/>
  <c r="M7" i="163" s="1"/>
  <c r="L6" i="163"/>
  <c r="M6" i="163" s="1"/>
  <c r="L5" i="163"/>
  <c r="M5" i="163" s="1"/>
  <c r="L4" i="163"/>
  <c r="M4" i="163" s="1"/>
  <c r="L12" i="163"/>
  <c r="M12" i="163" s="1"/>
  <c r="L13" i="163"/>
  <c r="M13" i="163" s="1"/>
  <c r="I39" i="162" l="1"/>
  <c r="J34" i="162"/>
  <c r="I37" i="162"/>
  <c r="J37" i="162" s="1"/>
  <c r="I29" i="162"/>
  <c r="I17" i="162"/>
  <c r="L17" i="162" s="1"/>
  <c r="I5" i="162"/>
  <c r="J5" i="162" s="1"/>
  <c r="M4" i="169"/>
  <c r="I40" i="162"/>
  <c r="J40" i="162" s="1"/>
  <c r="I32" i="162"/>
  <c r="J32" i="162" s="1"/>
  <c r="I24" i="162"/>
  <c r="I12" i="162"/>
  <c r="I4" i="162"/>
  <c r="J4" i="162" s="1"/>
  <c r="I35" i="162"/>
  <c r="J35" i="162" s="1"/>
  <c r="I31" i="162"/>
  <c r="J31" i="162" s="1"/>
  <c r="I27" i="162"/>
  <c r="L27" i="162" s="1"/>
  <c r="I23" i="162"/>
  <c r="I19" i="162"/>
  <c r="I15" i="162"/>
  <c r="L15" i="162" s="1"/>
  <c r="I11" i="162"/>
  <c r="I7" i="162"/>
  <c r="I33" i="162"/>
  <c r="J33" i="162" s="1"/>
  <c r="I25" i="162"/>
  <c r="L25" i="162" s="1"/>
  <c r="I21" i="162"/>
  <c r="L21" i="162" s="1"/>
  <c r="I13" i="162"/>
  <c r="I9" i="162"/>
  <c r="L9" i="162" s="1"/>
  <c r="I36" i="162"/>
  <c r="J36" i="162" s="1"/>
  <c r="I28" i="162"/>
  <c r="I20" i="162"/>
  <c r="I16" i="162"/>
  <c r="I8" i="162"/>
  <c r="J8" i="162" s="1"/>
  <c r="J9" i="162"/>
  <c r="M35" i="163"/>
  <c r="K26" i="162"/>
  <c r="I38" i="162"/>
  <c r="J38" i="162" s="1"/>
  <c r="I30" i="162"/>
  <c r="I26" i="162"/>
  <c r="L26" i="162" s="1"/>
  <c r="I22" i="162"/>
  <c r="L22" i="162" s="1"/>
  <c r="I18" i="162"/>
  <c r="L18" i="162" s="1"/>
  <c r="I14" i="162"/>
  <c r="I10" i="162"/>
  <c r="I6" i="162"/>
  <c r="L6" i="162" s="1"/>
  <c r="J39" i="162"/>
  <c r="J27" i="162"/>
  <c r="K21" i="162"/>
  <c r="K15" i="162"/>
  <c r="L3" i="162"/>
  <c r="K6" i="162"/>
  <c r="K27" i="162"/>
  <c r="K7" i="162"/>
  <c r="J3" i="162"/>
  <c r="K4" i="162"/>
  <c r="K39" i="162"/>
  <c r="K40" i="162"/>
  <c r="L5" i="162" l="1"/>
  <c r="J22" i="162"/>
  <c r="L8" i="162"/>
  <c r="J25" i="162"/>
  <c r="J17" i="162"/>
  <c r="J15" i="162"/>
  <c r="J26" i="162"/>
  <c r="L13" i="162"/>
  <c r="J13" i="162"/>
  <c r="L4" i="162"/>
  <c r="L23" i="162"/>
  <c r="J23" i="162"/>
  <c r="J21" i="162"/>
  <c r="L10" i="162"/>
  <c r="J10" i="162"/>
  <c r="J11" i="162"/>
  <c r="L11" i="162"/>
  <c r="L24" i="162"/>
  <c r="J24" i="162"/>
  <c r="J6" i="162"/>
  <c r="J20" i="162"/>
  <c r="L20" i="162"/>
  <c r="J19" i="162"/>
  <c r="L19" i="162"/>
  <c r="L29" i="162"/>
  <c r="J29" i="162"/>
  <c r="J28" i="162"/>
  <c r="L28" i="162"/>
  <c r="J7" i="162"/>
  <c r="L7" i="162"/>
  <c r="L12" i="162"/>
  <c r="J12" i="162"/>
  <c r="J14" i="162"/>
  <c r="L14" i="162"/>
  <c r="J30" i="162"/>
  <c r="L30" i="162"/>
  <c r="J16" i="162"/>
  <c r="L16" i="162"/>
  <c r="J18" i="162"/>
  <c r="L40" i="162"/>
  <c r="L39" i="162" l="1"/>
  <c r="H45" i="162"/>
  <c r="H44" i="162"/>
  <c r="H43" i="162"/>
  <c r="K35" i="162" l="1"/>
  <c r="K36" i="162"/>
  <c r="K31" i="162"/>
  <c r="K32" i="162"/>
  <c r="L31" i="162" l="1"/>
  <c r="K37" i="162"/>
  <c r="K38" i="162"/>
  <c r="L32" i="162" l="1"/>
  <c r="K34" i="162"/>
  <c r="L35" i="162" l="1"/>
  <c r="L36" i="162"/>
  <c r="L38" i="162"/>
  <c r="L37" i="162"/>
  <c r="L33" i="162"/>
  <c r="K33" i="162"/>
  <c r="K41" i="162" s="1"/>
  <c r="L34" i="162" l="1"/>
  <c r="L41" i="162" s="1"/>
  <c r="L46" i="162"/>
  <c r="L47" i="162" l="1"/>
  <c r="L49" i="162" s="1"/>
</calcChain>
</file>

<file path=xl/sharedStrings.xml><?xml version="1.0" encoding="utf-8"?>
<sst xmlns="http://schemas.openxmlformats.org/spreadsheetml/2006/main" count="3320" uniqueCount="52">
  <si>
    <t>Saldo / Automático</t>
  </si>
  <si>
    <t>...../...../......</t>
  </si>
  <si>
    <t>Preço UNITÁRIO (R$)</t>
  </si>
  <si>
    <t>ALERTA</t>
  </si>
  <si>
    <t>Qtde Registrada</t>
  </si>
  <si>
    <t>UNIDADE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</si>
  <si>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</si>
  <si>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</si>
  <si>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</si>
  <si>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</si>
  <si>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</si>
  <si>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</si>
  <si>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</si>
  <si>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</si>
  <si>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km rodado</t>
  </si>
  <si>
    <t>Ônibus Convencional</t>
  </si>
  <si>
    <t>339039.26</t>
  </si>
  <si>
    <t xml:space="preserve">CENTRO PARTICIPANTE: </t>
  </si>
  <si>
    <t>Van</t>
  </si>
  <si>
    <t>Micro-ônibus</t>
  </si>
  <si>
    <t>Ônibus Executivo</t>
  </si>
  <si>
    <t>* Quando o deslocamento for inferior a 6 horas diárias, deverá ser cobrado o valor de 1/2 diária, descontando 0,5 diária do quantitativo contratado.</t>
  </si>
  <si>
    <t>diária</t>
  </si>
  <si>
    <t>Valor</t>
  </si>
  <si>
    <t xml:space="preserve">Resumo Atualizado  </t>
  </si>
  <si>
    <t>LOTES</t>
  </si>
  <si>
    <t>EMPRESAS</t>
  </si>
  <si>
    <t>ITEM</t>
  </si>
  <si>
    <t xml:space="preserve">ESPECIFICAÇÃO </t>
  </si>
  <si>
    <t>Grupo-Classe</t>
  </si>
  <si>
    <t>Código NUC</t>
  </si>
  <si>
    <t>Detalhamento da Despesa</t>
  </si>
  <si>
    <t>02-14</t>
  </si>
  <si>
    <t>05004-1-002</t>
  </si>
  <si>
    <t>05004-1-003</t>
  </si>
  <si>
    <t>Carro de Passeio</t>
  </si>
  <si>
    <t>PROCESSO: 511/2021/UDESC</t>
  </si>
  <si>
    <t>OBJETO: CONTRATAÇÃO DE EMPRESA PARA LOCAÇÃO DE VEÍCULOS COM MOTORISTA PARA A UDESC</t>
  </si>
  <si>
    <t>VIGÊNCIA DA ATA: 03/05/21 até 03/05/2022.</t>
  </si>
  <si>
    <t xml:space="preserve"> AF nº  xxxx/2021 Qtde. DT</t>
  </si>
  <si>
    <t>LOCALIDADE</t>
  </si>
  <si>
    <t>CAMPUS 1, CERES e CESFI</t>
  </si>
  <si>
    <t xml:space="preserve">LUA TUR TURISMO EIRELI - CNPJ 04.047.851/0001-40 </t>
  </si>
  <si>
    <t>CANTUR TURISMO LTDA - EPP - CNPJ 15.336.818/0001-57</t>
  </si>
  <si>
    <t>CEAVI</t>
  </si>
  <si>
    <t xml:space="preserve">CCT/CEPLAN </t>
  </si>
  <si>
    <t>CAV</t>
  </si>
  <si>
    <t>PROCESSO: 511/2021 /UDESC</t>
  </si>
  <si>
    <t xml:space="preserve"> AF nº  1165/2021 Qtde. DT</t>
  </si>
  <si>
    <t xml:space="preserve"> AF nº  1262/2021 Qtde. DT</t>
  </si>
  <si>
    <t xml:space="preserve"> AF nº  1425/2021 Qtde. DT</t>
  </si>
  <si>
    <t xml:space="preserve"> AF nº  761/2021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</si>
</sst>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&quot;R$&quot;\ #,##0.00"/>
  </numFmts>
  <fonts count="16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08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0" borderId="0" xfId="1" applyFont="1" applyFill="1" applyAlignment="1">
      <alignment wrapText="1"/>
    </xf>
    <xf numFmtId="3" fontId="3" fillId="0" borderId="0" xfId="1" applyNumberFormat="1" applyFont="1" applyFill="1" applyAlignment="1" applyProtection="1">
      <alignment wrapText="1"/>
      <protection locked="0"/>
    </xf>
    <xf numFmtId="168" fontId="6" fillId="8" borderId="2" xfId="1" applyNumberFormat="1" applyFont="1" applyFill="1" applyBorder="1" applyAlignment="1" applyProtection="1">
      <alignment horizontal="right"/>
      <protection locked="0"/>
    </xf>
    <xf numFmtId="168" fontId="6" fillId="8" borderId="7" xfId="1" applyNumberFormat="1" applyFont="1" applyFill="1" applyBorder="1" applyAlignment="1" applyProtection="1">
      <alignment horizontal="right"/>
      <protection locked="0"/>
    </xf>
    <xf numFmtId="9" fontId="6" fillId="8" borderId="3" xfId="12" applyFont="1" applyFill="1" applyBorder="1" applyAlignment="1" applyProtection="1">
      <alignment horizontal="right"/>
      <protection locked="0"/>
    </xf>
    <xf numFmtId="2" fontId="6" fillId="8" borderId="7" xfId="1" applyNumberFormat="1" applyFont="1" applyFill="1" applyBorder="1" applyAlignment="1">
      <alignment horizontal="right"/>
    </xf>
    <xf numFmtId="0" fontId="6" fillId="8" borderId="8" xfId="1" applyFont="1" applyFill="1" applyBorder="1" applyAlignment="1" applyProtection="1">
      <alignment horizontal="left"/>
      <protection locked="0"/>
    </xf>
    <xf numFmtId="0" fontId="6" fillId="8" borderId="15" xfId="1" applyFont="1" applyFill="1" applyBorder="1" applyAlignment="1" applyProtection="1">
      <alignment horizontal="left"/>
      <protection locked="0"/>
    </xf>
    <xf numFmtId="0" fontId="6" fillId="8" borderId="10" xfId="1" applyFont="1" applyFill="1" applyBorder="1" applyAlignment="1" applyProtection="1">
      <alignment horizontal="left"/>
      <protection locked="0"/>
    </xf>
    <xf numFmtId="0" fontId="6" fillId="8" borderId="0" xfId="1" applyFont="1" applyFill="1" applyBorder="1" applyAlignment="1" applyProtection="1">
      <alignment horizontal="left"/>
      <protection locked="0"/>
    </xf>
    <xf numFmtId="0" fontId="6" fillId="8" borderId="12" xfId="1" applyFont="1" applyFill="1" applyBorder="1" applyAlignment="1" applyProtection="1">
      <alignment horizontal="left"/>
      <protection locked="0"/>
    </xf>
    <xf numFmtId="0" fontId="6" fillId="8" borderId="14" xfId="1" applyFont="1" applyFill="1" applyBorder="1" applyAlignment="1" applyProtection="1">
      <alignment horizontal="left"/>
      <protection locked="0"/>
    </xf>
    <xf numFmtId="166" fontId="3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5" fontId="3" fillId="2" borderId="1" xfId="3" applyFont="1" applyFill="1" applyBorder="1" applyAlignment="1" applyProtection="1">
      <alignment horizontal="center" vertical="center" wrapText="1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4" borderId="1" xfId="0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0" borderId="0" xfId="0" applyNumberFormat="1" applyFont="1" applyFill="1" applyAlignment="1">
      <alignment horizontal="center" vertical="center" wrapText="1"/>
    </xf>
    <xf numFmtId="4" fontId="3" fillId="0" borderId="0" xfId="1" applyNumberFormat="1" applyFont="1" applyFill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166" fontId="3" fillId="7" borderId="1" xfId="0" applyNumberFormat="1" applyFont="1" applyFill="1" applyBorder="1" applyAlignment="1">
      <alignment horizontal="center" vertical="center" wrapText="1"/>
    </xf>
    <xf numFmtId="44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44" fontId="3" fillId="11" borderId="1" xfId="13" applyFont="1" applyFill="1" applyBorder="1" applyAlignment="1" applyProtection="1">
      <alignment vertical="center" wrapText="1"/>
      <protection locked="0"/>
    </xf>
    <xf numFmtId="0" fontId="3" fillId="12" borderId="1" xfId="1" applyFont="1" applyFill="1" applyBorder="1" applyAlignment="1" applyProtection="1">
      <alignment wrapText="1"/>
      <protection locked="0"/>
    </xf>
    <xf numFmtId="0" fontId="3" fillId="12" borderId="1" xfId="1" applyFont="1" applyFill="1" applyBorder="1" applyAlignment="1">
      <alignment wrapText="1"/>
    </xf>
    <xf numFmtId="0" fontId="3" fillId="12" borderId="1" xfId="1" applyFont="1" applyFill="1" applyBorder="1" applyAlignment="1" applyProtection="1">
      <alignment horizontal="center" wrapText="1"/>
      <protection locked="0"/>
    </xf>
    <xf numFmtId="3" fontId="11" fillId="12" borderId="1" xfId="1" applyNumberFormat="1" applyFont="1" applyFill="1" applyBorder="1" applyAlignment="1" applyProtection="1">
      <alignment horizontal="center" wrapText="1"/>
      <protection locked="0"/>
    </xf>
    <xf numFmtId="0" fontId="3" fillId="12" borderId="1" xfId="1" applyFont="1" applyFill="1" applyBorder="1" applyAlignment="1">
      <alignment horizontal="center" wrapText="1"/>
    </xf>
    <xf numFmtId="0" fontId="10" fillId="12" borderId="1" xfId="1" applyFont="1" applyFill="1" applyBorder="1" applyAlignment="1" applyProtection="1">
      <alignment wrapText="1"/>
      <protection locked="0"/>
    </xf>
    <xf numFmtId="3" fontId="3" fillId="12" borderId="1" xfId="1" applyNumberFormat="1" applyFont="1" applyFill="1" applyBorder="1" applyAlignment="1" applyProtection="1">
      <alignment horizontal="center" wrapText="1"/>
      <protection locked="0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13" borderId="1" xfId="0" applyFont="1" applyFill="1" applyBorder="1" applyAlignment="1">
      <alignment horizontal="left" vertical="center"/>
    </xf>
    <xf numFmtId="0" fontId="8" fillId="13" borderId="1" xfId="0" applyFont="1" applyFill="1" applyBorder="1" applyAlignment="1">
      <alignment horizontal="left" vertical="center"/>
    </xf>
    <xf numFmtId="0" fontId="7" fillId="12" borderId="1" xfId="0" applyFont="1" applyFill="1" applyBorder="1" applyAlignment="1">
      <alignment horizontal="left" vertical="center"/>
    </xf>
    <xf numFmtId="0" fontId="8" fillId="12" borderId="1" xfId="0" applyFont="1" applyFill="1" applyBorder="1" applyAlignment="1">
      <alignment horizontal="left" vertical="center"/>
    </xf>
    <xf numFmtId="0" fontId="8" fillId="12" borderId="1" xfId="0" applyFont="1" applyFill="1" applyBorder="1" applyAlignment="1">
      <alignment horizontal="center" vertical="center"/>
    </xf>
    <xf numFmtId="0" fontId="3" fillId="14" borderId="0" xfId="1" applyFont="1" applyFill="1" applyAlignment="1">
      <alignment horizontal="center" vertical="center" wrapText="1"/>
    </xf>
    <xf numFmtId="41" fontId="8" fillId="0" borderId="1" xfId="0" applyNumberFormat="1" applyFont="1" applyBorder="1" applyAlignment="1">
      <alignment horizontal="center" vertical="center"/>
    </xf>
    <xf numFmtId="0" fontId="9" fillId="12" borderId="0" xfId="0" applyFont="1" applyFill="1" applyBorder="1" applyAlignment="1">
      <alignment horizontal="left" vertical="distributed"/>
    </xf>
    <xf numFmtId="0" fontId="12" fillId="15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8" fillId="12" borderId="1" xfId="0" applyNumberFormat="1" applyFont="1" applyFill="1" applyBorder="1" applyAlignment="1">
      <alignment horizontal="center" vertical="center"/>
    </xf>
    <xf numFmtId="44" fontId="3" fillId="0" borderId="1" xfId="8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0" borderId="1" xfId="1" applyFont="1" applyBorder="1" applyAlignment="1">
      <alignment wrapText="1"/>
    </xf>
    <xf numFmtId="41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8" fillId="0" borderId="1" xfId="8" applyFont="1" applyBorder="1" applyAlignment="1">
      <alignment horizontal="center" vertical="center"/>
    </xf>
    <xf numFmtId="44" fontId="8" fillId="13" borderId="1" xfId="8" applyFont="1" applyFill="1" applyBorder="1" applyAlignment="1">
      <alignment horizontal="center" vertical="center"/>
    </xf>
    <xf numFmtId="44" fontId="8" fillId="12" borderId="1" xfId="8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15" borderId="13" xfId="1" applyFont="1" applyFill="1" applyBorder="1" applyAlignment="1">
      <alignment vertical="center" wrapText="1"/>
    </xf>
    <xf numFmtId="0" fontId="13" fillId="16" borderId="1" xfId="0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12" fillId="15" borderId="3" xfId="0" applyFont="1" applyFill="1" applyBorder="1" applyAlignment="1">
      <alignment horizontal="center" vertical="center" wrapText="1"/>
    </xf>
    <xf numFmtId="0" fontId="10" fillId="15" borderId="6" xfId="1" applyFont="1" applyFill="1" applyBorder="1" applyAlignment="1">
      <alignment vertical="center" wrapText="1"/>
    </xf>
    <xf numFmtId="169" fontId="14" fillId="16" borderId="1" xfId="0" applyNumberFormat="1" applyFont="1" applyFill="1" applyBorder="1" applyAlignment="1">
      <alignment horizontal="center" vertical="center"/>
    </xf>
    <xf numFmtId="169" fontId="14" fillId="12" borderId="1" xfId="0" applyNumberFormat="1" applyFont="1" applyFill="1" applyBorder="1" applyAlignment="1">
      <alignment horizontal="center" vertical="center"/>
    </xf>
    <xf numFmtId="41" fontId="8" fillId="12" borderId="1" xfId="0" applyNumberFormat="1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13" fillId="12" borderId="2" xfId="0" applyFont="1" applyFill="1" applyBorder="1" applyAlignment="1">
      <alignment horizontal="center" vertical="center" wrapText="1"/>
    </xf>
    <xf numFmtId="0" fontId="13" fillId="12" borderId="3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 textRotation="90"/>
    </xf>
    <xf numFmtId="0" fontId="13" fillId="16" borderId="1" xfId="0" applyFont="1" applyFill="1" applyBorder="1" applyAlignment="1">
      <alignment horizontal="center" vertical="center"/>
    </xf>
    <xf numFmtId="0" fontId="13" fillId="16" borderId="2" xfId="0" applyFont="1" applyFill="1" applyBorder="1" applyAlignment="1">
      <alignment horizontal="center" vertical="center" wrapText="1"/>
    </xf>
    <xf numFmtId="0" fontId="13" fillId="16" borderId="3" xfId="0" applyFont="1" applyFill="1" applyBorder="1" applyAlignment="1">
      <alignment horizontal="center" vertical="center" wrapText="1"/>
    </xf>
    <xf numFmtId="0" fontId="13" fillId="16" borderId="1" xfId="0" applyFont="1" applyFill="1" applyBorder="1" applyAlignment="1">
      <alignment horizontal="center" vertical="center" wrapText="1"/>
    </xf>
    <xf numFmtId="0" fontId="3" fillId="6" borderId="0" xfId="0" applyNumberFormat="1" applyFont="1" applyFill="1" applyBorder="1" applyAlignment="1">
      <alignment horizontal="left" vertical="center" wrapText="1"/>
    </xf>
    <xf numFmtId="0" fontId="3" fillId="6" borderId="11" xfId="0" applyNumberFormat="1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5" fillId="12" borderId="1" xfId="0" applyFont="1" applyFill="1" applyBorder="1" applyAlignment="1">
      <alignment horizontal="center" vertical="center" textRotation="90"/>
    </xf>
    <xf numFmtId="3" fontId="3" fillId="5" borderId="2" xfId="1" applyNumberFormat="1" applyFont="1" applyFill="1" applyBorder="1" applyAlignment="1" applyProtection="1">
      <alignment horizontal="center" vertical="center" wrapText="1"/>
      <protection locked="0"/>
    </xf>
    <xf numFmtId="3" fontId="3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0" applyNumberFormat="1" applyFont="1" applyFill="1" applyBorder="1" applyAlignment="1">
      <alignment horizontal="left" vertical="center" wrapText="1"/>
    </xf>
    <xf numFmtId="0" fontId="9" fillId="12" borderId="4" xfId="0" applyFont="1" applyFill="1" applyBorder="1" applyAlignment="1">
      <alignment horizontal="left" vertical="distributed"/>
    </xf>
    <xf numFmtId="0" fontId="9" fillId="12" borderId="5" xfId="0" applyFont="1" applyFill="1" applyBorder="1" applyAlignment="1">
      <alignment horizontal="left" vertical="distributed"/>
    </xf>
    <xf numFmtId="0" fontId="9" fillId="12" borderId="6" xfId="0" applyFont="1" applyFill="1" applyBorder="1" applyAlignment="1">
      <alignment horizontal="left" vertical="distributed"/>
    </xf>
    <xf numFmtId="0" fontId="3" fillId="6" borderId="1" xfId="0" applyNumberFormat="1" applyFont="1" applyFill="1" applyBorder="1" applyAlignment="1">
      <alignment horizontal="center" vertical="center" wrapText="1"/>
    </xf>
    <xf numFmtId="0" fontId="6" fillId="8" borderId="12" xfId="1" applyFont="1" applyFill="1" applyBorder="1" applyAlignment="1">
      <alignment vertical="center" wrapText="1"/>
    </xf>
    <xf numFmtId="0" fontId="6" fillId="8" borderId="14" xfId="1" applyFont="1" applyFill="1" applyBorder="1" applyAlignment="1">
      <alignment vertical="center" wrapText="1"/>
    </xf>
    <xf numFmtId="0" fontId="6" fillId="8" borderId="13" xfId="1" applyFont="1" applyFill="1" applyBorder="1" applyAlignment="1">
      <alignment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13" xfId="0" applyNumberFormat="1" applyFont="1" applyFill="1" applyBorder="1" applyAlignment="1">
      <alignment horizontal="left" vertical="center" wrapText="1"/>
    </xf>
    <xf numFmtId="0" fontId="6" fillId="8" borderId="4" xfId="1" applyFont="1" applyFill="1" applyBorder="1" applyAlignment="1" applyProtection="1">
      <alignment horizontal="left"/>
      <protection locked="0"/>
    </xf>
    <xf numFmtId="0" fontId="6" fillId="8" borderId="5" xfId="1" applyFont="1" applyFill="1" applyBorder="1" applyAlignment="1" applyProtection="1">
      <alignment horizontal="left"/>
      <protection locked="0"/>
    </xf>
    <xf numFmtId="0" fontId="6" fillId="8" borderId="6" xfId="1" applyFont="1" applyFill="1" applyBorder="1" applyAlignment="1" applyProtection="1">
      <alignment horizontal="left"/>
      <protection locked="0"/>
    </xf>
    <xf numFmtId="0" fontId="6" fillId="8" borderId="8" xfId="1" applyFont="1" applyFill="1" applyBorder="1" applyAlignment="1">
      <alignment vertical="center" wrapText="1"/>
    </xf>
    <xf numFmtId="0" fontId="6" fillId="8" borderId="15" xfId="1" applyFont="1" applyFill="1" applyBorder="1" applyAlignment="1">
      <alignment vertical="center" wrapText="1"/>
    </xf>
    <xf numFmtId="0" fontId="6" fillId="8" borderId="9" xfId="1" applyFont="1" applyFill="1" applyBorder="1" applyAlignment="1">
      <alignment vertical="center" wrapText="1"/>
    </xf>
    <xf numFmtId="0" fontId="6" fillId="8" borderId="10" xfId="1" applyFont="1" applyFill="1" applyBorder="1" applyAlignment="1">
      <alignment vertical="center" wrapText="1"/>
    </xf>
    <xf numFmtId="0" fontId="6" fillId="8" borderId="0" xfId="1" applyFont="1" applyFill="1" applyBorder="1" applyAlignment="1">
      <alignment vertical="center" wrapText="1"/>
    </xf>
    <xf numFmtId="0" fontId="6" fillId="8" borderId="11" xfId="1" applyFont="1" applyFill="1" applyBorder="1" applyAlignment="1">
      <alignment vertical="center" wrapText="1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12" borderId="0" xfId="0" applyFont="1" applyFill="1" applyAlignment="1">
      <alignment horizontal="left" vertical="distributed"/>
    </xf>
    <xf numFmtId="3" fontId="3" fillId="7" borderId="1" xfId="1" applyNumberFormat="1" applyFont="1" applyFill="1" applyBorder="1" applyAlignment="1" applyProtection="1">
      <alignment horizontal="center" vertical="center" wrapText="1"/>
      <protection locked="0"/>
    </xf>
  </cellXfs>
  <cellStyles count="17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4" xfId="14" xr:uid="{00000000-0005-0000-0000-000004000000}"/>
    <cellStyle name="Normal" xfId="0" builtinId="0"/>
    <cellStyle name="Normal 2" xfId="1" xr:uid="{00000000-0005-0000-0000-000006000000}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3" xfId="16" xr:uid="{00000000-0005-0000-0000-00000B000000}"/>
    <cellStyle name="Separador de milhares 2 3" xfId="6" xr:uid="{00000000-0005-0000-0000-00000C000000}"/>
    <cellStyle name="Separador de milhares 2 3 2" xfId="10" xr:uid="{00000000-0005-0000-0000-00000D000000}"/>
    <cellStyle name="Separador de milhares 2 3 3" xfId="15" xr:uid="{00000000-0005-0000-0000-00000E000000}"/>
    <cellStyle name="Separador de milhares 3" xfId="3" xr:uid="{00000000-0005-0000-0000-00000F000000}"/>
    <cellStyle name="Título 5" xfId="4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9240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E5472A3A-3A85-4E86-B5B1-F42E6C9CB012}"/>
            </a:ext>
          </a:extLst>
        </xdr:cNvPr>
        <xdr:cNvSpPr>
          <a:spLocks noChangeArrowheads="1"/>
        </xdr:cNvSpPr>
      </xdr:nvSpPr>
      <xdr:spPr bwMode="auto">
        <a:xfrm>
          <a:off x="18764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224BE576-3E47-4F33-9086-94B45320652A}"/>
            </a:ext>
          </a:extLst>
        </xdr:cNvPr>
        <xdr:cNvSpPr>
          <a:spLocks noChangeArrowheads="1"/>
        </xdr:cNvSpPr>
      </xdr:nvSpPr>
      <xdr:spPr bwMode="auto">
        <a:xfrm>
          <a:off x="18764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9DC6F873-A304-45EE-B084-487C34160A20}"/>
            </a:ext>
          </a:extLst>
        </xdr:cNvPr>
        <xdr:cNvSpPr>
          <a:spLocks noChangeArrowheads="1"/>
        </xdr:cNvSpPr>
      </xdr:nvSpPr>
      <xdr:spPr bwMode="auto">
        <a:xfrm>
          <a:off x="18764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9240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9240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51C11DE0-FC27-4412-A1A7-EC2023B562A3}"/>
            </a:ext>
          </a:extLst>
        </xdr:cNvPr>
        <xdr:cNvSpPr>
          <a:spLocks noChangeArrowheads="1"/>
        </xdr:cNvSpPr>
      </xdr:nvSpPr>
      <xdr:spPr bwMode="auto">
        <a:xfrm>
          <a:off x="147637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5"/>
  <sheetViews>
    <sheetView zoomScale="80" zoomScaleNormal="80" workbookViewId="0">
      <selection activeCell="T9" sqref="T9"/>
    </sheetView>
  </sheetViews>
  <sheetFormatPr defaultColWidth="9.73046875" defaultRowHeight="14.25" x14ac:dyDescent="0.45"/>
  <cols>
    <col min="1" max="1" width="16.265625" style="2" customWidth="1"/>
    <col min="2" max="2" width="11.86328125" style="1" customWidth="1"/>
    <col min="3" max="3" width="46.73046875" style="1" customWidth="1"/>
    <col min="4" max="4" width="11.73046875" style="1" customWidth="1"/>
    <col min="5" max="5" width="24.86328125" style="1" customWidth="1"/>
    <col min="6" max="6" width="11.86328125" style="1" customWidth="1"/>
    <col min="7" max="7" width="9.1328125" style="28" customWidth="1"/>
    <col min="8" max="8" width="12.265625" style="1" customWidth="1"/>
    <col min="9" max="9" width="14.86328125" style="1" customWidth="1"/>
    <col min="10" max="10" width="15.3984375" style="1" customWidth="1"/>
    <col min="11" max="11" width="11.265625" style="6" customWidth="1"/>
    <col min="12" max="12" width="13.265625" style="27" customWidth="1"/>
    <col min="13" max="13" width="12.59765625" style="4" customWidth="1"/>
    <col min="14" max="14" width="14.1328125" style="5" customWidth="1"/>
    <col min="15" max="15" width="14.265625" style="5" customWidth="1"/>
    <col min="16" max="23" width="15.73046875" style="5" customWidth="1"/>
    <col min="24" max="31" width="15.73046875" style="2" customWidth="1"/>
    <col min="32" max="16384" width="9.73046875" style="2"/>
  </cols>
  <sheetData>
    <row r="1" spans="1:31" ht="65.25" customHeight="1" x14ac:dyDescent="0.45">
      <c r="A1" s="79" t="s">
        <v>36</v>
      </c>
      <c r="B1" s="79"/>
      <c r="C1" s="79"/>
      <c r="D1" s="79"/>
      <c r="E1" s="79"/>
      <c r="F1" s="79"/>
      <c r="G1" s="80"/>
      <c r="H1" s="86" t="s">
        <v>37</v>
      </c>
      <c r="I1" s="86"/>
      <c r="J1" s="86"/>
      <c r="K1" s="86" t="s">
        <v>38</v>
      </c>
      <c r="L1" s="86"/>
      <c r="M1" s="86"/>
      <c r="N1" s="84" t="s">
        <v>39</v>
      </c>
      <c r="O1" s="84" t="s">
        <v>39</v>
      </c>
      <c r="P1" s="84" t="s">
        <v>39</v>
      </c>
      <c r="Q1" s="84" t="s">
        <v>39</v>
      </c>
      <c r="R1" s="84" t="s">
        <v>39</v>
      </c>
      <c r="S1" s="84" t="s">
        <v>39</v>
      </c>
      <c r="T1" s="84" t="s">
        <v>39</v>
      </c>
      <c r="U1" s="84" t="s">
        <v>39</v>
      </c>
      <c r="V1" s="84" t="s">
        <v>39</v>
      </c>
      <c r="W1" s="84" t="s">
        <v>39</v>
      </c>
      <c r="X1" s="84" t="s">
        <v>39</v>
      </c>
      <c r="Y1" s="84" t="s">
        <v>39</v>
      </c>
      <c r="Z1" s="84" t="s">
        <v>39</v>
      </c>
      <c r="AA1" s="84" t="s">
        <v>39</v>
      </c>
      <c r="AB1" s="84" t="s">
        <v>39</v>
      </c>
      <c r="AC1" s="84" t="s">
        <v>39</v>
      </c>
      <c r="AD1" s="84" t="s">
        <v>39</v>
      </c>
      <c r="AE1" s="84" t="s">
        <v>39</v>
      </c>
    </row>
    <row r="2" spans="1:31" ht="21.75" customHeight="1" x14ac:dyDescent="0.45">
      <c r="A2" s="79" t="s">
        <v>17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</row>
    <row r="3" spans="1:31" s="3" customFormat="1" ht="30" customHeight="1" x14ac:dyDescent="0.35">
      <c r="A3" s="62" t="s">
        <v>40</v>
      </c>
      <c r="B3" s="51" t="s">
        <v>25</v>
      </c>
      <c r="C3" s="51" t="s">
        <v>26</v>
      </c>
      <c r="D3" s="51" t="s">
        <v>27</v>
      </c>
      <c r="E3" s="51" t="s">
        <v>28</v>
      </c>
      <c r="F3" s="51" t="s">
        <v>5</v>
      </c>
      <c r="G3" s="51" t="s">
        <v>29</v>
      </c>
      <c r="H3" s="51" t="s">
        <v>30</v>
      </c>
      <c r="I3" s="51" t="s">
        <v>31</v>
      </c>
      <c r="J3" s="21" t="s">
        <v>2</v>
      </c>
      <c r="K3" s="22" t="s">
        <v>4</v>
      </c>
      <c r="L3" s="23" t="s">
        <v>0</v>
      </c>
      <c r="M3" s="20" t="s">
        <v>3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</row>
    <row r="4" spans="1:31" ht="30" customHeight="1" x14ac:dyDescent="0.45">
      <c r="A4" s="83" t="s">
        <v>41</v>
      </c>
      <c r="B4" s="81">
        <v>1</v>
      </c>
      <c r="C4" s="71" t="s">
        <v>42</v>
      </c>
      <c r="D4" s="61">
        <v>1</v>
      </c>
      <c r="E4" s="73" t="s">
        <v>18</v>
      </c>
      <c r="F4" s="45" t="s">
        <v>14</v>
      </c>
      <c r="G4" s="53" t="s">
        <v>32</v>
      </c>
      <c r="H4" s="46" t="s">
        <v>33</v>
      </c>
      <c r="I4" s="47" t="s">
        <v>16</v>
      </c>
      <c r="J4" s="60">
        <v>3.81</v>
      </c>
      <c r="K4" s="69">
        <v>12000</v>
      </c>
      <c r="L4" s="25">
        <f>K4-(SUM(N4:AE4))</f>
        <v>12000</v>
      </c>
      <c r="M4" s="26" t="str">
        <f t="shared" ref="M4:M11" si="0">IF(L4&lt;0,"ATENÇÃO","OK")</f>
        <v>OK</v>
      </c>
      <c r="N4" s="36"/>
      <c r="O4" s="36"/>
      <c r="P4" s="34"/>
      <c r="Q4" s="34"/>
      <c r="R4" s="34"/>
      <c r="S4" s="34"/>
      <c r="T4" s="36"/>
      <c r="U4" s="40"/>
      <c r="V4" s="37"/>
      <c r="W4" s="38"/>
      <c r="X4" s="34"/>
      <c r="Y4" s="38"/>
      <c r="Z4" s="35"/>
      <c r="AA4" s="35"/>
      <c r="AB4" s="35"/>
      <c r="AC4" s="35"/>
      <c r="AD4" s="35"/>
      <c r="AE4" s="35"/>
    </row>
    <row r="5" spans="1:31" ht="30" customHeight="1" x14ac:dyDescent="0.45">
      <c r="A5" s="83"/>
      <c r="B5" s="82"/>
      <c r="C5" s="72"/>
      <c r="D5" s="61">
        <v>2</v>
      </c>
      <c r="E5" s="73"/>
      <c r="F5" s="46" t="s">
        <v>22</v>
      </c>
      <c r="G5" s="53" t="s">
        <v>32</v>
      </c>
      <c r="H5" s="46" t="s">
        <v>34</v>
      </c>
      <c r="I5" s="47" t="s">
        <v>16</v>
      </c>
      <c r="J5" s="60">
        <v>419.99</v>
      </c>
      <c r="K5" s="69">
        <v>15</v>
      </c>
      <c r="L5" s="25">
        <f t="shared" ref="L5" si="1">K5-(SUM(N5:AE5))</f>
        <v>15</v>
      </c>
      <c r="M5" s="26" t="str">
        <f t="shared" si="0"/>
        <v>OK</v>
      </c>
      <c r="N5" s="36"/>
      <c r="O5" s="36"/>
      <c r="P5" s="34"/>
      <c r="Q5" s="34"/>
      <c r="R5" s="34"/>
      <c r="S5" s="34"/>
      <c r="T5" s="36"/>
      <c r="U5" s="36"/>
      <c r="V5" s="36"/>
      <c r="W5" s="38"/>
      <c r="X5" s="34"/>
      <c r="Y5" s="38"/>
      <c r="Z5" s="35"/>
      <c r="AA5" s="35"/>
      <c r="AB5" s="35"/>
      <c r="AC5" s="35"/>
      <c r="AD5" s="35"/>
      <c r="AE5" s="35"/>
    </row>
    <row r="6" spans="1:31" ht="30" customHeight="1" x14ac:dyDescent="0.45">
      <c r="A6" s="83"/>
      <c r="B6" s="81">
        <v>2</v>
      </c>
      <c r="C6" s="76" t="s">
        <v>43</v>
      </c>
      <c r="D6" s="61">
        <v>3</v>
      </c>
      <c r="E6" s="78" t="s">
        <v>19</v>
      </c>
      <c r="F6" s="45" t="s">
        <v>14</v>
      </c>
      <c r="G6" s="53" t="s">
        <v>32</v>
      </c>
      <c r="H6" s="46" t="s">
        <v>33</v>
      </c>
      <c r="I6" s="47" t="s">
        <v>16</v>
      </c>
      <c r="J6" s="60">
        <v>5.23</v>
      </c>
      <c r="K6" s="69">
        <v>4000</v>
      </c>
      <c r="L6" s="25">
        <f>K6-(SUM(N6:AE6))</f>
        <v>4000</v>
      </c>
      <c r="M6" s="26" t="str">
        <f t="shared" si="0"/>
        <v>OK</v>
      </c>
      <c r="N6" s="36"/>
      <c r="O6" s="36"/>
      <c r="P6" s="34"/>
      <c r="Q6" s="34"/>
      <c r="R6" s="34"/>
      <c r="S6" s="34"/>
      <c r="T6" s="36"/>
      <c r="U6" s="40"/>
      <c r="V6" s="37"/>
      <c r="W6" s="38"/>
      <c r="X6" s="34"/>
      <c r="Y6" s="38"/>
      <c r="Z6" s="35"/>
      <c r="AA6" s="35"/>
      <c r="AB6" s="35"/>
      <c r="AC6" s="35"/>
      <c r="AD6" s="35"/>
      <c r="AE6" s="35"/>
    </row>
    <row r="7" spans="1:31" ht="30" customHeight="1" x14ac:dyDescent="0.45">
      <c r="A7" s="83"/>
      <c r="B7" s="82"/>
      <c r="C7" s="77"/>
      <c r="D7" s="61">
        <v>4</v>
      </c>
      <c r="E7" s="78"/>
      <c r="F7" s="46" t="s">
        <v>22</v>
      </c>
      <c r="G7" s="53" t="s">
        <v>32</v>
      </c>
      <c r="H7" s="46" t="s">
        <v>34</v>
      </c>
      <c r="I7" s="47" t="s">
        <v>16</v>
      </c>
      <c r="J7" s="60">
        <v>517.32000000000005</v>
      </c>
      <c r="K7" s="69">
        <v>8</v>
      </c>
      <c r="L7" s="25">
        <f t="shared" ref="L7" si="2">K7-(SUM(N7:AE7))</f>
        <v>8</v>
      </c>
      <c r="M7" s="26" t="str">
        <f t="shared" si="0"/>
        <v>OK</v>
      </c>
      <c r="N7" s="36"/>
      <c r="O7" s="36"/>
      <c r="P7" s="34"/>
      <c r="Q7" s="34"/>
      <c r="R7" s="34"/>
      <c r="S7" s="34"/>
      <c r="T7" s="36"/>
      <c r="U7" s="36"/>
      <c r="V7" s="36"/>
      <c r="W7" s="38"/>
      <c r="X7" s="34"/>
      <c r="Y7" s="38"/>
      <c r="Z7" s="35"/>
      <c r="AA7" s="35"/>
      <c r="AB7" s="35"/>
      <c r="AC7" s="35"/>
      <c r="AD7" s="35"/>
      <c r="AE7" s="35"/>
    </row>
    <row r="8" spans="1:31" ht="30" customHeight="1" x14ac:dyDescent="0.45">
      <c r="A8" s="83"/>
      <c r="B8" s="81">
        <v>3</v>
      </c>
      <c r="C8" s="71" t="s">
        <v>43</v>
      </c>
      <c r="D8" s="61">
        <v>5</v>
      </c>
      <c r="E8" s="73" t="s">
        <v>20</v>
      </c>
      <c r="F8" s="45" t="s">
        <v>14</v>
      </c>
      <c r="G8" s="53" t="s">
        <v>32</v>
      </c>
      <c r="H8" s="46" t="s">
        <v>33</v>
      </c>
      <c r="I8" s="47" t="s">
        <v>16</v>
      </c>
      <c r="J8" s="60">
        <v>6.79</v>
      </c>
      <c r="K8" s="69">
        <v>12000</v>
      </c>
      <c r="L8" s="25">
        <f>K8-(SUM(N8:AE8))</f>
        <v>12000</v>
      </c>
      <c r="M8" s="26" t="str">
        <f t="shared" si="0"/>
        <v>OK</v>
      </c>
      <c r="N8" s="36"/>
      <c r="O8" s="36"/>
      <c r="P8" s="34"/>
      <c r="Q8" s="34"/>
      <c r="R8" s="34"/>
      <c r="S8" s="34"/>
      <c r="T8" s="36"/>
      <c r="U8" s="40"/>
      <c r="V8" s="37"/>
      <c r="W8" s="38"/>
      <c r="X8" s="34"/>
      <c r="Y8" s="38"/>
      <c r="Z8" s="35"/>
      <c r="AA8" s="35"/>
      <c r="AB8" s="35"/>
      <c r="AC8" s="35"/>
      <c r="AD8" s="35"/>
      <c r="AE8" s="35"/>
    </row>
    <row r="9" spans="1:31" ht="30" customHeight="1" x14ac:dyDescent="0.45">
      <c r="A9" s="83"/>
      <c r="B9" s="82"/>
      <c r="C9" s="72"/>
      <c r="D9" s="61">
        <v>6</v>
      </c>
      <c r="E9" s="73"/>
      <c r="F9" s="46" t="s">
        <v>22</v>
      </c>
      <c r="G9" s="53" t="s">
        <v>32</v>
      </c>
      <c r="H9" s="46" t="s">
        <v>34</v>
      </c>
      <c r="I9" s="47" t="s">
        <v>16</v>
      </c>
      <c r="J9" s="60">
        <v>756.82</v>
      </c>
      <c r="K9" s="69">
        <v>12</v>
      </c>
      <c r="L9" s="25">
        <f t="shared" ref="L9" si="3">K9-(SUM(N9:AE9))</f>
        <v>12</v>
      </c>
      <c r="M9" s="26" t="str">
        <f t="shared" si="0"/>
        <v>OK</v>
      </c>
      <c r="N9" s="36"/>
      <c r="O9" s="36"/>
      <c r="P9" s="34"/>
      <c r="Q9" s="34"/>
      <c r="R9" s="34"/>
      <c r="S9" s="34"/>
      <c r="T9" s="36"/>
      <c r="U9" s="36"/>
      <c r="V9" s="36"/>
      <c r="W9" s="38"/>
      <c r="X9" s="34"/>
      <c r="Y9" s="38"/>
      <c r="Z9" s="35"/>
      <c r="AA9" s="35"/>
      <c r="AB9" s="35"/>
      <c r="AC9" s="35"/>
      <c r="AD9" s="35"/>
      <c r="AE9" s="35"/>
    </row>
    <row r="10" spans="1:31" ht="30" customHeight="1" x14ac:dyDescent="0.45">
      <c r="A10" s="83"/>
      <c r="B10" s="81">
        <v>4</v>
      </c>
      <c r="C10" s="76" t="s">
        <v>42</v>
      </c>
      <c r="D10" s="61">
        <v>7</v>
      </c>
      <c r="E10" s="78" t="s">
        <v>15</v>
      </c>
      <c r="F10" s="45" t="s">
        <v>14</v>
      </c>
      <c r="G10" s="53" t="s">
        <v>32</v>
      </c>
      <c r="H10" s="46" t="s">
        <v>33</v>
      </c>
      <c r="I10" s="47" t="s">
        <v>16</v>
      </c>
      <c r="J10" s="60">
        <v>6.13</v>
      </c>
      <c r="K10" s="69">
        <v>8000</v>
      </c>
      <c r="L10" s="25">
        <f>K10-(SUM(N10:AE10))</f>
        <v>8000</v>
      </c>
      <c r="M10" s="26" t="str">
        <f t="shared" si="0"/>
        <v>OK</v>
      </c>
      <c r="N10" s="36"/>
      <c r="O10" s="36"/>
      <c r="P10" s="34"/>
      <c r="Q10" s="34"/>
      <c r="R10" s="34"/>
      <c r="S10" s="34"/>
      <c r="T10" s="36"/>
      <c r="U10" s="40"/>
      <c r="V10" s="37"/>
      <c r="W10" s="38"/>
      <c r="X10" s="34"/>
      <c r="Y10" s="38"/>
      <c r="Z10" s="35"/>
      <c r="AA10" s="35"/>
      <c r="AB10" s="35"/>
      <c r="AC10" s="35"/>
      <c r="AD10" s="35"/>
      <c r="AE10" s="35"/>
    </row>
    <row r="11" spans="1:31" ht="30" customHeight="1" x14ac:dyDescent="0.45">
      <c r="A11" s="83"/>
      <c r="B11" s="82"/>
      <c r="C11" s="77"/>
      <c r="D11" s="61">
        <v>8</v>
      </c>
      <c r="E11" s="78"/>
      <c r="F11" s="46" t="s">
        <v>22</v>
      </c>
      <c r="G11" s="53" t="s">
        <v>32</v>
      </c>
      <c r="H11" s="46" t="s">
        <v>34</v>
      </c>
      <c r="I11" s="47" t="s">
        <v>16</v>
      </c>
      <c r="J11" s="60">
        <v>704.6</v>
      </c>
      <c r="K11" s="69">
        <v>16</v>
      </c>
      <c r="L11" s="25">
        <f t="shared" ref="L11" si="4">K11-(SUM(N11:AE11))</f>
        <v>16</v>
      </c>
      <c r="M11" s="26" t="str">
        <f t="shared" si="0"/>
        <v>OK</v>
      </c>
      <c r="N11" s="36"/>
      <c r="O11" s="36"/>
      <c r="P11" s="34"/>
      <c r="Q11" s="34"/>
      <c r="R11" s="34"/>
      <c r="S11" s="34"/>
      <c r="T11" s="36"/>
      <c r="U11" s="36"/>
      <c r="V11" s="36"/>
      <c r="W11" s="38"/>
      <c r="X11" s="34"/>
      <c r="Y11" s="38"/>
      <c r="Z11" s="35"/>
      <c r="AA11" s="35"/>
      <c r="AB11" s="35"/>
      <c r="AC11" s="35"/>
      <c r="AD11" s="35"/>
      <c r="AE11" s="35"/>
    </row>
    <row r="12" spans="1:31" ht="30" customHeight="1" x14ac:dyDescent="0.45">
      <c r="A12" s="83"/>
      <c r="B12" s="81">
        <v>5</v>
      </c>
      <c r="C12" s="71" t="s">
        <v>42</v>
      </c>
      <c r="D12" s="61">
        <v>9</v>
      </c>
      <c r="E12" s="73" t="s">
        <v>35</v>
      </c>
      <c r="F12" s="45" t="s">
        <v>14</v>
      </c>
      <c r="G12" s="53" t="s">
        <v>32</v>
      </c>
      <c r="H12" s="46" t="s">
        <v>33</v>
      </c>
      <c r="I12" s="47" t="s">
        <v>16</v>
      </c>
      <c r="J12" s="60">
        <v>3.41</v>
      </c>
      <c r="K12" s="69"/>
      <c r="L12" s="25">
        <f>K12-(SUM(N12:AE12))</f>
        <v>0</v>
      </c>
      <c r="M12" s="26" t="str">
        <f t="shared" ref="M12:M33" si="5">IF(L12&lt;0,"ATENÇÃO","OK")</f>
        <v>OK</v>
      </c>
      <c r="N12" s="36"/>
      <c r="O12" s="36"/>
      <c r="P12" s="34"/>
      <c r="Q12" s="34"/>
      <c r="R12" s="34"/>
      <c r="S12" s="34"/>
      <c r="T12" s="36"/>
      <c r="U12" s="40"/>
      <c r="V12" s="37"/>
      <c r="W12" s="38"/>
      <c r="X12" s="34"/>
      <c r="Y12" s="38"/>
      <c r="Z12" s="35"/>
      <c r="AA12" s="35"/>
      <c r="AB12" s="35"/>
      <c r="AC12" s="35"/>
      <c r="AD12" s="35"/>
      <c r="AE12" s="35"/>
    </row>
    <row r="13" spans="1:31" ht="30" customHeight="1" x14ac:dyDescent="0.45">
      <c r="A13" s="83"/>
      <c r="B13" s="82"/>
      <c r="C13" s="72"/>
      <c r="D13" s="61">
        <v>10</v>
      </c>
      <c r="E13" s="73"/>
      <c r="F13" s="46" t="s">
        <v>22</v>
      </c>
      <c r="G13" s="53" t="s">
        <v>32</v>
      </c>
      <c r="H13" s="46" t="s">
        <v>34</v>
      </c>
      <c r="I13" s="47" t="s">
        <v>16</v>
      </c>
      <c r="J13" s="60">
        <v>328.21</v>
      </c>
      <c r="K13" s="69"/>
      <c r="L13" s="25">
        <f t="shared" ref="L13:L39" si="6">K13-(SUM(N13:AE13))</f>
        <v>0</v>
      </c>
      <c r="M13" s="26" t="str">
        <f t="shared" si="5"/>
        <v>OK</v>
      </c>
      <c r="N13" s="36"/>
      <c r="O13" s="36"/>
      <c r="P13" s="34"/>
      <c r="Q13" s="34"/>
      <c r="R13" s="34"/>
      <c r="S13" s="34"/>
      <c r="T13" s="36"/>
      <c r="U13" s="36"/>
      <c r="V13" s="36"/>
      <c r="W13" s="38"/>
      <c r="X13" s="34"/>
      <c r="Y13" s="38"/>
      <c r="Z13" s="35"/>
      <c r="AA13" s="35"/>
      <c r="AB13" s="35"/>
      <c r="AC13" s="35"/>
      <c r="AD13" s="35"/>
      <c r="AE13" s="35"/>
    </row>
    <row r="14" spans="1:31" s="7" customFormat="1" ht="30" customHeight="1" x14ac:dyDescent="0.45">
      <c r="A14" s="74" t="s">
        <v>44</v>
      </c>
      <c r="B14" s="75">
        <v>6</v>
      </c>
      <c r="C14" s="76" t="s">
        <v>42</v>
      </c>
      <c r="D14" s="63">
        <v>11</v>
      </c>
      <c r="E14" s="78" t="s">
        <v>18</v>
      </c>
      <c r="F14" s="45" t="s">
        <v>14</v>
      </c>
      <c r="G14" s="53" t="s">
        <v>32</v>
      </c>
      <c r="H14" s="46" t="s">
        <v>33</v>
      </c>
      <c r="I14" s="47" t="s">
        <v>16</v>
      </c>
      <c r="J14" s="60">
        <v>3.81</v>
      </c>
      <c r="K14" s="69"/>
      <c r="L14" s="25">
        <f t="shared" ref="L14:L31" si="7">K14-(SUM(N14:AE14))</f>
        <v>0</v>
      </c>
      <c r="M14" s="26" t="str">
        <f t="shared" ref="M14:M31" si="8">IF(L14&lt;0,"ATENÇÃO","OK")</f>
        <v>OK</v>
      </c>
      <c r="N14" s="36"/>
      <c r="O14" s="36"/>
      <c r="P14" s="36"/>
      <c r="Q14" s="34"/>
      <c r="R14" s="36"/>
      <c r="S14" s="34"/>
      <c r="T14" s="34"/>
      <c r="U14" s="39"/>
      <c r="V14" s="36"/>
      <c r="W14" s="38"/>
      <c r="X14" s="34"/>
      <c r="Y14" s="38"/>
      <c r="Z14" s="35"/>
      <c r="AA14" s="35"/>
      <c r="AB14" s="35"/>
      <c r="AC14" s="35"/>
      <c r="AD14" s="35"/>
      <c r="AE14" s="35"/>
    </row>
    <row r="15" spans="1:31" s="7" customFormat="1" ht="30" customHeight="1" x14ac:dyDescent="0.45">
      <c r="A15" s="74"/>
      <c r="B15" s="75"/>
      <c r="C15" s="77"/>
      <c r="D15" s="63">
        <v>12</v>
      </c>
      <c r="E15" s="78"/>
      <c r="F15" s="46" t="s">
        <v>22</v>
      </c>
      <c r="G15" s="53" t="s">
        <v>32</v>
      </c>
      <c r="H15" s="46" t="s">
        <v>34</v>
      </c>
      <c r="I15" s="47" t="s">
        <v>16</v>
      </c>
      <c r="J15" s="60">
        <v>420.13</v>
      </c>
      <c r="K15" s="69"/>
      <c r="L15" s="25">
        <f t="shared" si="7"/>
        <v>0</v>
      </c>
      <c r="M15" s="26" t="str">
        <f t="shared" si="8"/>
        <v>OK</v>
      </c>
      <c r="N15" s="36"/>
      <c r="O15" s="36"/>
      <c r="P15" s="36"/>
      <c r="Q15" s="34"/>
      <c r="R15" s="36"/>
      <c r="S15" s="34"/>
      <c r="T15" s="34"/>
      <c r="U15" s="39"/>
      <c r="V15" s="36"/>
      <c r="W15" s="38"/>
      <c r="X15" s="34"/>
      <c r="Y15" s="38"/>
      <c r="Z15" s="35"/>
      <c r="AA15" s="35"/>
      <c r="AB15" s="35"/>
      <c r="AC15" s="35"/>
      <c r="AD15" s="35"/>
      <c r="AE15" s="35"/>
    </row>
    <row r="16" spans="1:31" s="7" customFormat="1" ht="30" customHeight="1" x14ac:dyDescent="0.45">
      <c r="A16" s="74"/>
      <c r="B16" s="70">
        <v>7</v>
      </c>
      <c r="C16" s="71" t="s">
        <v>43</v>
      </c>
      <c r="D16" s="64">
        <v>13</v>
      </c>
      <c r="E16" s="73" t="s">
        <v>19</v>
      </c>
      <c r="F16" s="45" t="s">
        <v>14</v>
      </c>
      <c r="G16" s="53" t="s">
        <v>32</v>
      </c>
      <c r="H16" s="46" t="s">
        <v>33</v>
      </c>
      <c r="I16" s="47" t="s">
        <v>16</v>
      </c>
      <c r="J16" s="60">
        <v>5.23</v>
      </c>
      <c r="K16" s="69"/>
      <c r="L16" s="25">
        <f t="shared" si="7"/>
        <v>0</v>
      </c>
      <c r="M16" s="26" t="str">
        <f t="shared" si="8"/>
        <v>OK</v>
      </c>
      <c r="N16" s="36"/>
      <c r="O16" s="36"/>
      <c r="P16" s="34"/>
      <c r="Q16" s="34"/>
      <c r="R16" s="34"/>
      <c r="S16" s="34"/>
      <c r="T16" s="34"/>
      <c r="U16" s="39"/>
      <c r="V16" s="36"/>
      <c r="W16" s="38"/>
      <c r="X16" s="36"/>
      <c r="Y16" s="38"/>
      <c r="Z16" s="35"/>
      <c r="AA16" s="35"/>
      <c r="AB16" s="35"/>
      <c r="AC16" s="35"/>
      <c r="AD16" s="35"/>
      <c r="AE16" s="35"/>
    </row>
    <row r="17" spans="1:31" s="7" customFormat="1" ht="30" customHeight="1" x14ac:dyDescent="0.45">
      <c r="A17" s="74"/>
      <c r="B17" s="70"/>
      <c r="C17" s="72"/>
      <c r="D17" s="64">
        <v>14</v>
      </c>
      <c r="E17" s="73"/>
      <c r="F17" s="46" t="s">
        <v>22</v>
      </c>
      <c r="G17" s="53" t="s">
        <v>32</v>
      </c>
      <c r="H17" s="46" t="s">
        <v>34</v>
      </c>
      <c r="I17" s="47" t="s">
        <v>16</v>
      </c>
      <c r="J17" s="60">
        <v>517.33000000000004</v>
      </c>
      <c r="K17" s="69"/>
      <c r="L17" s="25">
        <f t="shared" si="7"/>
        <v>0</v>
      </c>
      <c r="M17" s="26" t="str">
        <f t="shared" si="8"/>
        <v>OK</v>
      </c>
      <c r="N17" s="36"/>
      <c r="O17" s="36"/>
      <c r="P17" s="34"/>
      <c r="Q17" s="34"/>
      <c r="R17" s="34"/>
      <c r="S17" s="34"/>
      <c r="T17" s="34"/>
      <c r="U17" s="39"/>
      <c r="V17" s="36"/>
      <c r="W17" s="38"/>
      <c r="X17" s="36"/>
      <c r="Y17" s="38"/>
      <c r="Z17" s="35"/>
      <c r="AA17" s="35"/>
      <c r="AB17" s="35"/>
      <c r="AC17" s="35"/>
      <c r="AD17" s="35"/>
      <c r="AE17" s="35"/>
    </row>
    <row r="18" spans="1:31" s="7" customFormat="1" ht="30" customHeight="1" x14ac:dyDescent="0.45">
      <c r="A18" s="74"/>
      <c r="B18" s="75">
        <v>8</v>
      </c>
      <c r="C18" s="76" t="s">
        <v>43</v>
      </c>
      <c r="D18" s="63">
        <v>15</v>
      </c>
      <c r="E18" s="78" t="s">
        <v>20</v>
      </c>
      <c r="F18" s="45" t="s">
        <v>14</v>
      </c>
      <c r="G18" s="53" t="s">
        <v>32</v>
      </c>
      <c r="H18" s="46" t="s">
        <v>33</v>
      </c>
      <c r="I18" s="47" t="s">
        <v>16</v>
      </c>
      <c r="J18" s="60">
        <v>6.79</v>
      </c>
      <c r="K18" s="69"/>
      <c r="L18" s="25">
        <f t="shared" si="7"/>
        <v>0</v>
      </c>
      <c r="M18" s="26" t="str">
        <f t="shared" si="8"/>
        <v>OK</v>
      </c>
      <c r="N18" s="36"/>
      <c r="O18" s="36"/>
      <c r="P18" s="34"/>
      <c r="Q18" s="36"/>
      <c r="R18" s="34"/>
      <c r="S18" s="36"/>
      <c r="T18" s="34"/>
      <c r="U18" s="39"/>
      <c r="V18" s="36"/>
      <c r="W18" s="38"/>
      <c r="X18" s="34"/>
      <c r="Y18" s="38"/>
      <c r="Z18" s="35"/>
      <c r="AA18" s="35"/>
      <c r="AB18" s="35"/>
      <c r="AC18" s="35"/>
      <c r="AD18" s="35"/>
      <c r="AE18" s="35"/>
    </row>
    <row r="19" spans="1:31" s="7" customFormat="1" ht="30" customHeight="1" x14ac:dyDescent="0.45">
      <c r="A19" s="74"/>
      <c r="B19" s="75"/>
      <c r="C19" s="77"/>
      <c r="D19" s="63">
        <v>16</v>
      </c>
      <c r="E19" s="78"/>
      <c r="F19" s="46" t="s">
        <v>22</v>
      </c>
      <c r="G19" s="53" t="s">
        <v>32</v>
      </c>
      <c r="H19" s="46" t="s">
        <v>34</v>
      </c>
      <c r="I19" s="47" t="s">
        <v>16</v>
      </c>
      <c r="J19" s="60">
        <v>756.82</v>
      </c>
      <c r="K19" s="69"/>
      <c r="L19" s="25">
        <f t="shared" si="7"/>
        <v>0</v>
      </c>
      <c r="M19" s="26" t="str">
        <f t="shared" si="8"/>
        <v>OK</v>
      </c>
      <c r="N19" s="36"/>
      <c r="O19" s="36"/>
      <c r="P19" s="34"/>
      <c r="Q19" s="36"/>
      <c r="R19" s="34"/>
      <c r="S19" s="36"/>
      <c r="T19" s="34"/>
      <c r="U19" s="39"/>
      <c r="V19" s="36"/>
      <c r="W19" s="38"/>
      <c r="X19" s="34"/>
      <c r="Y19" s="38"/>
      <c r="Z19" s="35"/>
      <c r="AA19" s="35"/>
      <c r="AB19" s="35"/>
      <c r="AC19" s="35"/>
      <c r="AD19" s="35"/>
      <c r="AE19" s="35"/>
    </row>
    <row r="20" spans="1:31" ht="30" customHeight="1" x14ac:dyDescent="0.45">
      <c r="A20" s="74"/>
      <c r="B20" s="70">
        <v>9</v>
      </c>
      <c r="C20" s="71" t="s">
        <v>42</v>
      </c>
      <c r="D20" s="64">
        <v>17</v>
      </c>
      <c r="E20" s="73" t="s">
        <v>15</v>
      </c>
      <c r="F20" s="45" t="s">
        <v>14</v>
      </c>
      <c r="G20" s="53" t="s">
        <v>32</v>
      </c>
      <c r="H20" s="46" t="s">
        <v>33</v>
      </c>
      <c r="I20" s="47" t="s">
        <v>16</v>
      </c>
      <c r="J20" s="60">
        <v>6.13</v>
      </c>
      <c r="K20" s="69"/>
      <c r="L20" s="25">
        <f t="shared" ref="L20:L21" si="9">K20-(SUM(N20:AE20))</f>
        <v>0</v>
      </c>
      <c r="M20" s="26" t="str">
        <f t="shared" ref="M20:M21" si="10">IF(L20&lt;0,"ATENÇÃO","OK")</f>
        <v>OK</v>
      </c>
      <c r="N20" s="54"/>
      <c r="O20" s="54"/>
      <c r="P20" s="55"/>
      <c r="Q20" s="55"/>
      <c r="R20" s="55"/>
      <c r="S20" s="55"/>
      <c r="T20" s="55"/>
      <c r="U20" s="55"/>
      <c r="V20" s="55"/>
      <c r="W20" s="55"/>
      <c r="X20" s="56"/>
      <c r="Y20" s="56"/>
      <c r="Z20" s="56"/>
      <c r="AA20" s="56"/>
      <c r="AB20" s="56"/>
      <c r="AC20" s="56"/>
      <c r="AD20" s="56"/>
      <c r="AE20" s="56"/>
    </row>
    <row r="21" spans="1:31" ht="30" customHeight="1" x14ac:dyDescent="0.45">
      <c r="A21" s="74"/>
      <c r="B21" s="70"/>
      <c r="C21" s="72"/>
      <c r="D21" s="64">
        <v>18</v>
      </c>
      <c r="E21" s="73"/>
      <c r="F21" s="46" t="s">
        <v>22</v>
      </c>
      <c r="G21" s="53" t="s">
        <v>32</v>
      </c>
      <c r="H21" s="46" t="s">
        <v>34</v>
      </c>
      <c r="I21" s="47" t="s">
        <v>16</v>
      </c>
      <c r="J21" s="60">
        <v>704.59</v>
      </c>
      <c r="K21" s="69"/>
      <c r="L21" s="25">
        <f t="shared" si="9"/>
        <v>0</v>
      </c>
      <c r="M21" s="26" t="str">
        <f t="shared" si="10"/>
        <v>OK</v>
      </c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6"/>
      <c r="Y21" s="56"/>
      <c r="Z21" s="56"/>
      <c r="AA21" s="56"/>
      <c r="AB21" s="56"/>
      <c r="AC21" s="56"/>
      <c r="AD21" s="56"/>
      <c r="AE21" s="56"/>
    </row>
    <row r="22" spans="1:31" ht="30" customHeight="1" x14ac:dyDescent="0.45">
      <c r="A22" s="74"/>
      <c r="B22" s="75">
        <v>10</v>
      </c>
      <c r="C22" s="76" t="s">
        <v>42</v>
      </c>
      <c r="D22" s="63">
        <v>19</v>
      </c>
      <c r="E22" s="78" t="s">
        <v>35</v>
      </c>
      <c r="F22" s="45" t="s">
        <v>14</v>
      </c>
      <c r="G22" s="53" t="s">
        <v>32</v>
      </c>
      <c r="H22" s="46" t="s">
        <v>33</v>
      </c>
      <c r="I22" s="47" t="s">
        <v>16</v>
      </c>
      <c r="J22" s="60">
        <v>3.41</v>
      </c>
      <c r="K22" s="69"/>
      <c r="L22" s="25">
        <f t="shared" si="7"/>
        <v>0</v>
      </c>
      <c r="M22" s="26" t="str">
        <f t="shared" si="8"/>
        <v>OK</v>
      </c>
      <c r="N22" s="54"/>
      <c r="O22" s="54"/>
      <c r="P22" s="55"/>
      <c r="Q22" s="55"/>
      <c r="R22" s="55"/>
      <c r="S22" s="55"/>
      <c r="T22" s="55"/>
      <c r="U22" s="55"/>
      <c r="V22" s="55"/>
      <c r="W22" s="55"/>
      <c r="X22" s="56"/>
      <c r="Y22" s="56"/>
      <c r="Z22" s="56"/>
      <c r="AA22" s="56"/>
      <c r="AB22" s="56"/>
      <c r="AC22" s="56"/>
      <c r="AD22" s="56"/>
      <c r="AE22" s="56"/>
    </row>
    <row r="23" spans="1:31" ht="30" customHeight="1" x14ac:dyDescent="0.45">
      <c r="A23" s="74"/>
      <c r="B23" s="75"/>
      <c r="C23" s="77"/>
      <c r="D23" s="63">
        <v>20</v>
      </c>
      <c r="E23" s="78"/>
      <c r="F23" s="46" t="s">
        <v>22</v>
      </c>
      <c r="G23" s="53" t="s">
        <v>32</v>
      </c>
      <c r="H23" s="46" t="s">
        <v>34</v>
      </c>
      <c r="I23" s="47" t="s">
        <v>16</v>
      </c>
      <c r="J23" s="60">
        <v>328.19</v>
      </c>
      <c r="K23" s="69"/>
      <c r="L23" s="25">
        <f t="shared" si="7"/>
        <v>0</v>
      </c>
      <c r="M23" s="26" t="str">
        <f t="shared" si="8"/>
        <v>OK</v>
      </c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6"/>
      <c r="Y23" s="56"/>
      <c r="Z23" s="56"/>
      <c r="AA23" s="56"/>
      <c r="AB23" s="56"/>
      <c r="AC23" s="56"/>
      <c r="AD23" s="56"/>
      <c r="AE23" s="56"/>
    </row>
    <row r="24" spans="1:31" s="7" customFormat="1" ht="30" customHeight="1" x14ac:dyDescent="0.45">
      <c r="A24" s="74" t="s">
        <v>45</v>
      </c>
      <c r="B24" s="70">
        <v>11</v>
      </c>
      <c r="C24" s="71" t="s">
        <v>42</v>
      </c>
      <c r="D24" s="64">
        <v>21</v>
      </c>
      <c r="E24" s="73" t="s">
        <v>18</v>
      </c>
      <c r="F24" s="45" t="s">
        <v>14</v>
      </c>
      <c r="G24" s="53" t="s">
        <v>32</v>
      </c>
      <c r="H24" s="46" t="s">
        <v>33</v>
      </c>
      <c r="I24" s="47" t="s">
        <v>16</v>
      </c>
      <c r="J24" s="60">
        <v>3.81</v>
      </c>
      <c r="K24" s="69"/>
      <c r="L24" s="25">
        <f t="shared" si="7"/>
        <v>0</v>
      </c>
      <c r="M24" s="26" t="str">
        <f t="shared" si="8"/>
        <v>OK</v>
      </c>
      <c r="N24" s="36"/>
      <c r="O24" s="36"/>
      <c r="P24" s="36"/>
      <c r="Q24" s="34"/>
      <c r="R24" s="36"/>
      <c r="S24" s="34"/>
      <c r="T24" s="34"/>
      <c r="U24" s="39"/>
      <c r="V24" s="36"/>
      <c r="W24" s="38"/>
      <c r="X24" s="34"/>
      <c r="Y24" s="38"/>
      <c r="Z24" s="35"/>
      <c r="AA24" s="35"/>
      <c r="AB24" s="35"/>
      <c r="AC24" s="35"/>
      <c r="AD24" s="35"/>
      <c r="AE24" s="35"/>
    </row>
    <row r="25" spans="1:31" s="7" customFormat="1" ht="30" customHeight="1" x14ac:dyDescent="0.45">
      <c r="A25" s="74"/>
      <c r="B25" s="70"/>
      <c r="C25" s="72"/>
      <c r="D25" s="64">
        <v>22</v>
      </c>
      <c r="E25" s="73"/>
      <c r="F25" s="46" t="s">
        <v>22</v>
      </c>
      <c r="G25" s="53" t="s">
        <v>32</v>
      </c>
      <c r="H25" s="46" t="s">
        <v>34</v>
      </c>
      <c r="I25" s="47" t="s">
        <v>16</v>
      </c>
      <c r="J25" s="60">
        <v>420.14</v>
      </c>
      <c r="K25" s="69"/>
      <c r="L25" s="25">
        <f t="shared" si="7"/>
        <v>0</v>
      </c>
      <c r="M25" s="26" t="str">
        <f t="shared" si="8"/>
        <v>OK</v>
      </c>
      <c r="N25" s="36"/>
      <c r="O25" s="36"/>
      <c r="P25" s="36"/>
      <c r="Q25" s="34"/>
      <c r="R25" s="36"/>
      <c r="S25" s="34"/>
      <c r="T25" s="34"/>
      <c r="U25" s="39"/>
      <c r="V25" s="36"/>
      <c r="W25" s="38"/>
      <c r="X25" s="34"/>
      <c r="Y25" s="38"/>
      <c r="Z25" s="35"/>
      <c r="AA25" s="35"/>
      <c r="AB25" s="35"/>
      <c r="AC25" s="35"/>
      <c r="AD25" s="35"/>
      <c r="AE25" s="35"/>
    </row>
    <row r="26" spans="1:31" s="7" customFormat="1" ht="30" customHeight="1" x14ac:dyDescent="0.45">
      <c r="A26" s="74"/>
      <c r="B26" s="75">
        <v>12</v>
      </c>
      <c r="C26" s="76" t="s">
        <v>43</v>
      </c>
      <c r="D26" s="63">
        <v>23</v>
      </c>
      <c r="E26" s="78" t="s">
        <v>19</v>
      </c>
      <c r="F26" s="45" t="s">
        <v>14</v>
      </c>
      <c r="G26" s="53" t="s">
        <v>32</v>
      </c>
      <c r="H26" s="46" t="s">
        <v>33</v>
      </c>
      <c r="I26" s="47" t="s">
        <v>16</v>
      </c>
      <c r="J26" s="60">
        <v>5.23</v>
      </c>
      <c r="K26" s="69"/>
      <c r="L26" s="25">
        <f t="shared" si="7"/>
        <v>0</v>
      </c>
      <c r="M26" s="26" t="str">
        <f t="shared" si="8"/>
        <v>OK</v>
      </c>
      <c r="N26" s="36"/>
      <c r="O26" s="36"/>
      <c r="P26" s="34"/>
      <c r="Q26" s="34"/>
      <c r="R26" s="34"/>
      <c r="S26" s="34"/>
      <c r="T26" s="34"/>
      <c r="U26" s="39"/>
      <c r="V26" s="36"/>
      <c r="W26" s="38"/>
      <c r="X26" s="36"/>
      <c r="Y26" s="38"/>
      <c r="Z26" s="35"/>
      <c r="AA26" s="35"/>
      <c r="AB26" s="35"/>
      <c r="AC26" s="35"/>
      <c r="AD26" s="35"/>
      <c r="AE26" s="35"/>
    </row>
    <row r="27" spans="1:31" s="7" customFormat="1" ht="30" customHeight="1" x14ac:dyDescent="0.45">
      <c r="A27" s="74"/>
      <c r="B27" s="75"/>
      <c r="C27" s="77"/>
      <c r="D27" s="63">
        <v>24</v>
      </c>
      <c r="E27" s="78"/>
      <c r="F27" s="46" t="s">
        <v>22</v>
      </c>
      <c r="G27" s="53" t="s">
        <v>32</v>
      </c>
      <c r="H27" s="46" t="s">
        <v>34</v>
      </c>
      <c r="I27" s="47" t="s">
        <v>16</v>
      </c>
      <c r="J27" s="60">
        <v>517.33000000000004</v>
      </c>
      <c r="K27" s="69"/>
      <c r="L27" s="25">
        <f t="shared" si="7"/>
        <v>0</v>
      </c>
      <c r="M27" s="26" t="str">
        <f t="shared" si="8"/>
        <v>OK</v>
      </c>
      <c r="N27" s="36"/>
      <c r="O27" s="36"/>
      <c r="P27" s="34"/>
      <c r="Q27" s="34"/>
      <c r="R27" s="34"/>
      <c r="S27" s="34"/>
      <c r="T27" s="34"/>
      <c r="U27" s="39"/>
      <c r="V27" s="36"/>
      <c r="W27" s="38"/>
      <c r="X27" s="36"/>
      <c r="Y27" s="38"/>
      <c r="Z27" s="35"/>
      <c r="AA27" s="35"/>
      <c r="AB27" s="35"/>
      <c r="AC27" s="35"/>
      <c r="AD27" s="35"/>
      <c r="AE27" s="35"/>
    </row>
    <row r="28" spans="1:31" s="7" customFormat="1" ht="30" customHeight="1" x14ac:dyDescent="0.45">
      <c r="A28" s="74"/>
      <c r="B28" s="70">
        <v>13</v>
      </c>
      <c r="C28" s="71" t="s">
        <v>43</v>
      </c>
      <c r="D28" s="64">
        <v>25</v>
      </c>
      <c r="E28" s="73" t="s">
        <v>20</v>
      </c>
      <c r="F28" s="45" t="s">
        <v>14</v>
      </c>
      <c r="G28" s="53" t="s">
        <v>32</v>
      </c>
      <c r="H28" s="46" t="s">
        <v>33</v>
      </c>
      <c r="I28" s="47" t="s">
        <v>16</v>
      </c>
      <c r="J28" s="60">
        <v>6.79</v>
      </c>
      <c r="K28" s="69"/>
      <c r="L28" s="25">
        <f t="shared" si="7"/>
        <v>0</v>
      </c>
      <c r="M28" s="26" t="str">
        <f t="shared" si="8"/>
        <v>OK</v>
      </c>
      <c r="N28" s="36"/>
      <c r="O28" s="36"/>
      <c r="P28" s="34"/>
      <c r="Q28" s="36"/>
      <c r="R28" s="34"/>
      <c r="S28" s="36"/>
      <c r="T28" s="34"/>
      <c r="U28" s="39"/>
      <c r="V28" s="36"/>
      <c r="W28" s="38"/>
      <c r="X28" s="34"/>
      <c r="Y28" s="38"/>
      <c r="Z28" s="35"/>
      <c r="AA28" s="35"/>
      <c r="AB28" s="35"/>
      <c r="AC28" s="35"/>
      <c r="AD28" s="35"/>
      <c r="AE28" s="35"/>
    </row>
    <row r="29" spans="1:31" s="7" customFormat="1" ht="30" customHeight="1" x14ac:dyDescent="0.45">
      <c r="A29" s="74"/>
      <c r="B29" s="70"/>
      <c r="C29" s="72"/>
      <c r="D29" s="64">
        <v>26</v>
      </c>
      <c r="E29" s="73"/>
      <c r="F29" s="46" t="s">
        <v>22</v>
      </c>
      <c r="G29" s="53" t="s">
        <v>32</v>
      </c>
      <c r="H29" s="46" t="s">
        <v>34</v>
      </c>
      <c r="I29" s="47" t="s">
        <v>16</v>
      </c>
      <c r="J29" s="60">
        <v>756.82</v>
      </c>
      <c r="K29" s="69"/>
      <c r="L29" s="25">
        <f t="shared" si="7"/>
        <v>0</v>
      </c>
      <c r="M29" s="26" t="str">
        <f t="shared" si="8"/>
        <v>OK</v>
      </c>
      <c r="N29" s="36"/>
      <c r="O29" s="36"/>
      <c r="P29" s="34"/>
      <c r="Q29" s="36"/>
      <c r="R29" s="34"/>
      <c r="S29" s="36"/>
      <c r="T29" s="34"/>
      <c r="U29" s="39"/>
      <c r="V29" s="36"/>
      <c r="W29" s="38"/>
      <c r="X29" s="34"/>
      <c r="Y29" s="38"/>
      <c r="Z29" s="35"/>
      <c r="AA29" s="35"/>
      <c r="AB29" s="35"/>
      <c r="AC29" s="35"/>
      <c r="AD29" s="35"/>
      <c r="AE29" s="35"/>
    </row>
    <row r="30" spans="1:31" ht="30" customHeight="1" x14ac:dyDescent="0.45">
      <c r="A30" s="74"/>
      <c r="B30" s="75">
        <v>14</v>
      </c>
      <c r="C30" s="76" t="s">
        <v>42</v>
      </c>
      <c r="D30" s="63">
        <v>27</v>
      </c>
      <c r="E30" s="78" t="s">
        <v>15</v>
      </c>
      <c r="F30" s="45" t="s">
        <v>14</v>
      </c>
      <c r="G30" s="53" t="s">
        <v>32</v>
      </c>
      <c r="H30" s="46" t="s">
        <v>33</v>
      </c>
      <c r="I30" s="47" t="s">
        <v>16</v>
      </c>
      <c r="J30" s="60">
        <v>6.13</v>
      </c>
      <c r="K30" s="69"/>
      <c r="L30" s="25">
        <f t="shared" si="7"/>
        <v>0</v>
      </c>
      <c r="M30" s="26" t="str">
        <f t="shared" si="8"/>
        <v>OK</v>
      </c>
      <c r="N30" s="54"/>
      <c r="O30" s="54"/>
      <c r="P30" s="55"/>
      <c r="Q30" s="55"/>
      <c r="R30" s="55"/>
      <c r="S30" s="55"/>
      <c r="T30" s="55"/>
      <c r="U30" s="55"/>
      <c r="V30" s="55"/>
      <c r="W30" s="55"/>
      <c r="X30" s="56"/>
      <c r="Y30" s="56"/>
      <c r="Z30" s="56"/>
      <c r="AA30" s="56"/>
      <c r="AB30" s="56"/>
      <c r="AC30" s="56"/>
      <c r="AD30" s="56"/>
      <c r="AE30" s="56"/>
    </row>
    <row r="31" spans="1:31" ht="30" customHeight="1" x14ac:dyDescent="0.45">
      <c r="A31" s="74"/>
      <c r="B31" s="75"/>
      <c r="C31" s="77"/>
      <c r="D31" s="63">
        <v>28</v>
      </c>
      <c r="E31" s="78"/>
      <c r="F31" s="46" t="s">
        <v>22</v>
      </c>
      <c r="G31" s="53" t="s">
        <v>32</v>
      </c>
      <c r="H31" s="46" t="s">
        <v>34</v>
      </c>
      <c r="I31" s="47" t="s">
        <v>16</v>
      </c>
      <c r="J31" s="60">
        <v>704.59</v>
      </c>
      <c r="K31" s="69"/>
      <c r="L31" s="25">
        <f t="shared" si="7"/>
        <v>0</v>
      </c>
      <c r="M31" s="26" t="str">
        <f t="shared" si="8"/>
        <v>OK</v>
      </c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6"/>
      <c r="Y31" s="56"/>
      <c r="Z31" s="56"/>
      <c r="AA31" s="56"/>
      <c r="AB31" s="56"/>
      <c r="AC31" s="56"/>
      <c r="AD31" s="56"/>
      <c r="AE31" s="56"/>
    </row>
    <row r="32" spans="1:31" s="7" customFormat="1" ht="30" customHeight="1" x14ac:dyDescent="0.45">
      <c r="A32" s="74" t="s">
        <v>46</v>
      </c>
      <c r="B32" s="70">
        <v>15</v>
      </c>
      <c r="C32" s="71" t="s">
        <v>42</v>
      </c>
      <c r="D32" s="64">
        <v>29</v>
      </c>
      <c r="E32" s="73" t="s">
        <v>18</v>
      </c>
      <c r="F32" s="45" t="s">
        <v>14</v>
      </c>
      <c r="G32" s="53" t="s">
        <v>32</v>
      </c>
      <c r="H32" s="46" t="s">
        <v>33</v>
      </c>
      <c r="I32" s="47" t="s">
        <v>16</v>
      </c>
      <c r="J32" s="60">
        <v>3.81</v>
      </c>
      <c r="K32" s="69"/>
      <c r="L32" s="25">
        <f t="shared" si="6"/>
        <v>0</v>
      </c>
      <c r="M32" s="26" t="str">
        <f t="shared" si="5"/>
        <v>OK</v>
      </c>
      <c r="N32" s="36"/>
      <c r="O32" s="36"/>
      <c r="P32" s="36"/>
      <c r="Q32" s="34"/>
      <c r="R32" s="36"/>
      <c r="S32" s="34"/>
      <c r="T32" s="34"/>
      <c r="U32" s="39"/>
      <c r="V32" s="36"/>
      <c r="W32" s="38"/>
      <c r="X32" s="34"/>
      <c r="Y32" s="38"/>
      <c r="Z32" s="35"/>
      <c r="AA32" s="35"/>
      <c r="AB32" s="35"/>
      <c r="AC32" s="35"/>
      <c r="AD32" s="35"/>
      <c r="AE32" s="35"/>
    </row>
    <row r="33" spans="1:31" s="7" customFormat="1" ht="30" customHeight="1" x14ac:dyDescent="0.45">
      <c r="A33" s="74"/>
      <c r="B33" s="70"/>
      <c r="C33" s="72"/>
      <c r="D33" s="64">
        <v>30</v>
      </c>
      <c r="E33" s="73"/>
      <c r="F33" s="46" t="s">
        <v>22</v>
      </c>
      <c r="G33" s="53" t="s">
        <v>32</v>
      </c>
      <c r="H33" s="46" t="s">
        <v>34</v>
      </c>
      <c r="I33" s="47" t="s">
        <v>16</v>
      </c>
      <c r="J33" s="60">
        <v>420.13</v>
      </c>
      <c r="K33" s="69"/>
      <c r="L33" s="25">
        <f t="shared" si="6"/>
        <v>0</v>
      </c>
      <c r="M33" s="26" t="str">
        <f t="shared" si="5"/>
        <v>OK</v>
      </c>
      <c r="N33" s="36"/>
      <c r="O33" s="36"/>
      <c r="P33" s="36"/>
      <c r="Q33" s="34"/>
      <c r="R33" s="36"/>
      <c r="S33" s="34"/>
      <c r="T33" s="34"/>
      <c r="U33" s="39"/>
      <c r="V33" s="36"/>
      <c r="W33" s="38"/>
      <c r="X33" s="34"/>
      <c r="Y33" s="38"/>
      <c r="Z33" s="35"/>
      <c r="AA33" s="35"/>
      <c r="AB33" s="35"/>
      <c r="AC33" s="35"/>
      <c r="AD33" s="35"/>
      <c r="AE33" s="35"/>
    </row>
    <row r="34" spans="1:31" s="7" customFormat="1" ht="30" customHeight="1" x14ac:dyDescent="0.45">
      <c r="A34" s="74"/>
      <c r="B34" s="75">
        <v>16</v>
      </c>
      <c r="C34" s="76" t="s">
        <v>43</v>
      </c>
      <c r="D34" s="63">
        <v>31</v>
      </c>
      <c r="E34" s="78" t="s">
        <v>19</v>
      </c>
      <c r="F34" s="45" t="s">
        <v>14</v>
      </c>
      <c r="G34" s="53" t="s">
        <v>32</v>
      </c>
      <c r="H34" s="46" t="s">
        <v>33</v>
      </c>
      <c r="I34" s="47" t="s">
        <v>16</v>
      </c>
      <c r="J34" s="60">
        <v>5.23</v>
      </c>
      <c r="K34" s="69"/>
      <c r="L34" s="25">
        <f t="shared" si="6"/>
        <v>0</v>
      </c>
      <c r="M34" s="26" t="str">
        <f t="shared" ref="M34:M37" si="11">IF(L34&lt;0,"ATENÇÃO","OK")</f>
        <v>OK</v>
      </c>
      <c r="N34" s="36"/>
      <c r="O34" s="36"/>
      <c r="P34" s="34"/>
      <c r="Q34" s="34"/>
      <c r="R34" s="34"/>
      <c r="S34" s="34"/>
      <c r="T34" s="34"/>
      <c r="U34" s="39"/>
      <c r="V34" s="36"/>
      <c r="W34" s="38"/>
      <c r="X34" s="36"/>
      <c r="Y34" s="38"/>
      <c r="Z34" s="35"/>
      <c r="AA34" s="35"/>
      <c r="AB34" s="35"/>
      <c r="AC34" s="35"/>
      <c r="AD34" s="35"/>
      <c r="AE34" s="35"/>
    </row>
    <row r="35" spans="1:31" s="7" customFormat="1" ht="30" customHeight="1" x14ac:dyDescent="0.45">
      <c r="A35" s="74"/>
      <c r="B35" s="75"/>
      <c r="C35" s="77"/>
      <c r="D35" s="63">
        <v>32</v>
      </c>
      <c r="E35" s="78"/>
      <c r="F35" s="46" t="s">
        <v>22</v>
      </c>
      <c r="G35" s="53" t="s">
        <v>32</v>
      </c>
      <c r="H35" s="46" t="s">
        <v>34</v>
      </c>
      <c r="I35" s="47" t="s">
        <v>16</v>
      </c>
      <c r="J35" s="60">
        <v>517.33000000000004</v>
      </c>
      <c r="K35" s="69"/>
      <c r="L35" s="25">
        <f t="shared" si="6"/>
        <v>0</v>
      </c>
      <c r="M35" s="26" t="str">
        <f t="shared" si="11"/>
        <v>OK</v>
      </c>
      <c r="N35" s="36"/>
      <c r="O35" s="36"/>
      <c r="P35" s="34"/>
      <c r="Q35" s="34"/>
      <c r="R35" s="34"/>
      <c r="S35" s="34"/>
      <c r="T35" s="34"/>
      <c r="U35" s="39"/>
      <c r="V35" s="36"/>
      <c r="W35" s="38"/>
      <c r="X35" s="36"/>
      <c r="Y35" s="38"/>
      <c r="Z35" s="35"/>
      <c r="AA35" s="35"/>
      <c r="AB35" s="35"/>
      <c r="AC35" s="35"/>
      <c r="AD35" s="35"/>
      <c r="AE35" s="35"/>
    </row>
    <row r="36" spans="1:31" s="7" customFormat="1" ht="30" customHeight="1" x14ac:dyDescent="0.45">
      <c r="A36" s="74"/>
      <c r="B36" s="70">
        <v>17</v>
      </c>
      <c r="C36" s="71" t="s">
        <v>43</v>
      </c>
      <c r="D36" s="64">
        <v>33</v>
      </c>
      <c r="E36" s="73" t="s">
        <v>20</v>
      </c>
      <c r="F36" s="45" t="s">
        <v>14</v>
      </c>
      <c r="G36" s="53" t="s">
        <v>32</v>
      </c>
      <c r="H36" s="46" t="s">
        <v>33</v>
      </c>
      <c r="I36" s="47" t="s">
        <v>16</v>
      </c>
      <c r="J36" s="60">
        <v>6.79</v>
      </c>
      <c r="K36" s="69"/>
      <c r="L36" s="25">
        <f t="shared" ref="L36:L37" si="12">K36-(SUM(N36:AE36))</f>
        <v>0</v>
      </c>
      <c r="M36" s="26" t="str">
        <f t="shared" si="11"/>
        <v>OK</v>
      </c>
      <c r="N36" s="36"/>
      <c r="O36" s="36"/>
      <c r="P36" s="34"/>
      <c r="Q36" s="36"/>
      <c r="R36" s="34"/>
      <c r="S36" s="36"/>
      <c r="T36" s="34"/>
      <c r="U36" s="39"/>
      <c r="V36" s="36"/>
      <c r="W36" s="38"/>
      <c r="X36" s="34"/>
      <c r="Y36" s="38"/>
      <c r="Z36" s="35"/>
      <c r="AA36" s="35"/>
      <c r="AB36" s="35"/>
      <c r="AC36" s="35"/>
      <c r="AD36" s="35"/>
      <c r="AE36" s="35"/>
    </row>
    <row r="37" spans="1:31" s="7" customFormat="1" ht="30" customHeight="1" x14ac:dyDescent="0.45">
      <c r="A37" s="74"/>
      <c r="B37" s="70"/>
      <c r="C37" s="72"/>
      <c r="D37" s="64">
        <v>34</v>
      </c>
      <c r="E37" s="73"/>
      <c r="F37" s="46" t="s">
        <v>22</v>
      </c>
      <c r="G37" s="53" t="s">
        <v>32</v>
      </c>
      <c r="H37" s="46" t="s">
        <v>34</v>
      </c>
      <c r="I37" s="47" t="s">
        <v>16</v>
      </c>
      <c r="J37" s="60">
        <v>756.82</v>
      </c>
      <c r="K37" s="69"/>
      <c r="L37" s="25">
        <f t="shared" si="12"/>
        <v>0</v>
      </c>
      <c r="M37" s="26" t="str">
        <f t="shared" si="11"/>
        <v>OK</v>
      </c>
      <c r="N37" s="36"/>
      <c r="O37" s="36"/>
      <c r="P37" s="34"/>
      <c r="Q37" s="36"/>
      <c r="R37" s="34"/>
      <c r="S37" s="36"/>
      <c r="T37" s="34"/>
      <c r="U37" s="39"/>
      <c r="V37" s="36"/>
      <c r="W37" s="38"/>
      <c r="X37" s="34"/>
      <c r="Y37" s="38"/>
      <c r="Z37" s="35"/>
      <c r="AA37" s="35"/>
      <c r="AB37" s="35"/>
      <c r="AC37" s="35"/>
      <c r="AD37" s="35"/>
      <c r="AE37" s="35"/>
    </row>
    <row r="38" spans="1:31" s="7" customFormat="1" ht="30" customHeight="1" x14ac:dyDescent="0.45">
      <c r="A38" s="74"/>
      <c r="B38" s="75">
        <v>18</v>
      </c>
      <c r="C38" s="76" t="s">
        <v>42</v>
      </c>
      <c r="D38" s="63">
        <v>35</v>
      </c>
      <c r="E38" s="78" t="s">
        <v>15</v>
      </c>
      <c r="F38" s="45" t="s">
        <v>14</v>
      </c>
      <c r="G38" s="53" t="s">
        <v>32</v>
      </c>
      <c r="H38" s="46" t="s">
        <v>33</v>
      </c>
      <c r="I38" s="47" t="s">
        <v>16</v>
      </c>
      <c r="J38" s="60">
        <v>6.13</v>
      </c>
      <c r="K38" s="69"/>
      <c r="L38" s="25">
        <f t="shared" si="6"/>
        <v>0</v>
      </c>
      <c r="M38" s="26" t="str">
        <f t="shared" ref="M38:M39" si="13">IF(L38&lt;0,"ATENÇÃO","OK")</f>
        <v>OK</v>
      </c>
      <c r="N38" s="36"/>
      <c r="O38" s="36"/>
      <c r="P38" s="34"/>
      <c r="Q38" s="36"/>
      <c r="R38" s="34"/>
      <c r="S38" s="36"/>
      <c r="T38" s="34"/>
      <c r="U38" s="39"/>
      <c r="V38" s="36"/>
      <c r="W38" s="38"/>
      <c r="X38" s="34"/>
      <c r="Y38" s="38"/>
      <c r="Z38" s="35"/>
      <c r="AA38" s="35"/>
      <c r="AB38" s="35"/>
      <c r="AC38" s="35"/>
      <c r="AD38" s="35"/>
      <c r="AE38" s="35"/>
    </row>
    <row r="39" spans="1:31" s="7" customFormat="1" ht="30" customHeight="1" x14ac:dyDescent="0.45">
      <c r="A39" s="74"/>
      <c r="B39" s="75"/>
      <c r="C39" s="77"/>
      <c r="D39" s="63">
        <v>36</v>
      </c>
      <c r="E39" s="78"/>
      <c r="F39" s="46" t="s">
        <v>22</v>
      </c>
      <c r="G39" s="53" t="s">
        <v>32</v>
      </c>
      <c r="H39" s="46" t="s">
        <v>34</v>
      </c>
      <c r="I39" s="47" t="s">
        <v>16</v>
      </c>
      <c r="J39" s="60">
        <v>704.6</v>
      </c>
      <c r="K39" s="69"/>
      <c r="L39" s="25">
        <f t="shared" si="6"/>
        <v>0</v>
      </c>
      <c r="M39" s="26" t="str">
        <f t="shared" si="13"/>
        <v>OK</v>
      </c>
      <c r="N39" s="36"/>
      <c r="O39" s="36"/>
      <c r="P39" s="34"/>
      <c r="Q39" s="36"/>
      <c r="R39" s="34"/>
      <c r="S39" s="36"/>
      <c r="T39" s="34"/>
      <c r="U39" s="39"/>
      <c r="V39" s="36"/>
      <c r="W39" s="38"/>
      <c r="X39" s="34"/>
      <c r="Y39" s="38"/>
      <c r="Z39" s="35"/>
      <c r="AA39" s="35"/>
      <c r="AB39" s="35"/>
      <c r="AC39" s="35"/>
      <c r="AD39" s="35"/>
      <c r="AE39" s="35"/>
    </row>
    <row r="40" spans="1:31" ht="30" customHeight="1" x14ac:dyDescent="0.45">
      <c r="A40" s="74"/>
      <c r="B40" s="70">
        <v>19</v>
      </c>
      <c r="C40" s="71" t="s">
        <v>42</v>
      </c>
      <c r="D40" s="64">
        <v>37</v>
      </c>
      <c r="E40" s="73" t="s">
        <v>35</v>
      </c>
      <c r="F40" s="45" t="s">
        <v>14</v>
      </c>
      <c r="G40" s="53" t="s">
        <v>32</v>
      </c>
      <c r="H40" s="46" t="s">
        <v>33</v>
      </c>
      <c r="I40" s="47" t="s">
        <v>16</v>
      </c>
      <c r="J40" s="60">
        <v>3.41</v>
      </c>
      <c r="K40" s="69"/>
      <c r="L40" s="25">
        <f t="shared" ref="L40:L41" si="14">K40-(SUM(N40:AE40))</f>
        <v>0</v>
      </c>
      <c r="M40" s="26" t="str">
        <f t="shared" ref="M40:M41" si="15">IF(L40&lt;0,"ATENÇÃO","OK")</f>
        <v>OK</v>
      </c>
      <c r="N40" s="54"/>
      <c r="O40" s="54"/>
      <c r="P40" s="55"/>
      <c r="Q40" s="55"/>
      <c r="R40" s="55"/>
      <c r="S40" s="55"/>
      <c r="T40" s="55"/>
      <c r="U40" s="55"/>
      <c r="V40" s="55"/>
      <c r="W40" s="55"/>
      <c r="X40" s="56"/>
      <c r="Y40" s="56"/>
      <c r="Z40" s="56"/>
      <c r="AA40" s="56"/>
      <c r="AB40" s="56"/>
      <c r="AC40" s="56"/>
      <c r="AD40" s="56"/>
      <c r="AE40" s="56"/>
    </row>
    <row r="41" spans="1:31" ht="30" customHeight="1" x14ac:dyDescent="0.45">
      <c r="A41" s="74"/>
      <c r="B41" s="70"/>
      <c r="C41" s="72"/>
      <c r="D41" s="64">
        <v>38</v>
      </c>
      <c r="E41" s="73"/>
      <c r="F41" s="46" t="s">
        <v>22</v>
      </c>
      <c r="G41" s="53" t="s">
        <v>32</v>
      </c>
      <c r="H41" s="46" t="s">
        <v>34</v>
      </c>
      <c r="I41" s="47" t="s">
        <v>16</v>
      </c>
      <c r="J41" s="60">
        <v>328.24</v>
      </c>
      <c r="K41" s="69"/>
      <c r="L41" s="25">
        <f t="shared" si="14"/>
        <v>0</v>
      </c>
      <c r="M41" s="26" t="str">
        <f t="shared" si="15"/>
        <v>OK</v>
      </c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6"/>
      <c r="Y41" s="56"/>
      <c r="Z41" s="56"/>
      <c r="AA41" s="56"/>
      <c r="AB41" s="56"/>
      <c r="AC41" s="56"/>
      <c r="AD41" s="56"/>
      <c r="AE41" s="56"/>
    </row>
    <row r="43" spans="1:31" ht="18" x14ac:dyDescent="0.45">
      <c r="N43" s="50"/>
      <c r="O43" s="50"/>
    </row>
    <row r="45" spans="1:31" ht="18" x14ac:dyDescent="0.45">
      <c r="G45" s="87" t="s">
        <v>21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9"/>
    </row>
  </sheetData>
  <mergeCells count="84">
    <mergeCell ref="X1:X2"/>
    <mergeCell ref="C34:C35"/>
    <mergeCell ref="G45:T45"/>
    <mergeCell ref="B12:B13"/>
    <mergeCell ref="B32:B33"/>
    <mergeCell ref="E32:E33"/>
    <mergeCell ref="C12:C13"/>
    <mergeCell ref="C32:C33"/>
    <mergeCell ref="B40:B41"/>
    <mergeCell ref="C40:C41"/>
    <mergeCell ref="E40:E41"/>
    <mergeCell ref="B34:B35"/>
    <mergeCell ref="E34:E35"/>
    <mergeCell ref="E12:E13"/>
    <mergeCell ref="P1:P2"/>
    <mergeCell ref="Q1:Q2"/>
    <mergeCell ref="R1:R2"/>
    <mergeCell ref="S1:S2"/>
    <mergeCell ref="T1:T2"/>
    <mergeCell ref="B10:B11"/>
    <mergeCell ref="C10:C11"/>
    <mergeCell ref="E10:E11"/>
    <mergeCell ref="A4:A13"/>
    <mergeCell ref="AE1:AE2"/>
    <mergeCell ref="AA1:AA2"/>
    <mergeCell ref="AB1:AB2"/>
    <mergeCell ref="N1:N2"/>
    <mergeCell ref="U1:U2"/>
    <mergeCell ref="AD1:AD2"/>
    <mergeCell ref="Y1:Y2"/>
    <mergeCell ref="Z1:Z2"/>
    <mergeCell ref="V1:V2"/>
    <mergeCell ref="AC1:AC2"/>
    <mergeCell ref="W1:W2"/>
    <mergeCell ref="O1:O2"/>
    <mergeCell ref="B6:B7"/>
    <mergeCell ref="C6:C7"/>
    <mergeCell ref="E6:E7"/>
    <mergeCell ref="B8:B9"/>
    <mergeCell ref="C8:C9"/>
    <mergeCell ref="E8:E9"/>
    <mergeCell ref="A1:G1"/>
    <mergeCell ref="A2:M2"/>
    <mergeCell ref="B4:B5"/>
    <mergeCell ref="C4:C5"/>
    <mergeCell ref="E4:E5"/>
    <mergeCell ref="H1:J1"/>
    <mergeCell ref="K1:M1"/>
    <mergeCell ref="E20:E21"/>
    <mergeCell ref="B14:B15"/>
    <mergeCell ref="C14:C15"/>
    <mergeCell ref="E14:E15"/>
    <mergeCell ref="B16:B17"/>
    <mergeCell ref="C16:C17"/>
    <mergeCell ref="E16:E17"/>
    <mergeCell ref="A14:A23"/>
    <mergeCell ref="B24:B25"/>
    <mergeCell ref="C24:C25"/>
    <mergeCell ref="E24:E25"/>
    <mergeCell ref="B26:B27"/>
    <mergeCell ref="C26:C27"/>
    <mergeCell ref="E26:E27"/>
    <mergeCell ref="A24:A31"/>
    <mergeCell ref="B18:B19"/>
    <mergeCell ref="C18:C19"/>
    <mergeCell ref="E18:E19"/>
    <mergeCell ref="B22:B23"/>
    <mergeCell ref="C22:C23"/>
    <mergeCell ref="E22:E23"/>
    <mergeCell ref="B20:B21"/>
    <mergeCell ref="C20:C21"/>
    <mergeCell ref="B36:B37"/>
    <mergeCell ref="C36:C37"/>
    <mergeCell ref="E36:E37"/>
    <mergeCell ref="A32:A41"/>
    <mergeCell ref="B28:B29"/>
    <mergeCell ref="C28:C29"/>
    <mergeCell ref="E28:E29"/>
    <mergeCell ref="B30:B31"/>
    <mergeCell ref="C30:C31"/>
    <mergeCell ref="E30:E31"/>
    <mergeCell ref="E38:E39"/>
    <mergeCell ref="B38:B39"/>
    <mergeCell ref="C38:C39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45"/>
  <sheetViews>
    <sheetView topLeftCell="A20" zoomScale="80" zoomScaleNormal="80" workbookViewId="0">
      <selection activeCell="P13" sqref="P13"/>
    </sheetView>
  </sheetViews>
  <sheetFormatPr defaultColWidth="9.73046875" defaultRowHeight="14.25" x14ac:dyDescent="0.45"/>
  <cols>
    <col min="1" max="1" width="16.265625" style="2" customWidth="1"/>
    <col min="2" max="2" width="11.86328125" style="1" customWidth="1"/>
    <col min="3" max="3" width="46.73046875" style="1" customWidth="1"/>
    <col min="4" max="4" width="11.73046875" style="1" customWidth="1"/>
    <col min="5" max="5" width="24.86328125" style="1" customWidth="1"/>
    <col min="6" max="6" width="11.86328125" style="1" customWidth="1"/>
    <col min="7" max="7" width="9.1328125" style="28" customWidth="1"/>
    <col min="8" max="8" width="12.265625" style="1" customWidth="1"/>
    <col min="9" max="9" width="14.86328125" style="1" customWidth="1"/>
    <col min="10" max="10" width="15.3984375" style="1" customWidth="1"/>
    <col min="11" max="11" width="11.265625" style="6" customWidth="1"/>
    <col min="12" max="12" width="13.265625" style="27" customWidth="1"/>
    <col min="13" max="13" width="12.59765625" style="4" customWidth="1"/>
    <col min="14" max="14" width="14.1328125" style="5" customWidth="1"/>
    <col min="15" max="15" width="14.265625" style="5" customWidth="1"/>
    <col min="16" max="23" width="15.73046875" style="5" customWidth="1"/>
    <col min="24" max="31" width="15.73046875" style="2" customWidth="1"/>
    <col min="32" max="16384" width="9.73046875" style="2"/>
  </cols>
  <sheetData>
    <row r="1" spans="1:31" ht="65.25" customHeight="1" x14ac:dyDescent="0.45">
      <c r="A1" s="79" t="s">
        <v>36</v>
      </c>
      <c r="B1" s="79"/>
      <c r="C1" s="79"/>
      <c r="D1" s="79"/>
      <c r="E1" s="79"/>
      <c r="F1" s="79"/>
      <c r="G1" s="80"/>
      <c r="H1" s="86" t="s">
        <v>37</v>
      </c>
      <c r="I1" s="86"/>
      <c r="J1" s="86"/>
      <c r="K1" s="86" t="s">
        <v>38</v>
      </c>
      <c r="L1" s="86"/>
      <c r="M1" s="86"/>
      <c r="N1" s="84" t="s">
        <v>39</v>
      </c>
      <c r="O1" s="84" t="s">
        <v>39</v>
      </c>
      <c r="P1" s="84" t="s">
        <v>39</v>
      </c>
      <c r="Q1" s="84" t="s">
        <v>39</v>
      </c>
      <c r="R1" s="84" t="s">
        <v>39</v>
      </c>
      <c r="S1" s="84" t="s">
        <v>39</v>
      </c>
      <c r="T1" s="84" t="s">
        <v>39</v>
      </c>
      <c r="U1" s="84" t="s">
        <v>39</v>
      </c>
      <c r="V1" s="84" t="s">
        <v>39</v>
      </c>
      <c r="W1" s="84" t="s">
        <v>39</v>
      </c>
      <c r="X1" s="84" t="s">
        <v>39</v>
      </c>
      <c r="Y1" s="84" t="s">
        <v>39</v>
      </c>
      <c r="Z1" s="84" t="s">
        <v>39</v>
      </c>
      <c r="AA1" s="84" t="s">
        <v>39</v>
      </c>
      <c r="AB1" s="84" t="s">
        <v>39</v>
      </c>
      <c r="AC1" s="84" t="s">
        <v>39</v>
      </c>
      <c r="AD1" s="84" t="s">
        <v>39</v>
      </c>
      <c r="AE1" s="84" t="s">
        <v>39</v>
      </c>
    </row>
    <row r="2" spans="1:31" ht="21.75" customHeight="1" x14ac:dyDescent="0.45">
      <c r="A2" s="79" t="s">
        <v>17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</row>
    <row r="3" spans="1:31" s="3" customFormat="1" ht="30" customHeight="1" x14ac:dyDescent="0.35">
      <c r="A3" s="62" t="s">
        <v>40</v>
      </c>
      <c r="B3" s="51" t="s">
        <v>25</v>
      </c>
      <c r="C3" s="51" t="s">
        <v>26</v>
      </c>
      <c r="D3" s="51" t="s">
        <v>27</v>
      </c>
      <c r="E3" s="51" t="s">
        <v>28</v>
      </c>
      <c r="F3" s="51" t="s">
        <v>5</v>
      </c>
      <c r="G3" s="51" t="s">
        <v>29</v>
      </c>
      <c r="H3" s="51" t="s">
        <v>30</v>
      </c>
      <c r="I3" s="51" t="s">
        <v>31</v>
      </c>
      <c r="J3" s="21" t="s">
        <v>2</v>
      </c>
      <c r="K3" s="22" t="s">
        <v>4</v>
      </c>
      <c r="L3" s="23" t="s">
        <v>0</v>
      </c>
      <c r="M3" s="20" t="s">
        <v>3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</row>
    <row r="4" spans="1:31" ht="30" customHeight="1" x14ac:dyDescent="0.45">
      <c r="A4" s="83" t="s">
        <v>41</v>
      </c>
      <c r="B4" s="81">
        <v>1</v>
      </c>
      <c r="C4" s="71" t="s">
        <v>42</v>
      </c>
      <c r="D4" s="61">
        <v>1</v>
      </c>
      <c r="E4" s="73" t="s">
        <v>18</v>
      </c>
      <c r="F4" s="41" t="s">
        <v>14</v>
      </c>
      <c r="G4" s="52" t="s">
        <v>32</v>
      </c>
      <c r="H4" s="42" t="s">
        <v>33</v>
      </c>
      <c r="I4" s="47" t="s">
        <v>16</v>
      </c>
      <c r="J4" s="60">
        <v>3.81</v>
      </c>
      <c r="K4" s="49"/>
      <c r="L4" s="25">
        <f>K4-(SUM(N4:AE4))</f>
        <v>0</v>
      </c>
      <c r="M4" s="26" t="str">
        <f t="shared" ref="M4:M41" si="0">IF(L4&lt;0,"ATENÇÃO","OK")</f>
        <v>OK</v>
      </c>
      <c r="N4" s="36"/>
      <c r="O4" s="36"/>
      <c r="P4" s="34"/>
      <c r="Q4" s="34"/>
      <c r="R4" s="34"/>
      <c r="S4" s="34"/>
      <c r="T4" s="36"/>
      <c r="U4" s="40"/>
      <c r="V4" s="37"/>
      <c r="W4" s="38"/>
      <c r="X4" s="34"/>
      <c r="Y4" s="38"/>
      <c r="Z4" s="35"/>
      <c r="AA4" s="35"/>
      <c r="AB4" s="35"/>
      <c r="AC4" s="35"/>
      <c r="AD4" s="35"/>
      <c r="AE4" s="35"/>
    </row>
    <row r="5" spans="1:31" ht="30" customHeight="1" x14ac:dyDescent="0.45">
      <c r="A5" s="83"/>
      <c r="B5" s="82"/>
      <c r="C5" s="72"/>
      <c r="D5" s="61">
        <v>2</v>
      </c>
      <c r="E5" s="73"/>
      <c r="F5" s="42" t="s">
        <v>22</v>
      </c>
      <c r="G5" s="52" t="s">
        <v>32</v>
      </c>
      <c r="H5" s="42" t="s">
        <v>34</v>
      </c>
      <c r="I5" s="47" t="s">
        <v>16</v>
      </c>
      <c r="J5" s="58">
        <v>419.99</v>
      </c>
      <c r="K5" s="49"/>
      <c r="L5" s="25">
        <f t="shared" ref="L5" si="1">K5-(SUM(N5:AE5))</f>
        <v>0</v>
      </c>
      <c r="M5" s="26" t="str">
        <f t="shared" si="0"/>
        <v>OK</v>
      </c>
      <c r="N5" s="36"/>
      <c r="O5" s="36"/>
      <c r="P5" s="34"/>
      <c r="Q5" s="34"/>
      <c r="R5" s="34"/>
      <c r="S5" s="34"/>
      <c r="T5" s="36"/>
      <c r="U5" s="36"/>
      <c r="V5" s="36"/>
      <c r="W5" s="38"/>
      <c r="X5" s="34"/>
      <c r="Y5" s="38"/>
      <c r="Z5" s="35"/>
      <c r="AA5" s="35"/>
      <c r="AB5" s="35"/>
      <c r="AC5" s="35"/>
      <c r="AD5" s="35"/>
      <c r="AE5" s="35"/>
    </row>
    <row r="6" spans="1:31" ht="30" customHeight="1" x14ac:dyDescent="0.45">
      <c r="A6" s="83"/>
      <c r="B6" s="81">
        <v>2</v>
      </c>
      <c r="C6" s="76" t="s">
        <v>43</v>
      </c>
      <c r="D6" s="61">
        <v>3</v>
      </c>
      <c r="E6" s="78" t="s">
        <v>19</v>
      </c>
      <c r="F6" s="41" t="s">
        <v>14</v>
      </c>
      <c r="G6" s="52" t="s">
        <v>32</v>
      </c>
      <c r="H6" s="42" t="s">
        <v>33</v>
      </c>
      <c r="I6" s="47" t="s">
        <v>16</v>
      </c>
      <c r="J6" s="60">
        <v>5.23</v>
      </c>
      <c r="K6" s="49"/>
      <c r="L6" s="25">
        <f>K6-(SUM(N6:AE6))</f>
        <v>0</v>
      </c>
      <c r="M6" s="26" t="str">
        <f t="shared" si="0"/>
        <v>OK</v>
      </c>
      <c r="N6" s="36"/>
      <c r="O6" s="36"/>
      <c r="P6" s="34"/>
      <c r="Q6" s="34"/>
      <c r="R6" s="34"/>
      <c r="S6" s="34"/>
      <c r="T6" s="36"/>
      <c r="U6" s="40"/>
      <c r="V6" s="37"/>
      <c r="W6" s="38"/>
      <c r="X6" s="34"/>
      <c r="Y6" s="38"/>
      <c r="Z6" s="35"/>
      <c r="AA6" s="35"/>
      <c r="AB6" s="35"/>
      <c r="AC6" s="35"/>
      <c r="AD6" s="35"/>
      <c r="AE6" s="35"/>
    </row>
    <row r="7" spans="1:31" ht="30" customHeight="1" x14ac:dyDescent="0.45">
      <c r="A7" s="83"/>
      <c r="B7" s="82"/>
      <c r="C7" s="77"/>
      <c r="D7" s="61">
        <v>4</v>
      </c>
      <c r="E7" s="78"/>
      <c r="F7" s="42" t="s">
        <v>22</v>
      </c>
      <c r="G7" s="52" t="s">
        <v>32</v>
      </c>
      <c r="H7" s="42" t="s">
        <v>34</v>
      </c>
      <c r="I7" s="47" t="s">
        <v>16</v>
      </c>
      <c r="J7" s="58">
        <v>517.32000000000005</v>
      </c>
      <c r="K7" s="49"/>
      <c r="L7" s="25">
        <f t="shared" ref="L7" si="2">K7-(SUM(N7:AE7))</f>
        <v>0</v>
      </c>
      <c r="M7" s="26" t="str">
        <f t="shared" si="0"/>
        <v>OK</v>
      </c>
      <c r="N7" s="36"/>
      <c r="O7" s="36"/>
      <c r="P7" s="34"/>
      <c r="Q7" s="34"/>
      <c r="R7" s="34"/>
      <c r="S7" s="34"/>
      <c r="T7" s="36"/>
      <c r="U7" s="36"/>
      <c r="V7" s="36"/>
      <c r="W7" s="38"/>
      <c r="X7" s="34"/>
      <c r="Y7" s="38"/>
      <c r="Z7" s="35"/>
      <c r="AA7" s="35"/>
      <c r="AB7" s="35"/>
      <c r="AC7" s="35"/>
      <c r="AD7" s="35"/>
      <c r="AE7" s="35"/>
    </row>
    <row r="8" spans="1:31" ht="30" customHeight="1" x14ac:dyDescent="0.45">
      <c r="A8" s="83"/>
      <c r="B8" s="81">
        <v>3</v>
      </c>
      <c r="C8" s="71" t="s">
        <v>43</v>
      </c>
      <c r="D8" s="61">
        <v>5</v>
      </c>
      <c r="E8" s="73" t="s">
        <v>20</v>
      </c>
      <c r="F8" s="41" t="s">
        <v>14</v>
      </c>
      <c r="G8" s="52" t="s">
        <v>32</v>
      </c>
      <c r="H8" s="42" t="s">
        <v>33</v>
      </c>
      <c r="I8" s="47" t="s">
        <v>16</v>
      </c>
      <c r="J8" s="60">
        <v>6.79</v>
      </c>
      <c r="K8" s="49"/>
      <c r="L8" s="25">
        <f>K8-(SUM(N8:AE8))</f>
        <v>0</v>
      </c>
      <c r="M8" s="26" t="str">
        <f t="shared" si="0"/>
        <v>OK</v>
      </c>
      <c r="N8" s="36"/>
      <c r="O8" s="36"/>
      <c r="P8" s="34"/>
      <c r="Q8" s="34"/>
      <c r="R8" s="34"/>
      <c r="S8" s="34"/>
      <c r="T8" s="36"/>
      <c r="U8" s="40"/>
      <c r="V8" s="37"/>
      <c r="W8" s="38"/>
      <c r="X8" s="34"/>
      <c r="Y8" s="38"/>
      <c r="Z8" s="35"/>
      <c r="AA8" s="35"/>
      <c r="AB8" s="35"/>
      <c r="AC8" s="35"/>
      <c r="AD8" s="35"/>
      <c r="AE8" s="35"/>
    </row>
    <row r="9" spans="1:31" ht="30" customHeight="1" x14ac:dyDescent="0.45">
      <c r="A9" s="83"/>
      <c r="B9" s="82"/>
      <c r="C9" s="72"/>
      <c r="D9" s="61">
        <v>6</v>
      </c>
      <c r="E9" s="73"/>
      <c r="F9" s="42" t="s">
        <v>22</v>
      </c>
      <c r="G9" s="52" t="s">
        <v>32</v>
      </c>
      <c r="H9" s="42" t="s">
        <v>34</v>
      </c>
      <c r="I9" s="47" t="s">
        <v>16</v>
      </c>
      <c r="J9" s="58">
        <v>756.82</v>
      </c>
      <c r="K9" s="49"/>
      <c r="L9" s="25">
        <f t="shared" ref="L9" si="3">K9-(SUM(N9:AE9))</f>
        <v>0</v>
      </c>
      <c r="M9" s="26" t="str">
        <f t="shared" si="0"/>
        <v>OK</v>
      </c>
      <c r="N9" s="36"/>
      <c r="O9" s="36"/>
      <c r="P9" s="34"/>
      <c r="Q9" s="34"/>
      <c r="R9" s="34"/>
      <c r="S9" s="34"/>
      <c r="T9" s="36"/>
      <c r="U9" s="36"/>
      <c r="V9" s="36"/>
      <c r="W9" s="38"/>
      <c r="X9" s="34"/>
      <c r="Y9" s="38"/>
      <c r="Z9" s="35"/>
      <c r="AA9" s="35"/>
      <c r="AB9" s="35"/>
      <c r="AC9" s="35"/>
      <c r="AD9" s="35"/>
      <c r="AE9" s="35"/>
    </row>
    <row r="10" spans="1:31" ht="30" customHeight="1" x14ac:dyDescent="0.45">
      <c r="A10" s="83"/>
      <c r="B10" s="81">
        <v>4</v>
      </c>
      <c r="C10" s="76" t="s">
        <v>42</v>
      </c>
      <c r="D10" s="61">
        <v>7</v>
      </c>
      <c r="E10" s="78" t="s">
        <v>15</v>
      </c>
      <c r="F10" s="41" t="s">
        <v>14</v>
      </c>
      <c r="G10" s="52" t="s">
        <v>32</v>
      </c>
      <c r="H10" s="42" t="s">
        <v>33</v>
      </c>
      <c r="I10" s="47" t="s">
        <v>16</v>
      </c>
      <c r="J10" s="60">
        <v>6.13</v>
      </c>
      <c r="K10" s="49"/>
      <c r="L10" s="25">
        <f>K10-(SUM(N10:AE10))</f>
        <v>0</v>
      </c>
      <c r="M10" s="26" t="str">
        <f t="shared" si="0"/>
        <v>OK</v>
      </c>
      <c r="N10" s="36"/>
      <c r="O10" s="36"/>
      <c r="P10" s="34"/>
      <c r="Q10" s="34"/>
      <c r="R10" s="34"/>
      <c r="S10" s="34"/>
      <c r="T10" s="36"/>
      <c r="U10" s="40"/>
      <c r="V10" s="37"/>
      <c r="W10" s="38"/>
      <c r="X10" s="34"/>
      <c r="Y10" s="38"/>
      <c r="Z10" s="35"/>
      <c r="AA10" s="35"/>
      <c r="AB10" s="35"/>
      <c r="AC10" s="35"/>
      <c r="AD10" s="35"/>
      <c r="AE10" s="35"/>
    </row>
    <row r="11" spans="1:31" ht="30" customHeight="1" x14ac:dyDescent="0.45">
      <c r="A11" s="83"/>
      <c r="B11" s="82"/>
      <c r="C11" s="77"/>
      <c r="D11" s="61">
        <v>8</v>
      </c>
      <c r="E11" s="78"/>
      <c r="F11" s="42" t="s">
        <v>22</v>
      </c>
      <c r="G11" s="52" t="s">
        <v>32</v>
      </c>
      <c r="H11" s="42" t="s">
        <v>34</v>
      </c>
      <c r="I11" s="47" t="s">
        <v>16</v>
      </c>
      <c r="J11" s="58">
        <v>704.6</v>
      </c>
      <c r="K11" s="49"/>
      <c r="L11" s="25">
        <f t="shared" ref="L11" si="4">K11-(SUM(N11:AE11))</f>
        <v>0</v>
      </c>
      <c r="M11" s="26" t="str">
        <f t="shared" si="0"/>
        <v>OK</v>
      </c>
      <c r="N11" s="36"/>
      <c r="O11" s="36"/>
      <c r="P11" s="34"/>
      <c r="Q11" s="34"/>
      <c r="R11" s="34"/>
      <c r="S11" s="34"/>
      <c r="T11" s="36"/>
      <c r="U11" s="36"/>
      <c r="V11" s="36"/>
      <c r="W11" s="38"/>
      <c r="X11" s="34"/>
      <c r="Y11" s="38"/>
      <c r="Z11" s="35"/>
      <c r="AA11" s="35"/>
      <c r="AB11" s="35"/>
      <c r="AC11" s="35"/>
      <c r="AD11" s="35"/>
      <c r="AE11" s="35"/>
    </row>
    <row r="12" spans="1:31" ht="30" customHeight="1" x14ac:dyDescent="0.45">
      <c r="A12" s="83"/>
      <c r="B12" s="81">
        <v>5</v>
      </c>
      <c r="C12" s="71" t="s">
        <v>42</v>
      </c>
      <c r="D12" s="61">
        <v>9</v>
      </c>
      <c r="E12" s="73" t="s">
        <v>35</v>
      </c>
      <c r="F12" s="41" t="s">
        <v>14</v>
      </c>
      <c r="G12" s="52" t="s">
        <v>32</v>
      </c>
      <c r="H12" s="42" t="s">
        <v>33</v>
      </c>
      <c r="I12" s="47" t="s">
        <v>16</v>
      </c>
      <c r="J12" s="60">
        <v>3.41</v>
      </c>
      <c r="K12" s="49"/>
      <c r="L12" s="25">
        <f>K12-(SUM(N12:AE12))</f>
        <v>0</v>
      </c>
      <c r="M12" s="26" t="str">
        <f t="shared" si="0"/>
        <v>OK</v>
      </c>
      <c r="N12" s="36"/>
      <c r="O12" s="36"/>
      <c r="P12" s="34"/>
      <c r="Q12" s="34"/>
      <c r="R12" s="34"/>
      <c r="S12" s="34"/>
      <c r="T12" s="36"/>
      <c r="U12" s="40"/>
      <c r="V12" s="37"/>
      <c r="W12" s="38"/>
      <c r="X12" s="34"/>
      <c r="Y12" s="38"/>
      <c r="Z12" s="35"/>
      <c r="AA12" s="35"/>
      <c r="AB12" s="35"/>
      <c r="AC12" s="35"/>
      <c r="AD12" s="35"/>
      <c r="AE12" s="35"/>
    </row>
    <row r="13" spans="1:31" ht="30" customHeight="1" x14ac:dyDescent="0.45">
      <c r="A13" s="83"/>
      <c r="B13" s="82"/>
      <c r="C13" s="72"/>
      <c r="D13" s="61">
        <v>10</v>
      </c>
      <c r="E13" s="73"/>
      <c r="F13" s="42" t="s">
        <v>22</v>
      </c>
      <c r="G13" s="52" t="s">
        <v>32</v>
      </c>
      <c r="H13" s="42" t="s">
        <v>34</v>
      </c>
      <c r="I13" s="47" t="s">
        <v>16</v>
      </c>
      <c r="J13" s="58">
        <v>328.21</v>
      </c>
      <c r="K13" s="49"/>
      <c r="L13" s="25">
        <f t="shared" ref="L13:L41" si="5">K13-(SUM(N13:AE13))</f>
        <v>0</v>
      </c>
      <c r="M13" s="26" t="str">
        <f t="shared" si="0"/>
        <v>OK</v>
      </c>
      <c r="N13" s="36"/>
      <c r="O13" s="36"/>
      <c r="P13" s="34"/>
      <c r="Q13" s="34"/>
      <c r="R13" s="34"/>
      <c r="S13" s="34"/>
      <c r="T13" s="36"/>
      <c r="U13" s="36"/>
      <c r="V13" s="36"/>
      <c r="W13" s="38"/>
      <c r="X13" s="34"/>
      <c r="Y13" s="38"/>
      <c r="Z13" s="35"/>
      <c r="AA13" s="35"/>
      <c r="AB13" s="35"/>
      <c r="AC13" s="35"/>
      <c r="AD13" s="35"/>
      <c r="AE13" s="35"/>
    </row>
    <row r="14" spans="1:31" s="7" customFormat="1" ht="30" customHeight="1" x14ac:dyDescent="0.45">
      <c r="A14" s="74" t="s">
        <v>44</v>
      </c>
      <c r="B14" s="75">
        <v>6</v>
      </c>
      <c r="C14" s="76" t="s">
        <v>42</v>
      </c>
      <c r="D14" s="63">
        <v>11</v>
      </c>
      <c r="E14" s="78" t="s">
        <v>18</v>
      </c>
      <c r="F14" s="45" t="s">
        <v>14</v>
      </c>
      <c r="G14" s="53" t="s">
        <v>32</v>
      </c>
      <c r="H14" s="46" t="s">
        <v>33</v>
      </c>
      <c r="I14" s="47" t="s">
        <v>16</v>
      </c>
      <c r="J14" s="60">
        <v>3.81</v>
      </c>
      <c r="K14" s="69">
        <v>4000</v>
      </c>
      <c r="L14" s="25">
        <f t="shared" si="5"/>
        <v>4000</v>
      </c>
      <c r="M14" s="26" t="str">
        <f t="shared" si="0"/>
        <v>OK</v>
      </c>
      <c r="N14" s="36"/>
      <c r="O14" s="36"/>
      <c r="P14" s="36"/>
      <c r="Q14" s="34"/>
      <c r="R14" s="36"/>
      <c r="S14" s="34"/>
      <c r="T14" s="34"/>
      <c r="U14" s="39"/>
      <c r="V14" s="36"/>
      <c r="W14" s="38"/>
      <c r="X14" s="34"/>
      <c r="Y14" s="38"/>
      <c r="Z14" s="35"/>
      <c r="AA14" s="35"/>
      <c r="AB14" s="35"/>
      <c r="AC14" s="35"/>
      <c r="AD14" s="35"/>
      <c r="AE14" s="35"/>
    </row>
    <row r="15" spans="1:31" s="7" customFormat="1" ht="30" customHeight="1" x14ac:dyDescent="0.45">
      <c r="A15" s="74"/>
      <c r="B15" s="75"/>
      <c r="C15" s="77"/>
      <c r="D15" s="63">
        <v>12</v>
      </c>
      <c r="E15" s="78"/>
      <c r="F15" s="46" t="s">
        <v>22</v>
      </c>
      <c r="G15" s="53" t="s">
        <v>32</v>
      </c>
      <c r="H15" s="46" t="s">
        <v>34</v>
      </c>
      <c r="I15" s="47" t="s">
        <v>16</v>
      </c>
      <c r="J15" s="60">
        <v>420.13</v>
      </c>
      <c r="K15" s="69">
        <v>15</v>
      </c>
      <c r="L15" s="25">
        <f t="shared" si="5"/>
        <v>15</v>
      </c>
      <c r="M15" s="26" t="str">
        <f t="shared" si="0"/>
        <v>OK</v>
      </c>
      <c r="N15" s="36"/>
      <c r="O15" s="36"/>
      <c r="P15" s="36"/>
      <c r="Q15" s="34"/>
      <c r="R15" s="36"/>
      <c r="S15" s="34"/>
      <c r="T15" s="34"/>
      <c r="U15" s="39"/>
      <c r="V15" s="36"/>
      <c r="W15" s="38"/>
      <c r="X15" s="34"/>
      <c r="Y15" s="38"/>
      <c r="Z15" s="35"/>
      <c r="AA15" s="35"/>
      <c r="AB15" s="35"/>
      <c r="AC15" s="35"/>
      <c r="AD15" s="35"/>
      <c r="AE15" s="35"/>
    </row>
    <row r="16" spans="1:31" s="7" customFormat="1" ht="30" customHeight="1" x14ac:dyDescent="0.45">
      <c r="A16" s="74"/>
      <c r="B16" s="70">
        <v>7</v>
      </c>
      <c r="C16" s="71" t="s">
        <v>43</v>
      </c>
      <c r="D16" s="64">
        <v>13</v>
      </c>
      <c r="E16" s="73" t="s">
        <v>19</v>
      </c>
      <c r="F16" s="45" t="s">
        <v>14</v>
      </c>
      <c r="G16" s="53" t="s">
        <v>32</v>
      </c>
      <c r="H16" s="46" t="s">
        <v>33</v>
      </c>
      <c r="I16" s="47" t="s">
        <v>16</v>
      </c>
      <c r="J16" s="60">
        <v>5.23</v>
      </c>
      <c r="K16" s="69">
        <v>4000</v>
      </c>
      <c r="L16" s="25">
        <f t="shared" si="5"/>
        <v>4000</v>
      </c>
      <c r="M16" s="26" t="str">
        <f t="shared" si="0"/>
        <v>OK</v>
      </c>
      <c r="N16" s="36"/>
      <c r="O16" s="36"/>
      <c r="P16" s="34"/>
      <c r="Q16" s="34"/>
      <c r="R16" s="34"/>
      <c r="S16" s="34"/>
      <c r="T16" s="34"/>
      <c r="U16" s="39"/>
      <c r="V16" s="36"/>
      <c r="W16" s="38"/>
      <c r="X16" s="36"/>
      <c r="Y16" s="38"/>
      <c r="Z16" s="35"/>
      <c r="AA16" s="35"/>
      <c r="AB16" s="35"/>
      <c r="AC16" s="35"/>
      <c r="AD16" s="35"/>
      <c r="AE16" s="35"/>
    </row>
    <row r="17" spans="1:31" s="7" customFormat="1" ht="30" customHeight="1" x14ac:dyDescent="0.45">
      <c r="A17" s="74"/>
      <c r="B17" s="70"/>
      <c r="C17" s="72"/>
      <c r="D17" s="64">
        <v>14</v>
      </c>
      <c r="E17" s="73"/>
      <c r="F17" s="46" t="s">
        <v>22</v>
      </c>
      <c r="G17" s="53" t="s">
        <v>32</v>
      </c>
      <c r="H17" s="46" t="s">
        <v>34</v>
      </c>
      <c r="I17" s="47" t="s">
        <v>16</v>
      </c>
      <c r="J17" s="60">
        <v>517.33000000000004</v>
      </c>
      <c r="K17" s="69">
        <v>15</v>
      </c>
      <c r="L17" s="25">
        <f t="shared" si="5"/>
        <v>15</v>
      </c>
      <c r="M17" s="26" t="str">
        <f t="shared" si="0"/>
        <v>OK</v>
      </c>
      <c r="N17" s="36"/>
      <c r="O17" s="36"/>
      <c r="P17" s="34"/>
      <c r="Q17" s="34"/>
      <c r="R17" s="34"/>
      <c r="S17" s="34"/>
      <c r="T17" s="34"/>
      <c r="U17" s="39"/>
      <c r="V17" s="36"/>
      <c r="W17" s="38"/>
      <c r="X17" s="36"/>
      <c r="Y17" s="38"/>
      <c r="Z17" s="35"/>
      <c r="AA17" s="35"/>
      <c r="AB17" s="35"/>
      <c r="AC17" s="35"/>
      <c r="AD17" s="35"/>
      <c r="AE17" s="35"/>
    </row>
    <row r="18" spans="1:31" s="7" customFormat="1" ht="30" customHeight="1" x14ac:dyDescent="0.45">
      <c r="A18" s="74"/>
      <c r="B18" s="75">
        <v>8</v>
      </c>
      <c r="C18" s="76" t="s">
        <v>43</v>
      </c>
      <c r="D18" s="63">
        <v>15</v>
      </c>
      <c r="E18" s="78" t="s">
        <v>20</v>
      </c>
      <c r="F18" s="45" t="s">
        <v>14</v>
      </c>
      <c r="G18" s="53" t="s">
        <v>32</v>
      </c>
      <c r="H18" s="46" t="s">
        <v>33</v>
      </c>
      <c r="I18" s="47" t="s">
        <v>16</v>
      </c>
      <c r="J18" s="60">
        <v>6.79</v>
      </c>
      <c r="K18" s="69">
        <v>3000</v>
      </c>
      <c r="L18" s="25">
        <f t="shared" si="5"/>
        <v>3000</v>
      </c>
      <c r="M18" s="26" t="str">
        <f t="shared" si="0"/>
        <v>OK</v>
      </c>
      <c r="N18" s="36"/>
      <c r="O18" s="36"/>
      <c r="P18" s="34"/>
      <c r="Q18" s="36"/>
      <c r="R18" s="34"/>
      <c r="S18" s="36"/>
      <c r="T18" s="34"/>
      <c r="U18" s="39"/>
      <c r="V18" s="36"/>
      <c r="W18" s="38"/>
      <c r="X18" s="34"/>
      <c r="Y18" s="38"/>
      <c r="Z18" s="35"/>
      <c r="AA18" s="35"/>
      <c r="AB18" s="35"/>
      <c r="AC18" s="35"/>
      <c r="AD18" s="35"/>
      <c r="AE18" s="35"/>
    </row>
    <row r="19" spans="1:31" s="7" customFormat="1" ht="30" customHeight="1" x14ac:dyDescent="0.45">
      <c r="A19" s="74"/>
      <c r="B19" s="75"/>
      <c r="C19" s="77"/>
      <c r="D19" s="63">
        <v>16</v>
      </c>
      <c r="E19" s="78"/>
      <c r="F19" s="46" t="s">
        <v>22</v>
      </c>
      <c r="G19" s="53" t="s">
        <v>32</v>
      </c>
      <c r="H19" s="46" t="s">
        <v>34</v>
      </c>
      <c r="I19" s="47" t="s">
        <v>16</v>
      </c>
      <c r="J19" s="60">
        <v>756.82</v>
      </c>
      <c r="K19" s="69">
        <v>10</v>
      </c>
      <c r="L19" s="25">
        <f t="shared" si="5"/>
        <v>10</v>
      </c>
      <c r="M19" s="26" t="str">
        <f t="shared" si="0"/>
        <v>OK</v>
      </c>
      <c r="N19" s="36"/>
      <c r="O19" s="36"/>
      <c r="P19" s="34"/>
      <c r="Q19" s="36"/>
      <c r="R19" s="34"/>
      <c r="S19" s="36"/>
      <c r="T19" s="34"/>
      <c r="U19" s="39"/>
      <c r="V19" s="36"/>
      <c r="W19" s="38"/>
      <c r="X19" s="34"/>
      <c r="Y19" s="38"/>
      <c r="Z19" s="35"/>
      <c r="AA19" s="35"/>
      <c r="AB19" s="35"/>
      <c r="AC19" s="35"/>
      <c r="AD19" s="35"/>
      <c r="AE19" s="35"/>
    </row>
    <row r="20" spans="1:31" ht="30" customHeight="1" x14ac:dyDescent="0.45">
      <c r="A20" s="74"/>
      <c r="B20" s="70">
        <v>9</v>
      </c>
      <c r="C20" s="71" t="s">
        <v>42</v>
      </c>
      <c r="D20" s="64">
        <v>17</v>
      </c>
      <c r="E20" s="73" t="s">
        <v>15</v>
      </c>
      <c r="F20" s="45" t="s">
        <v>14</v>
      </c>
      <c r="G20" s="53" t="s">
        <v>32</v>
      </c>
      <c r="H20" s="46" t="s">
        <v>33</v>
      </c>
      <c r="I20" s="47" t="s">
        <v>16</v>
      </c>
      <c r="J20" s="60">
        <v>6.13</v>
      </c>
      <c r="K20" s="69">
        <v>2000</v>
      </c>
      <c r="L20" s="25">
        <f t="shared" si="5"/>
        <v>2000</v>
      </c>
      <c r="M20" s="26" t="str">
        <f t="shared" si="0"/>
        <v>OK</v>
      </c>
      <c r="N20" s="54"/>
      <c r="O20" s="54"/>
      <c r="P20" s="55"/>
      <c r="Q20" s="55"/>
      <c r="R20" s="55"/>
      <c r="S20" s="55"/>
      <c r="T20" s="55"/>
      <c r="U20" s="55"/>
      <c r="V20" s="55"/>
      <c r="W20" s="55"/>
      <c r="X20" s="56"/>
      <c r="Y20" s="56"/>
      <c r="Z20" s="56"/>
      <c r="AA20" s="56"/>
      <c r="AB20" s="56"/>
      <c r="AC20" s="56"/>
      <c r="AD20" s="56"/>
      <c r="AE20" s="56"/>
    </row>
    <row r="21" spans="1:31" ht="30" customHeight="1" x14ac:dyDescent="0.45">
      <c r="A21" s="74"/>
      <c r="B21" s="70"/>
      <c r="C21" s="72"/>
      <c r="D21" s="64">
        <v>18</v>
      </c>
      <c r="E21" s="73"/>
      <c r="F21" s="46" t="s">
        <v>22</v>
      </c>
      <c r="G21" s="53" t="s">
        <v>32</v>
      </c>
      <c r="H21" s="46" t="s">
        <v>34</v>
      </c>
      <c r="I21" s="47" t="s">
        <v>16</v>
      </c>
      <c r="J21" s="60">
        <v>704.59</v>
      </c>
      <c r="K21" s="69">
        <v>10</v>
      </c>
      <c r="L21" s="25">
        <f t="shared" si="5"/>
        <v>10</v>
      </c>
      <c r="M21" s="26" t="str">
        <f t="shared" si="0"/>
        <v>OK</v>
      </c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6"/>
      <c r="Y21" s="56"/>
      <c r="Z21" s="56"/>
      <c r="AA21" s="56"/>
      <c r="AB21" s="56"/>
      <c r="AC21" s="56"/>
      <c r="AD21" s="56"/>
      <c r="AE21" s="56"/>
    </row>
    <row r="22" spans="1:31" ht="30" customHeight="1" x14ac:dyDescent="0.45">
      <c r="A22" s="74"/>
      <c r="B22" s="75">
        <v>10</v>
      </c>
      <c r="C22" s="76" t="s">
        <v>42</v>
      </c>
      <c r="D22" s="63">
        <v>19</v>
      </c>
      <c r="E22" s="78" t="s">
        <v>35</v>
      </c>
      <c r="F22" s="45" t="s">
        <v>14</v>
      </c>
      <c r="G22" s="53" t="s">
        <v>32</v>
      </c>
      <c r="H22" s="46" t="s">
        <v>33</v>
      </c>
      <c r="I22" s="47" t="s">
        <v>16</v>
      </c>
      <c r="J22" s="60">
        <v>3.41</v>
      </c>
      <c r="K22" s="69">
        <v>1500</v>
      </c>
      <c r="L22" s="25">
        <f t="shared" si="5"/>
        <v>1500</v>
      </c>
      <c r="M22" s="26" t="str">
        <f t="shared" si="0"/>
        <v>OK</v>
      </c>
      <c r="N22" s="54"/>
      <c r="O22" s="54"/>
      <c r="P22" s="55"/>
      <c r="Q22" s="55"/>
      <c r="R22" s="55"/>
      <c r="S22" s="55"/>
      <c r="T22" s="55"/>
      <c r="U22" s="55"/>
      <c r="V22" s="55"/>
      <c r="W22" s="55"/>
      <c r="X22" s="56"/>
      <c r="Y22" s="56"/>
      <c r="Z22" s="56"/>
      <c r="AA22" s="56"/>
      <c r="AB22" s="56"/>
      <c r="AC22" s="56"/>
      <c r="AD22" s="56"/>
      <c r="AE22" s="56"/>
    </row>
    <row r="23" spans="1:31" ht="30" customHeight="1" x14ac:dyDescent="0.45">
      <c r="A23" s="74"/>
      <c r="B23" s="75"/>
      <c r="C23" s="77"/>
      <c r="D23" s="63">
        <v>20</v>
      </c>
      <c r="E23" s="78"/>
      <c r="F23" s="46" t="s">
        <v>22</v>
      </c>
      <c r="G23" s="53" t="s">
        <v>32</v>
      </c>
      <c r="H23" s="46" t="s">
        <v>34</v>
      </c>
      <c r="I23" s="47" t="s">
        <v>16</v>
      </c>
      <c r="J23" s="60">
        <v>328.19</v>
      </c>
      <c r="K23" s="69">
        <v>5</v>
      </c>
      <c r="L23" s="25">
        <f t="shared" si="5"/>
        <v>5</v>
      </c>
      <c r="M23" s="26" t="str">
        <f t="shared" si="0"/>
        <v>OK</v>
      </c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6"/>
      <c r="Y23" s="56"/>
      <c r="Z23" s="56"/>
      <c r="AA23" s="56"/>
      <c r="AB23" s="56"/>
      <c r="AC23" s="56"/>
      <c r="AD23" s="56"/>
      <c r="AE23" s="56"/>
    </row>
    <row r="24" spans="1:31" s="7" customFormat="1" ht="30" customHeight="1" x14ac:dyDescent="0.45">
      <c r="A24" s="74" t="s">
        <v>45</v>
      </c>
      <c r="B24" s="70">
        <v>11</v>
      </c>
      <c r="C24" s="71" t="s">
        <v>42</v>
      </c>
      <c r="D24" s="64">
        <v>21</v>
      </c>
      <c r="E24" s="73" t="s">
        <v>18</v>
      </c>
      <c r="F24" s="45" t="s">
        <v>14</v>
      </c>
      <c r="G24" s="53" t="s">
        <v>32</v>
      </c>
      <c r="H24" s="46" t="s">
        <v>33</v>
      </c>
      <c r="I24" s="47" t="s">
        <v>16</v>
      </c>
      <c r="J24" s="60">
        <v>3.81</v>
      </c>
      <c r="K24" s="69"/>
      <c r="L24" s="25">
        <f t="shared" si="5"/>
        <v>0</v>
      </c>
      <c r="M24" s="26" t="str">
        <f t="shared" si="0"/>
        <v>OK</v>
      </c>
      <c r="N24" s="36"/>
      <c r="O24" s="36"/>
      <c r="P24" s="36"/>
      <c r="Q24" s="34"/>
      <c r="R24" s="36"/>
      <c r="S24" s="34"/>
      <c r="T24" s="34"/>
      <c r="U24" s="39"/>
      <c r="V24" s="36"/>
      <c r="W24" s="38"/>
      <c r="X24" s="34"/>
      <c r="Y24" s="38"/>
      <c r="Z24" s="35"/>
      <c r="AA24" s="35"/>
      <c r="AB24" s="35"/>
      <c r="AC24" s="35"/>
      <c r="AD24" s="35"/>
      <c r="AE24" s="35"/>
    </row>
    <row r="25" spans="1:31" s="7" customFormat="1" ht="30" customHeight="1" x14ac:dyDescent="0.45">
      <c r="A25" s="74"/>
      <c r="B25" s="70"/>
      <c r="C25" s="72"/>
      <c r="D25" s="64">
        <v>22</v>
      </c>
      <c r="E25" s="73"/>
      <c r="F25" s="46" t="s">
        <v>22</v>
      </c>
      <c r="G25" s="53" t="s">
        <v>32</v>
      </c>
      <c r="H25" s="46" t="s">
        <v>34</v>
      </c>
      <c r="I25" s="47" t="s">
        <v>16</v>
      </c>
      <c r="J25" s="60">
        <v>420.14</v>
      </c>
      <c r="K25" s="69"/>
      <c r="L25" s="25">
        <f t="shared" si="5"/>
        <v>0</v>
      </c>
      <c r="M25" s="26" t="str">
        <f t="shared" si="0"/>
        <v>OK</v>
      </c>
      <c r="N25" s="36"/>
      <c r="O25" s="36"/>
      <c r="P25" s="36"/>
      <c r="Q25" s="34"/>
      <c r="R25" s="36"/>
      <c r="S25" s="34"/>
      <c r="T25" s="34"/>
      <c r="U25" s="39"/>
      <c r="V25" s="36"/>
      <c r="W25" s="38"/>
      <c r="X25" s="34"/>
      <c r="Y25" s="38"/>
      <c r="Z25" s="35"/>
      <c r="AA25" s="35"/>
      <c r="AB25" s="35"/>
      <c r="AC25" s="35"/>
      <c r="AD25" s="35"/>
      <c r="AE25" s="35"/>
    </row>
    <row r="26" spans="1:31" s="7" customFormat="1" ht="30" customHeight="1" x14ac:dyDescent="0.45">
      <c r="A26" s="74"/>
      <c r="B26" s="75">
        <v>12</v>
      </c>
      <c r="C26" s="76" t="s">
        <v>43</v>
      </c>
      <c r="D26" s="63">
        <v>23</v>
      </c>
      <c r="E26" s="78" t="s">
        <v>19</v>
      </c>
      <c r="F26" s="45" t="s">
        <v>14</v>
      </c>
      <c r="G26" s="53" t="s">
        <v>32</v>
      </c>
      <c r="H26" s="46" t="s">
        <v>33</v>
      </c>
      <c r="I26" s="47" t="s">
        <v>16</v>
      </c>
      <c r="J26" s="60">
        <v>5.23</v>
      </c>
      <c r="K26" s="69"/>
      <c r="L26" s="25">
        <f t="shared" si="5"/>
        <v>0</v>
      </c>
      <c r="M26" s="26" t="str">
        <f t="shared" si="0"/>
        <v>OK</v>
      </c>
      <c r="N26" s="36"/>
      <c r="O26" s="36"/>
      <c r="P26" s="34"/>
      <c r="Q26" s="34"/>
      <c r="R26" s="34"/>
      <c r="S26" s="34"/>
      <c r="T26" s="34"/>
      <c r="U26" s="39"/>
      <c r="V26" s="36"/>
      <c r="W26" s="38"/>
      <c r="X26" s="36"/>
      <c r="Y26" s="38"/>
      <c r="Z26" s="35"/>
      <c r="AA26" s="35"/>
      <c r="AB26" s="35"/>
      <c r="AC26" s="35"/>
      <c r="AD26" s="35"/>
      <c r="AE26" s="35"/>
    </row>
    <row r="27" spans="1:31" s="7" customFormat="1" ht="30" customHeight="1" x14ac:dyDescent="0.45">
      <c r="A27" s="74"/>
      <c r="B27" s="75"/>
      <c r="C27" s="77"/>
      <c r="D27" s="63">
        <v>24</v>
      </c>
      <c r="E27" s="78"/>
      <c r="F27" s="46" t="s">
        <v>22</v>
      </c>
      <c r="G27" s="53" t="s">
        <v>32</v>
      </c>
      <c r="H27" s="46" t="s">
        <v>34</v>
      </c>
      <c r="I27" s="47" t="s">
        <v>16</v>
      </c>
      <c r="J27" s="60">
        <v>517.33000000000004</v>
      </c>
      <c r="K27" s="69"/>
      <c r="L27" s="25">
        <f t="shared" si="5"/>
        <v>0</v>
      </c>
      <c r="M27" s="26" t="str">
        <f t="shared" si="0"/>
        <v>OK</v>
      </c>
      <c r="N27" s="36"/>
      <c r="O27" s="36"/>
      <c r="P27" s="34"/>
      <c r="Q27" s="34"/>
      <c r="R27" s="34"/>
      <c r="S27" s="34"/>
      <c r="T27" s="34"/>
      <c r="U27" s="39"/>
      <c r="V27" s="36"/>
      <c r="W27" s="38"/>
      <c r="X27" s="36"/>
      <c r="Y27" s="38"/>
      <c r="Z27" s="35"/>
      <c r="AA27" s="35"/>
      <c r="AB27" s="35"/>
      <c r="AC27" s="35"/>
      <c r="AD27" s="35"/>
      <c r="AE27" s="35"/>
    </row>
    <row r="28" spans="1:31" s="7" customFormat="1" ht="30" customHeight="1" x14ac:dyDescent="0.45">
      <c r="A28" s="74"/>
      <c r="B28" s="70">
        <v>13</v>
      </c>
      <c r="C28" s="71" t="s">
        <v>43</v>
      </c>
      <c r="D28" s="64">
        <v>25</v>
      </c>
      <c r="E28" s="73" t="s">
        <v>20</v>
      </c>
      <c r="F28" s="45" t="s">
        <v>14</v>
      </c>
      <c r="G28" s="53" t="s">
        <v>32</v>
      </c>
      <c r="H28" s="46" t="s">
        <v>33</v>
      </c>
      <c r="I28" s="47" t="s">
        <v>16</v>
      </c>
      <c r="J28" s="60">
        <v>6.79</v>
      </c>
      <c r="K28" s="69"/>
      <c r="L28" s="25">
        <f t="shared" si="5"/>
        <v>0</v>
      </c>
      <c r="M28" s="26" t="str">
        <f t="shared" si="0"/>
        <v>OK</v>
      </c>
      <c r="N28" s="36"/>
      <c r="O28" s="36"/>
      <c r="P28" s="34"/>
      <c r="Q28" s="36"/>
      <c r="R28" s="34"/>
      <c r="S28" s="36"/>
      <c r="T28" s="34"/>
      <c r="U28" s="39"/>
      <c r="V28" s="36"/>
      <c r="W28" s="38"/>
      <c r="X28" s="34"/>
      <c r="Y28" s="38"/>
      <c r="Z28" s="35"/>
      <c r="AA28" s="35"/>
      <c r="AB28" s="35"/>
      <c r="AC28" s="35"/>
      <c r="AD28" s="35"/>
      <c r="AE28" s="35"/>
    </row>
    <row r="29" spans="1:31" s="7" customFormat="1" ht="30" customHeight="1" x14ac:dyDescent="0.45">
      <c r="A29" s="74"/>
      <c r="B29" s="70"/>
      <c r="C29" s="72"/>
      <c r="D29" s="64">
        <v>26</v>
      </c>
      <c r="E29" s="73"/>
      <c r="F29" s="46" t="s">
        <v>22</v>
      </c>
      <c r="G29" s="53" t="s">
        <v>32</v>
      </c>
      <c r="H29" s="46" t="s">
        <v>34</v>
      </c>
      <c r="I29" s="47" t="s">
        <v>16</v>
      </c>
      <c r="J29" s="60">
        <v>756.82</v>
      </c>
      <c r="K29" s="69"/>
      <c r="L29" s="25">
        <f t="shared" si="5"/>
        <v>0</v>
      </c>
      <c r="M29" s="26" t="str">
        <f t="shared" si="0"/>
        <v>OK</v>
      </c>
      <c r="N29" s="36"/>
      <c r="O29" s="36"/>
      <c r="P29" s="34"/>
      <c r="Q29" s="36"/>
      <c r="R29" s="34"/>
      <c r="S29" s="36"/>
      <c r="T29" s="34"/>
      <c r="U29" s="39"/>
      <c r="V29" s="36"/>
      <c r="W29" s="38"/>
      <c r="X29" s="34"/>
      <c r="Y29" s="38"/>
      <c r="Z29" s="35"/>
      <c r="AA29" s="35"/>
      <c r="AB29" s="35"/>
      <c r="AC29" s="35"/>
      <c r="AD29" s="35"/>
      <c r="AE29" s="35"/>
    </row>
    <row r="30" spans="1:31" ht="30" customHeight="1" x14ac:dyDescent="0.45">
      <c r="A30" s="74"/>
      <c r="B30" s="75">
        <v>14</v>
      </c>
      <c r="C30" s="76" t="s">
        <v>42</v>
      </c>
      <c r="D30" s="63">
        <v>27</v>
      </c>
      <c r="E30" s="78" t="s">
        <v>15</v>
      </c>
      <c r="F30" s="45" t="s">
        <v>14</v>
      </c>
      <c r="G30" s="53" t="s">
        <v>32</v>
      </c>
      <c r="H30" s="46" t="s">
        <v>33</v>
      </c>
      <c r="I30" s="47" t="s">
        <v>16</v>
      </c>
      <c r="J30" s="60">
        <v>6.13</v>
      </c>
      <c r="K30" s="69"/>
      <c r="L30" s="25">
        <f t="shared" si="5"/>
        <v>0</v>
      </c>
      <c r="M30" s="26" t="str">
        <f t="shared" si="0"/>
        <v>OK</v>
      </c>
      <c r="N30" s="54"/>
      <c r="O30" s="54"/>
      <c r="P30" s="55"/>
      <c r="Q30" s="55"/>
      <c r="R30" s="55"/>
      <c r="S30" s="55"/>
      <c r="T30" s="55"/>
      <c r="U30" s="55"/>
      <c r="V30" s="55"/>
      <c r="W30" s="55"/>
      <c r="X30" s="56"/>
      <c r="Y30" s="56"/>
      <c r="Z30" s="56"/>
      <c r="AA30" s="56"/>
      <c r="AB30" s="56"/>
      <c r="AC30" s="56"/>
      <c r="AD30" s="56"/>
      <c r="AE30" s="56"/>
    </row>
    <row r="31" spans="1:31" ht="30" customHeight="1" x14ac:dyDescent="0.45">
      <c r="A31" s="74"/>
      <c r="B31" s="75"/>
      <c r="C31" s="77"/>
      <c r="D31" s="63">
        <v>28</v>
      </c>
      <c r="E31" s="78"/>
      <c r="F31" s="46" t="s">
        <v>22</v>
      </c>
      <c r="G31" s="53" t="s">
        <v>32</v>
      </c>
      <c r="H31" s="46" t="s">
        <v>34</v>
      </c>
      <c r="I31" s="47" t="s">
        <v>16</v>
      </c>
      <c r="J31" s="60">
        <v>704.59</v>
      </c>
      <c r="K31" s="69"/>
      <c r="L31" s="25">
        <f t="shared" si="5"/>
        <v>0</v>
      </c>
      <c r="M31" s="26" t="str">
        <f t="shared" si="0"/>
        <v>OK</v>
      </c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6"/>
      <c r="Y31" s="56"/>
      <c r="Z31" s="56"/>
      <c r="AA31" s="56"/>
      <c r="AB31" s="56"/>
      <c r="AC31" s="56"/>
      <c r="AD31" s="56"/>
      <c r="AE31" s="56"/>
    </row>
    <row r="32" spans="1:31" s="7" customFormat="1" ht="30" customHeight="1" x14ac:dyDescent="0.45">
      <c r="A32" s="74" t="s">
        <v>46</v>
      </c>
      <c r="B32" s="70">
        <v>15</v>
      </c>
      <c r="C32" s="71" t="s">
        <v>42</v>
      </c>
      <c r="D32" s="64">
        <v>29</v>
      </c>
      <c r="E32" s="73" t="s">
        <v>18</v>
      </c>
      <c r="F32" s="45" t="s">
        <v>14</v>
      </c>
      <c r="G32" s="53" t="s">
        <v>32</v>
      </c>
      <c r="H32" s="46" t="s">
        <v>33</v>
      </c>
      <c r="I32" s="47" t="s">
        <v>16</v>
      </c>
      <c r="J32" s="60">
        <v>3.81</v>
      </c>
      <c r="K32" s="69"/>
      <c r="L32" s="25">
        <f t="shared" si="5"/>
        <v>0</v>
      </c>
      <c r="M32" s="26" t="str">
        <f t="shared" si="0"/>
        <v>OK</v>
      </c>
      <c r="N32" s="36"/>
      <c r="O32" s="36"/>
      <c r="P32" s="36"/>
      <c r="Q32" s="34"/>
      <c r="R32" s="36"/>
      <c r="S32" s="34"/>
      <c r="T32" s="34"/>
      <c r="U32" s="39"/>
      <c r="V32" s="36"/>
      <c r="W32" s="38"/>
      <c r="X32" s="34"/>
      <c r="Y32" s="38"/>
      <c r="Z32" s="35"/>
      <c r="AA32" s="35"/>
      <c r="AB32" s="35"/>
      <c r="AC32" s="35"/>
      <c r="AD32" s="35"/>
      <c r="AE32" s="35"/>
    </row>
    <row r="33" spans="1:31" s="7" customFormat="1" ht="30" customHeight="1" x14ac:dyDescent="0.45">
      <c r="A33" s="74"/>
      <c r="B33" s="70"/>
      <c r="C33" s="72"/>
      <c r="D33" s="64">
        <v>30</v>
      </c>
      <c r="E33" s="73"/>
      <c r="F33" s="46" t="s">
        <v>22</v>
      </c>
      <c r="G33" s="53" t="s">
        <v>32</v>
      </c>
      <c r="H33" s="46" t="s">
        <v>34</v>
      </c>
      <c r="I33" s="47" t="s">
        <v>16</v>
      </c>
      <c r="J33" s="60">
        <v>420.13</v>
      </c>
      <c r="K33" s="69"/>
      <c r="L33" s="25">
        <f t="shared" si="5"/>
        <v>0</v>
      </c>
      <c r="M33" s="26" t="str">
        <f t="shared" si="0"/>
        <v>OK</v>
      </c>
      <c r="N33" s="36"/>
      <c r="O33" s="36"/>
      <c r="P33" s="36"/>
      <c r="Q33" s="34"/>
      <c r="R33" s="36"/>
      <c r="S33" s="34"/>
      <c r="T33" s="34"/>
      <c r="U33" s="39"/>
      <c r="V33" s="36"/>
      <c r="W33" s="38"/>
      <c r="X33" s="34"/>
      <c r="Y33" s="38"/>
      <c r="Z33" s="35"/>
      <c r="AA33" s="35"/>
      <c r="AB33" s="35"/>
      <c r="AC33" s="35"/>
      <c r="AD33" s="35"/>
      <c r="AE33" s="35"/>
    </row>
    <row r="34" spans="1:31" s="7" customFormat="1" ht="30" customHeight="1" x14ac:dyDescent="0.45">
      <c r="A34" s="74"/>
      <c r="B34" s="75">
        <v>16</v>
      </c>
      <c r="C34" s="76" t="s">
        <v>43</v>
      </c>
      <c r="D34" s="63">
        <v>31</v>
      </c>
      <c r="E34" s="78" t="s">
        <v>19</v>
      </c>
      <c r="F34" s="45" t="s">
        <v>14</v>
      </c>
      <c r="G34" s="53" t="s">
        <v>32</v>
      </c>
      <c r="H34" s="46" t="s">
        <v>33</v>
      </c>
      <c r="I34" s="47" t="s">
        <v>16</v>
      </c>
      <c r="J34" s="60">
        <v>5.23</v>
      </c>
      <c r="K34" s="69"/>
      <c r="L34" s="25">
        <f t="shared" si="5"/>
        <v>0</v>
      </c>
      <c r="M34" s="26" t="str">
        <f t="shared" si="0"/>
        <v>OK</v>
      </c>
      <c r="N34" s="36"/>
      <c r="O34" s="36"/>
      <c r="P34" s="34"/>
      <c r="Q34" s="34"/>
      <c r="R34" s="34"/>
      <c r="S34" s="34"/>
      <c r="T34" s="34"/>
      <c r="U34" s="39"/>
      <c r="V34" s="36"/>
      <c r="W34" s="38"/>
      <c r="X34" s="36"/>
      <c r="Y34" s="38"/>
      <c r="Z34" s="35"/>
      <c r="AA34" s="35"/>
      <c r="AB34" s="35"/>
      <c r="AC34" s="35"/>
      <c r="AD34" s="35"/>
      <c r="AE34" s="35"/>
    </row>
    <row r="35" spans="1:31" s="7" customFormat="1" ht="30" customHeight="1" x14ac:dyDescent="0.45">
      <c r="A35" s="74"/>
      <c r="B35" s="75"/>
      <c r="C35" s="77"/>
      <c r="D35" s="63">
        <v>32</v>
      </c>
      <c r="E35" s="78"/>
      <c r="F35" s="46" t="s">
        <v>22</v>
      </c>
      <c r="G35" s="53" t="s">
        <v>32</v>
      </c>
      <c r="H35" s="46" t="s">
        <v>34</v>
      </c>
      <c r="I35" s="47" t="s">
        <v>16</v>
      </c>
      <c r="J35" s="60">
        <v>517.33000000000004</v>
      </c>
      <c r="K35" s="69"/>
      <c r="L35" s="25">
        <f t="shared" si="5"/>
        <v>0</v>
      </c>
      <c r="M35" s="26" t="str">
        <f t="shared" si="0"/>
        <v>OK</v>
      </c>
      <c r="N35" s="36"/>
      <c r="O35" s="36"/>
      <c r="P35" s="34"/>
      <c r="Q35" s="34"/>
      <c r="R35" s="34"/>
      <c r="S35" s="34"/>
      <c r="T35" s="34"/>
      <c r="U35" s="39"/>
      <c r="V35" s="36"/>
      <c r="W35" s="38"/>
      <c r="X35" s="36"/>
      <c r="Y35" s="38"/>
      <c r="Z35" s="35"/>
      <c r="AA35" s="35"/>
      <c r="AB35" s="35"/>
      <c r="AC35" s="35"/>
      <c r="AD35" s="35"/>
      <c r="AE35" s="35"/>
    </row>
    <row r="36" spans="1:31" s="7" customFormat="1" ht="30" customHeight="1" x14ac:dyDescent="0.45">
      <c r="A36" s="74"/>
      <c r="B36" s="70">
        <v>17</v>
      </c>
      <c r="C36" s="71" t="s">
        <v>43</v>
      </c>
      <c r="D36" s="64">
        <v>33</v>
      </c>
      <c r="E36" s="73" t="s">
        <v>20</v>
      </c>
      <c r="F36" s="45" t="s">
        <v>14</v>
      </c>
      <c r="G36" s="53" t="s">
        <v>32</v>
      </c>
      <c r="H36" s="46" t="s">
        <v>33</v>
      </c>
      <c r="I36" s="47" t="s">
        <v>16</v>
      </c>
      <c r="J36" s="60">
        <v>6.79</v>
      </c>
      <c r="K36" s="69"/>
      <c r="L36" s="25">
        <f t="shared" si="5"/>
        <v>0</v>
      </c>
      <c r="M36" s="26" t="str">
        <f t="shared" si="0"/>
        <v>OK</v>
      </c>
      <c r="N36" s="36"/>
      <c r="O36" s="36"/>
      <c r="P36" s="34"/>
      <c r="Q36" s="36"/>
      <c r="R36" s="34"/>
      <c r="S36" s="36"/>
      <c r="T36" s="34"/>
      <c r="U36" s="39"/>
      <c r="V36" s="36"/>
      <c r="W36" s="38"/>
      <c r="X36" s="34"/>
      <c r="Y36" s="38"/>
      <c r="Z36" s="35"/>
      <c r="AA36" s="35"/>
      <c r="AB36" s="35"/>
      <c r="AC36" s="35"/>
      <c r="AD36" s="35"/>
      <c r="AE36" s="35"/>
    </row>
    <row r="37" spans="1:31" s="7" customFormat="1" ht="30" customHeight="1" x14ac:dyDescent="0.45">
      <c r="A37" s="74"/>
      <c r="B37" s="70"/>
      <c r="C37" s="72"/>
      <c r="D37" s="64">
        <v>34</v>
      </c>
      <c r="E37" s="73"/>
      <c r="F37" s="46" t="s">
        <v>22</v>
      </c>
      <c r="G37" s="53" t="s">
        <v>32</v>
      </c>
      <c r="H37" s="46" t="s">
        <v>34</v>
      </c>
      <c r="I37" s="47" t="s">
        <v>16</v>
      </c>
      <c r="J37" s="60">
        <v>756.82</v>
      </c>
      <c r="K37" s="69"/>
      <c r="L37" s="25">
        <f t="shared" si="5"/>
        <v>0</v>
      </c>
      <c r="M37" s="26" t="str">
        <f t="shared" si="0"/>
        <v>OK</v>
      </c>
      <c r="N37" s="36"/>
      <c r="O37" s="36"/>
      <c r="P37" s="34"/>
      <c r="Q37" s="36"/>
      <c r="R37" s="34"/>
      <c r="S37" s="36"/>
      <c r="T37" s="34"/>
      <c r="U37" s="39"/>
      <c r="V37" s="36"/>
      <c r="W37" s="38"/>
      <c r="X37" s="34"/>
      <c r="Y37" s="38"/>
      <c r="Z37" s="35"/>
      <c r="AA37" s="35"/>
      <c r="AB37" s="35"/>
      <c r="AC37" s="35"/>
      <c r="AD37" s="35"/>
      <c r="AE37" s="35"/>
    </row>
    <row r="38" spans="1:31" s="7" customFormat="1" ht="30" customHeight="1" x14ac:dyDescent="0.45">
      <c r="A38" s="74"/>
      <c r="B38" s="75">
        <v>18</v>
      </c>
      <c r="C38" s="76" t="s">
        <v>42</v>
      </c>
      <c r="D38" s="63">
        <v>35</v>
      </c>
      <c r="E38" s="78" t="s">
        <v>15</v>
      </c>
      <c r="F38" s="45" t="s">
        <v>14</v>
      </c>
      <c r="G38" s="53" t="s">
        <v>32</v>
      </c>
      <c r="H38" s="46" t="s">
        <v>33</v>
      </c>
      <c r="I38" s="47" t="s">
        <v>16</v>
      </c>
      <c r="J38" s="60">
        <v>6.13</v>
      </c>
      <c r="K38" s="69"/>
      <c r="L38" s="25">
        <f t="shared" si="5"/>
        <v>0</v>
      </c>
      <c r="M38" s="26" t="str">
        <f t="shared" si="0"/>
        <v>OK</v>
      </c>
      <c r="N38" s="36"/>
      <c r="O38" s="36"/>
      <c r="P38" s="34"/>
      <c r="Q38" s="36"/>
      <c r="R38" s="34"/>
      <c r="S38" s="36"/>
      <c r="T38" s="34"/>
      <c r="U38" s="39"/>
      <c r="V38" s="36"/>
      <c r="W38" s="38"/>
      <c r="X38" s="34"/>
      <c r="Y38" s="38"/>
      <c r="Z38" s="35"/>
      <c r="AA38" s="35"/>
      <c r="AB38" s="35"/>
      <c r="AC38" s="35"/>
      <c r="AD38" s="35"/>
      <c r="AE38" s="35"/>
    </row>
    <row r="39" spans="1:31" s="7" customFormat="1" ht="30" customHeight="1" x14ac:dyDescent="0.45">
      <c r="A39" s="74"/>
      <c r="B39" s="75"/>
      <c r="C39" s="77"/>
      <c r="D39" s="63">
        <v>36</v>
      </c>
      <c r="E39" s="78"/>
      <c r="F39" s="46" t="s">
        <v>22</v>
      </c>
      <c r="G39" s="53" t="s">
        <v>32</v>
      </c>
      <c r="H39" s="46" t="s">
        <v>34</v>
      </c>
      <c r="I39" s="47" t="s">
        <v>16</v>
      </c>
      <c r="J39" s="60">
        <v>704.6</v>
      </c>
      <c r="K39" s="69"/>
      <c r="L39" s="25">
        <f t="shared" si="5"/>
        <v>0</v>
      </c>
      <c r="M39" s="26" t="str">
        <f t="shared" si="0"/>
        <v>OK</v>
      </c>
      <c r="N39" s="36"/>
      <c r="O39" s="36"/>
      <c r="P39" s="34"/>
      <c r="Q39" s="36"/>
      <c r="R39" s="34"/>
      <c r="S39" s="36"/>
      <c r="T39" s="34"/>
      <c r="U39" s="39"/>
      <c r="V39" s="36"/>
      <c r="W39" s="38"/>
      <c r="X39" s="34"/>
      <c r="Y39" s="38"/>
      <c r="Z39" s="35"/>
      <c r="AA39" s="35"/>
      <c r="AB39" s="35"/>
      <c r="AC39" s="35"/>
      <c r="AD39" s="35"/>
      <c r="AE39" s="35"/>
    </row>
    <row r="40" spans="1:31" ht="30" customHeight="1" x14ac:dyDescent="0.45">
      <c r="A40" s="74"/>
      <c r="B40" s="70">
        <v>19</v>
      </c>
      <c r="C40" s="71" t="s">
        <v>42</v>
      </c>
      <c r="D40" s="64">
        <v>37</v>
      </c>
      <c r="E40" s="73" t="s">
        <v>35</v>
      </c>
      <c r="F40" s="45" t="s">
        <v>14</v>
      </c>
      <c r="G40" s="53" t="s">
        <v>32</v>
      </c>
      <c r="H40" s="46" t="s">
        <v>33</v>
      </c>
      <c r="I40" s="47" t="s">
        <v>16</v>
      </c>
      <c r="J40" s="60">
        <v>3.41</v>
      </c>
      <c r="K40" s="69"/>
      <c r="L40" s="25">
        <f t="shared" si="5"/>
        <v>0</v>
      </c>
      <c r="M40" s="26" t="str">
        <f t="shared" si="0"/>
        <v>OK</v>
      </c>
      <c r="N40" s="54"/>
      <c r="O40" s="54"/>
      <c r="P40" s="55"/>
      <c r="Q40" s="55"/>
      <c r="R40" s="55"/>
      <c r="S40" s="55"/>
      <c r="T40" s="55"/>
      <c r="U40" s="55"/>
      <c r="V40" s="55"/>
      <c r="W40" s="55"/>
      <c r="X40" s="56"/>
      <c r="Y40" s="56"/>
      <c r="Z40" s="56"/>
      <c r="AA40" s="56"/>
      <c r="AB40" s="56"/>
      <c r="AC40" s="56"/>
      <c r="AD40" s="56"/>
      <c r="AE40" s="56"/>
    </row>
    <row r="41" spans="1:31" ht="30" customHeight="1" x14ac:dyDescent="0.45">
      <c r="A41" s="74"/>
      <c r="B41" s="70"/>
      <c r="C41" s="72"/>
      <c r="D41" s="64">
        <v>38</v>
      </c>
      <c r="E41" s="73"/>
      <c r="F41" s="46" t="s">
        <v>22</v>
      </c>
      <c r="G41" s="53" t="s">
        <v>32</v>
      </c>
      <c r="H41" s="46" t="s">
        <v>34</v>
      </c>
      <c r="I41" s="47" t="s">
        <v>16</v>
      </c>
      <c r="J41" s="60">
        <v>328.24</v>
      </c>
      <c r="K41" s="69"/>
      <c r="L41" s="25">
        <f t="shared" si="5"/>
        <v>0</v>
      </c>
      <c r="M41" s="26" t="str">
        <f t="shared" si="0"/>
        <v>OK</v>
      </c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6"/>
      <c r="Y41" s="56"/>
      <c r="Z41" s="56"/>
      <c r="AA41" s="56"/>
      <c r="AB41" s="56"/>
      <c r="AC41" s="56"/>
      <c r="AD41" s="56"/>
      <c r="AE41" s="56"/>
    </row>
    <row r="43" spans="1:31" ht="18" x14ac:dyDescent="0.45">
      <c r="N43" s="50"/>
      <c r="O43" s="50"/>
    </row>
    <row r="45" spans="1:31" ht="18" x14ac:dyDescent="0.45">
      <c r="G45" s="87" t="s">
        <v>21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9"/>
    </row>
  </sheetData>
  <mergeCells count="84">
    <mergeCell ref="AA1:AA2"/>
    <mergeCell ref="AB1:AB2"/>
    <mergeCell ref="T1:T2"/>
    <mergeCell ref="U1:U2"/>
    <mergeCell ref="V1:V2"/>
    <mergeCell ref="W1:W2"/>
    <mergeCell ref="X1:X2"/>
    <mergeCell ref="Y1:Y2"/>
    <mergeCell ref="B6:B7"/>
    <mergeCell ref="B8:B9"/>
    <mergeCell ref="B10:B11"/>
    <mergeCell ref="B12:B13"/>
    <mergeCell ref="Z1:Z2"/>
    <mergeCell ref="A1:G1"/>
    <mergeCell ref="H1:J1"/>
    <mergeCell ref="K1:M1"/>
    <mergeCell ref="N1:N2"/>
    <mergeCell ref="O1:O2"/>
    <mergeCell ref="P1:P2"/>
    <mergeCell ref="Q1:Q2"/>
    <mergeCell ref="R1:R2"/>
    <mergeCell ref="S1:S2"/>
    <mergeCell ref="AE1:AE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AC1:AC2"/>
    <mergeCell ref="AD1:AD2"/>
    <mergeCell ref="B4:B5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E22:E23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G45:T45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53069-3BAC-4E91-A573-F1397DD64FC8}">
  <dimension ref="A1:AE45"/>
  <sheetViews>
    <sheetView topLeftCell="A17" zoomScale="80" zoomScaleNormal="80" workbookViewId="0">
      <selection activeCell="R29" sqref="R29"/>
    </sheetView>
  </sheetViews>
  <sheetFormatPr defaultColWidth="9.73046875" defaultRowHeight="14.25" x14ac:dyDescent="0.45"/>
  <cols>
    <col min="1" max="1" width="16.265625" style="2" customWidth="1"/>
    <col min="2" max="2" width="11.86328125" style="1" customWidth="1"/>
    <col min="3" max="3" width="46.73046875" style="1" customWidth="1"/>
    <col min="4" max="4" width="11.73046875" style="1" customWidth="1"/>
    <col min="5" max="5" width="24.86328125" style="1" customWidth="1"/>
    <col min="6" max="6" width="11.86328125" style="1" customWidth="1"/>
    <col min="7" max="7" width="9.1328125" style="28" customWidth="1"/>
    <col min="8" max="8" width="12.265625" style="1" customWidth="1"/>
    <col min="9" max="9" width="14.86328125" style="1" customWidth="1"/>
    <col min="10" max="10" width="15.3984375" style="1" customWidth="1"/>
    <col min="11" max="11" width="11.265625" style="6" customWidth="1"/>
    <col min="12" max="12" width="13.265625" style="27" customWidth="1"/>
    <col min="13" max="13" width="12.59765625" style="4" customWidth="1"/>
    <col min="14" max="14" width="14.1328125" style="5" customWidth="1"/>
    <col min="15" max="15" width="14.265625" style="5" customWidth="1"/>
    <col min="16" max="23" width="15.73046875" style="5" customWidth="1"/>
    <col min="24" max="31" width="15.73046875" style="2" customWidth="1"/>
    <col min="32" max="16384" width="9.73046875" style="2"/>
  </cols>
  <sheetData>
    <row r="1" spans="1:31" ht="65.25" customHeight="1" x14ac:dyDescent="0.45">
      <c r="A1" s="79" t="s">
        <v>36</v>
      </c>
      <c r="B1" s="79"/>
      <c r="C1" s="79"/>
      <c r="D1" s="79"/>
      <c r="E1" s="79"/>
      <c r="F1" s="79"/>
      <c r="G1" s="80"/>
      <c r="H1" s="86" t="s">
        <v>37</v>
      </c>
      <c r="I1" s="86"/>
      <c r="J1" s="86"/>
      <c r="K1" s="86" t="s">
        <v>38</v>
      </c>
      <c r="L1" s="86"/>
      <c r="M1" s="86"/>
      <c r="N1" s="84" t="s">
        <v>39</v>
      </c>
      <c r="O1" s="84" t="s">
        <v>39</v>
      </c>
      <c r="P1" s="84" t="s">
        <v>39</v>
      </c>
      <c r="Q1" s="84" t="s">
        <v>39</v>
      </c>
      <c r="R1" s="84" t="s">
        <v>39</v>
      </c>
      <c r="S1" s="84" t="s">
        <v>39</v>
      </c>
      <c r="T1" s="84" t="s">
        <v>39</v>
      </c>
      <c r="U1" s="84" t="s">
        <v>39</v>
      </c>
      <c r="V1" s="84" t="s">
        <v>39</v>
      </c>
      <c r="W1" s="84" t="s">
        <v>39</v>
      </c>
      <c r="X1" s="84" t="s">
        <v>39</v>
      </c>
      <c r="Y1" s="84" t="s">
        <v>39</v>
      </c>
      <c r="Z1" s="84" t="s">
        <v>39</v>
      </c>
      <c r="AA1" s="84" t="s">
        <v>39</v>
      </c>
      <c r="AB1" s="84" t="s">
        <v>39</v>
      </c>
      <c r="AC1" s="84" t="s">
        <v>39</v>
      </c>
      <c r="AD1" s="84" t="s">
        <v>39</v>
      </c>
      <c r="AE1" s="84" t="s">
        <v>39</v>
      </c>
    </row>
    <row r="2" spans="1:31" ht="21.75" customHeight="1" x14ac:dyDescent="0.45">
      <c r="A2" s="79" t="s">
        <v>17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</row>
    <row r="3" spans="1:31" s="3" customFormat="1" ht="30" customHeight="1" x14ac:dyDescent="0.35">
      <c r="A3" s="62" t="s">
        <v>40</v>
      </c>
      <c r="B3" s="51" t="s">
        <v>25</v>
      </c>
      <c r="C3" s="51" t="s">
        <v>26</v>
      </c>
      <c r="D3" s="51" t="s">
        <v>27</v>
      </c>
      <c r="E3" s="51" t="s">
        <v>28</v>
      </c>
      <c r="F3" s="51" t="s">
        <v>5</v>
      </c>
      <c r="G3" s="51" t="s">
        <v>29</v>
      </c>
      <c r="H3" s="51" t="s">
        <v>30</v>
      </c>
      <c r="I3" s="51" t="s">
        <v>31</v>
      </c>
      <c r="J3" s="21" t="s">
        <v>2</v>
      </c>
      <c r="K3" s="22" t="s">
        <v>4</v>
      </c>
      <c r="L3" s="23" t="s">
        <v>0</v>
      </c>
      <c r="M3" s="20" t="s">
        <v>3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</row>
    <row r="4" spans="1:31" ht="30" customHeight="1" x14ac:dyDescent="0.45">
      <c r="A4" s="83" t="s">
        <v>41</v>
      </c>
      <c r="B4" s="81">
        <v>1</v>
      </c>
      <c r="C4" s="71" t="s">
        <v>42</v>
      </c>
      <c r="D4" s="61">
        <v>1</v>
      </c>
      <c r="E4" s="73" t="s">
        <v>18</v>
      </c>
      <c r="F4" s="41" t="s">
        <v>14</v>
      </c>
      <c r="G4" s="52" t="s">
        <v>32</v>
      </c>
      <c r="H4" s="42" t="s">
        <v>33</v>
      </c>
      <c r="I4" s="47" t="s">
        <v>16</v>
      </c>
      <c r="J4" s="60">
        <v>3.81</v>
      </c>
      <c r="K4" s="49"/>
      <c r="L4" s="25">
        <f>K4-(SUM(N4:AE4))</f>
        <v>0</v>
      </c>
      <c r="M4" s="26" t="str">
        <f t="shared" ref="M4:M41" si="0">IF(L4&lt;0,"ATENÇÃO","OK")</f>
        <v>OK</v>
      </c>
      <c r="N4" s="36"/>
      <c r="O4" s="36"/>
      <c r="P4" s="34"/>
      <c r="Q4" s="34"/>
      <c r="R4" s="34"/>
      <c r="S4" s="34"/>
      <c r="T4" s="36"/>
      <c r="U4" s="40"/>
      <c r="V4" s="37"/>
      <c r="W4" s="38"/>
      <c r="X4" s="34"/>
      <c r="Y4" s="38"/>
      <c r="Z4" s="35"/>
      <c r="AA4" s="35"/>
      <c r="AB4" s="35"/>
      <c r="AC4" s="35"/>
      <c r="AD4" s="35"/>
      <c r="AE4" s="35"/>
    </row>
    <row r="5" spans="1:31" ht="30" customHeight="1" x14ac:dyDescent="0.45">
      <c r="A5" s="83"/>
      <c r="B5" s="82"/>
      <c r="C5" s="72"/>
      <c r="D5" s="61">
        <v>2</v>
      </c>
      <c r="E5" s="73"/>
      <c r="F5" s="42" t="s">
        <v>22</v>
      </c>
      <c r="G5" s="52" t="s">
        <v>32</v>
      </c>
      <c r="H5" s="42" t="s">
        <v>34</v>
      </c>
      <c r="I5" s="47" t="s">
        <v>16</v>
      </c>
      <c r="J5" s="58">
        <v>419.99</v>
      </c>
      <c r="K5" s="49"/>
      <c r="L5" s="25">
        <f t="shared" ref="L5" si="1">K5-(SUM(N5:AE5))</f>
        <v>0</v>
      </c>
      <c r="M5" s="26" t="str">
        <f t="shared" si="0"/>
        <v>OK</v>
      </c>
      <c r="N5" s="36"/>
      <c r="O5" s="36"/>
      <c r="P5" s="34"/>
      <c r="Q5" s="34"/>
      <c r="R5" s="34"/>
      <c r="S5" s="34"/>
      <c r="T5" s="36"/>
      <c r="U5" s="36"/>
      <c r="V5" s="36"/>
      <c r="W5" s="38"/>
      <c r="X5" s="34"/>
      <c r="Y5" s="38"/>
      <c r="Z5" s="35"/>
      <c r="AA5" s="35"/>
      <c r="AB5" s="35"/>
      <c r="AC5" s="35"/>
      <c r="AD5" s="35"/>
      <c r="AE5" s="35"/>
    </row>
    <row r="6" spans="1:31" ht="30" customHeight="1" x14ac:dyDescent="0.45">
      <c r="A6" s="83"/>
      <c r="B6" s="81">
        <v>2</v>
      </c>
      <c r="C6" s="76" t="s">
        <v>43</v>
      </c>
      <c r="D6" s="61">
        <v>3</v>
      </c>
      <c r="E6" s="78" t="s">
        <v>19</v>
      </c>
      <c r="F6" s="41" t="s">
        <v>14</v>
      </c>
      <c r="G6" s="52" t="s">
        <v>32</v>
      </c>
      <c r="H6" s="42" t="s">
        <v>33</v>
      </c>
      <c r="I6" s="47" t="s">
        <v>16</v>
      </c>
      <c r="J6" s="60">
        <v>5.23</v>
      </c>
      <c r="K6" s="49"/>
      <c r="L6" s="25">
        <f>K6-(SUM(N6:AE6))</f>
        <v>0</v>
      </c>
      <c r="M6" s="26" t="str">
        <f t="shared" si="0"/>
        <v>OK</v>
      </c>
      <c r="N6" s="36"/>
      <c r="O6" s="36"/>
      <c r="P6" s="34"/>
      <c r="Q6" s="34"/>
      <c r="R6" s="34"/>
      <c r="S6" s="34"/>
      <c r="T6" s="36"/>
      <c r="U6" s="40"/>
      <c r="V6" s="37"/>
      <c r="W6" s="38"/>
      <c r="X6" s="34"/>
      <c r="Y6" s="38"/>
      <c r="Z6" s="35"/>
      <c r="AA6" s="35"/>
      <c r="AB6" s="35"/>
      <c r="AC6" s="35"/>
      <c r="AD6" s="35"/>
      <c r="AE6" s="35"/>
    </row>
    <row r="7" spans="1:31" ht="30" customHeight="1" x14ac:dyDescent="0.45">
      <c r="A7" s="83"/>
      <c r="B7" s="82"/>
      <c r="C7" s="77"/>
      <c r="D7" s="61">
        <v>4</v>
      </c>
      <c r="E7" s="78"/>
      <c r="F7" s="42" t="s">
        <v>22</v>
      </c>
      <c r="G7" s="52" t="s">
        <v>32</v>
      </c>
      <c r="H7" s="42" t="s">
        <v>34</v>
      </c>
      <c r="I7" s="47" t="s">
        <v>16</v>
      </c>
      <c r="J7" s="58">
        <v>517.32000000000005</v>
      </c>
      <c r="K7" s="49"/>
      <c r="L7" s="25">
        <f t="shared" ref="L7" si="2">K7-(SUM(N7:AE7))</f>
        <v>0</v>
      </c>
      <c r="M7" s="26" t="str">
        <f t="shared" si="0"/>
        <v>OK</v>
      </c>
      <c r="N7" s="36"/>
      <c r="O7" s="36"/>
      <c r="P7" s="34"/>
      <c r="Q7" s="34"/>
      <c r="R7" s="34"/>
      <c r="S7" s="34"/>
      <c r="T7" s="36"/>
      <c r="U7" s="36"/>
      <c r="V7" s="36"/>
      <c r="W7" s="38"/>
      <c r="X7" s="34"/>
      <c r="Y7" s="38"/>
      <c r="Z7" s="35"/>
      <c r="AA7" s="35"/>
      <c r="AB7" s="35"/>
      <c r="AC7" s="35"/>
      <c r="AD7" s="35"/>
      <c r="AE7" s="35"/>
    </row>
    <row r="8" spans="1:31" ht="30" customHeight="1" x14ac:dyDescent="0.45">
      <c r="A8" s="83"/>
      <c r="B8" s="81">
        <v>3</v>
      </c>
      <c r="C8" s="71" t="s">
        <v>43</v>
      </c>
      <c r="D8" s="61">
        <v>5</v>
      </c>
      <c r="E8" s="73" t="s">
        <v>20</v>
      </c>
      <c r="F8" s="41" t="s">
        <v>14</v>
      </c>
      <c r="G8" s="52" t="s">
        <v>32</v>
      </c>
      <c r="H8" s="42" t="s">
        <v>33</v>
      </c>
      <c r="I8" s="47" t="s">
        <v>16</v>
      </c>
      <c r="J8" s="60">
        <v>6.79</v>
      </c>
      <c r="K8" s="49"/>
      <c r="L8" s="25">
        <f>K8-(SUM(N8:AE8))</f>
        <v>0</v>
      </c>
      <c r="M8" s="26" t="str">
        <f t="shared" si="0"/>
        <v>OK</v>
      </c>
      <c r="N8" s="36"/>
      <c r="O8" s="36"/>
      <c r="P8" s="34"/>
      <c r="Q8" s="34"/>
      <c r="R8" s="34"/>
      <c r="S8" s="34"/>
      <c r="T8" s="36"/>
      <c r="U8" s="40"/>
      <c r="V8" s="37"/>
      <c r="W8" s="38"/>
      <c r="X8" s="34"/>
      <c r="Y8" s="38"/>
      <c r="Z8" s="35"/>
      <c r="AA8" s="35"/>
      <c r="AB8" s="35"/>
      <c r="AC8" s="35"/>
      <c r="AD8" s="35"/>
      <c r="AE8" s="35"/>
    </row>
    <row r="9" spans="1:31" ht="30" customHeight="1" x14ac:dyDescent="0.45">
      <c r="A9" s="83"/>
      <c r="B9" s="82"/>
      <c r="C9" s="72"/>
      <c r="D9" s="61">
        <v>6</v>
      </c>
      <c r="E9" s="73"/>
      <c r="F9" s="42" t="s">
        <v>22</v>
      </c>
      <c r="G9" s="52" t="s">
        <v>32</v>
      </c>
      <c r="H9" s="42" t="s">
        <v>34</v>
      </c>
      <c r="I9" s="47" t="s">
        <v>16</v>
      </c>
      <c r="J9" s="58">
        <v>756.82</v>
      </c>
      <c r="K9" s="49"/>
      <c r="L9" s="25">
        <f t="shared" ref="L9" si="3">K9-(SUM(N9:AE9))</f>
        <v>0</v>
      </c>
      <c r="M9" s="26" t="str">
        <f t="shared" si="0"/>
        <v>OK</v>
      </c>
      <c r="N9" s="36"/>
      <c r="O9" s="36"/>
      <c r="P9" s="34"/>
      <c r="Q9" s="34"/>
      <c r="R9" s="34"/>
      <c r="S9" s="34"/>
      <c r="T9" s="36"/>
      <c r="U9" s="36"/>
      <c r="V9" s="36"/>
      <c r="W9" s="38"/>
      <c r="X9" s="34"/>
      <c r="Y9" s="38"/>
      <c r="Z9" s="35"/>
      <c r="AA9" s="35"/>
      <c r="AB9" s="35"/>
      <c r="AC9" s="35"/>
      <c r="AD9" s="35"/>
      <c r="AE9" s="35"/>
    </row>
    <row r="10" spans="1:31" ht="30" customHeight="1" x14ac:dyDescent="0.45">
      <c r="A10" s="83"/>
      <c r="B10" s="81">
        <v>4</v>
      </c>
      <c r="C10" s="76" t="s">
        <v>42</v>
      </c>
      <c r="D10" s="61">
        <v>7</v>
      </c>
      <c r="E10" s="78" t="s">
        <v>15</v>
      </c>
      <c r="F10" s="41" t="s">
        <v>14</v>
      </c>
      <c r="G10" s="52" t="s">
        <v>32</v>
      </c>
      <c r="H10" s="42" t="s">
        <v>33</v>
      </c>
      <c r="I10" s="47" t="s">
        <v>16</v>
      </c>
      <c r="J10" s="60">
        <v>6.13</v>
      </c>
      <c r="K10" s="49"/>
      <c r="L10" s="25">
        <f>K10-(SUM(N10:AE10))</f>
        <v>0</v>
      </c>
      <c r="M10" s="26" t="str">
        <f t="shared" si="0"/>
        <v>OK</v>
      </c>
      <c r="N10" s="36"/>
      <c r="O10" s="36"/>
      <c r="P10" s="34"/>
      <c r="Q10" s="34"/>
      <c r="R10" s="34"/>
      <c r="S10" s="34"/>
      <c r="T10" s="36"/>
      <c r="U10" s="40"/>
      <c r="V10" s="37"/>
      <c r="W10" s="38"/>
      <c r="X10" s="34"/>
      <c r="Y10" s="38"/>
      <c r="Z10" s="35"/>
      <c r="AA10" s="35"/>
      <c r="AB10" s="35"/>
      <c r="AC10" s="35"/>
      <c r="AD10" s="35"/>
      <c r="AE10" s="35"/>
    </row>
    <row r="11" spans="1:31" ht="30" customHeight="1" x14ac:dyDescent="0.45">
      <c r="A11" s="83"/>
      <c r="B11" s="82"/>
      <c r="C11" s="77"/>
      <c r="D11" s="61">
        <v>8</v>
      </c>
      <c r="E11" s="78"/>
      <c r="F11" s="42" t="s">
        <v>22</v>
      </c>
      <c r="G11" s="52" t="s">
        <v>32</v>
      </c>
      <c r="H11" s="42" t="s">
        <v>34</v>
      </c>
      <c r="I11" s="47" t="s">
        <v>16</v>
      </c>
      <c r="J11" s="58">
        <v>704.6</v>
      </c>
      <c r="K11" s="49"/>
      <c r="L11" s="25">
        <f t="shared" ref="L11" si="4">K11-(SUM(N11:AE11))</f>
        <v>0</v>
      </c>
      <c r="M11" s="26" t="str">
        <f t="shared" si="0"/>
        <v>OK</v>
      </c>
      <c r="N11" s="36"/>
      <c r="O11" s="36"/>
      <c r="P11" s="34"/>
      <c r="Q11" s="34"/>
      <c r="R11" s="34"/>
      <c r="S11" s="34"/>
      <c r="T11" s="36"/>
      <c r="U11" s="36"/>
      <c r="V11" s="36"/>
      <c r="W11" s="38"/>
      <c r="X11" s="34"/>
      <c r="Y11" s="38"/>
      <c r="Z11" s="35"/>
      <c r="AA11" s="35"/>
      <c r="AB11" s="35"/>
      <c r="AC11" s="35"/>
      <c r="AD11" s="35"/>
      <c r="AE11" s="35"/>
    </row>
    <row r="12" spans="1:31" ht="30" customHeight="1" x14ac:dyDescent="0.45">
      <c r="A12" s="83"/>
      <c r="B12" s="81">
        <v>5</v>
      </c>
      <c r="C12" s="71" t="s">
        <v>42</v>
      </c>
      <c r="D12" s="61">
        <v>9</v>
      </c>
      <c r="E12" s="73" t="s">
        <v>35</v>
      </c>
      <c r="F12" s="41" t="s">
        <v>14</v>
      </c>
      <c r="G12" s="52" t="s">
        <v>32</v>
      </c>
      <c r="H12" s="42" t="s">
        <v>33</v>
      </c>
      <c r="I12" s="47" t="s">
        <v>16</v>
      </c>
      <c r="J12" s="60">
        <v>3.41</v>
      </c>
      <c r="K12" s="49"/>
      <c r="L12" s="25">
        <f>K12-(SUM(N12:AE12))</f>
        <v>0</v>
      </c>
      <c r="M12" s="26" t="str">
        <f t="shared" si="0"/>
        <v>OK</v>
      </c>
      <c r="N12" s="36"/>
      <c r="O12" s="36"/>
      <c r="P12" s="34"/>
      <c r="Q12" s="34"/>
      <c r="R12" s="34"/>
      <c r="S12" s="34"/>
      <c r="T12" s="36"/>
      <c r="U12" s="40"/>
      <c r="V12" s="37"/>
      <c r="W12" s="38"/>
      <c r="X12" s="34"/>
      <c r="Y12" s="38"/>
      <c r="Z12" s="35"/>
      <c r="AA12" s="35"/>
      <c r="AB12" s="35"/>
      <c r="AC12" s="35"/>
      <c r="AD12" s="35"/>
      <c r="AE12" s="35"/>
    </row>
    <row r="13" spans="1:31" ht="30" customHeight="1" x14ac:dyDescent="0.45">
      <c r="A13" s="83"/>
      <c r="B13" s="82"/>
      <c r="C13" s="72"/>
      <c r="D13" s="61">
        <v>10</v>
      </c>
      <c r="E13" s="73"/>
      <c r="F13" s="42" t="s">
        <v>22</v>
      </c>
      <c r="G13" s="52" t="s">
        <v>32</v>
      </c>
      <c r="H13" s="42" t="s">
        <v>34</v>
      </c>
      <c r="I13" s="47" t="s">
        <v>16</v>
      </c>
      <c r="J13" s="58">
        <v>328.21</v>
      </c>
      <c r="K13" s="49"/>
      <c r="L13" s="25">
        <f t="shared" ref="L13:L41" si="5">K13-(SUM(N13:AE13))</f>
        <v>0</v>
      </c>
      <c r="M13" s="26" t="str">
        <f t="shared" si="0"/>
        <v>OK</v>
      </c>
      <c r="N13" s="36"/>
      <c r="O13" s="36"/>
      <c r="P13" s="34"/>
      <c r="Q13" s="34"/>
      <c r="R13" s="34"/>
      <c r="S13" s="34"/>
      <c r="T13" s="36"/>
      <c r="U13" s="36"/>
      <c r="V13" s="36"/>
      <c r="W13" s="38"/>
      <c r="X13" s="34"/>
      <c r="Y13" s="38"/>
      <c r="Z13" s="35"/>
      <c r="AA13" s="35"/>
      <c r="AB13" s="35"/>
      <c r="AC13" s="35"/>
      <c r="AD13" s="35"/>
      <c r="AE13" s="35"/>
    </row>
    <row r="14" spans="1:31" s="7" customFormat="1" ht="30" customHeight="1" x14ac:dyDescent="0.45">
      <c r="A14" s="74" t="s">
        <v>44</v>
      </c>
      <c r="B14" s="75">
        <v>6</v>
      </c>
      <c r="C14" s="76" t="s">
        <v>42</v>
      </c>
      <c r="D14" s="63">
        <v>11</v>
      </c>
      <c r="E14" s="78" t="s">
        <v>18</v>
      </c>
      <c r="F14" s="45" t="s">
        <v>14</v>
      </c>
      <c r="G14" s="53" t="s">
        <v>32</v>
      </c>
      <c r="H14" s="46" t="s">
        <v>33</v>
      </c>
      <c r="I14" s="47" t="s">
        <v>16</v>
      </c>
      <c r="J14" s="60">
        <v>3.81</v>
      </c>
      <c r="K14" s="69"/>
      <c r="L14" s="25">
        <f t="shared" si="5"/>
        <v>0</v>
      </c>
      <c r="M14" s="26" t="str">
        <f t="shared" si="0"/>
        <v>OK</v>
      </c>
      <c r="N14" s="36"/>
      <c r="O14" s="36"/>
      <c r="P14" s="36"/>
      <c r="Q14" s="34"/>
      <c r="R14" s="36"/>
      <c r="S14" s="34"/>
      <c r="T14" s="34"/>
      <c r="U14" s="39"/>
      <c r="V14" s="36"/>
      <c r="W14" s="38"/>
      <c r="X14" s="34"/>
      <c r="Y14" s="38"/>
      <c r="Z14" s="35"/>
      <c r="AA14" s="35"/>
      <c r="AB14" s="35"/>
      <c r="AC14" s="35"/>
      <c r="AD14" s="35"/>
      <c r="AE14" s="35"/>
    </row>
    <row r="15" spans="1:31" s="7" customFormat="1" ht="30" customHeight="1" x14ac:dyDescent="0.45">
      <c r="A15" s="74"/>
      <c r="B15" s="75"/>
      <c r="C15" s="77"/>
      <c r="D15" s="63">
        <v>12</v>
      </c>
      <c r="E15" s="78"/>
      <c r="F15" s="46" t="s">
        <v>22</v>
      </c>
      <c r="G15" s="53" t="s">
        <v>32</v>
      </c>
      <c r="H15" s="46" t="s">
        <v>34</v>
      </c>
      <c r="I15" s="47" t="s">
        <v>16</v>
      </c>
      <c r="J15" s="60">
        <v>420.13</v>
      </c>
      <c r="K15" s="69"/>
      <c r="L15" s="25">
        <f t="shared" si="5"/>
        <v>0</v>
      </c>
      <c r="M15" s="26" t="str">
        <f t="shared" si="0"/>
        <v>OK</v>
      </c>
      <c r="N15" s="36"/>
      <c r="O15" s="36"/>
      <c r="P15" s="36"/>
      <c r="Q15" s="34"/>
      <c r="R15" s="36"/>
      <c r="S15" s="34"/>
      <c r="T15" s="34"/>
      <c r="U15" s="39"/>
      <c r="V15" s="36"/>
      <c r="W15" s="38"/>
      <c r="X15" s="34"/>
      <c r="Y15" s="38"/>
      <c r="Z15" s="35"/>
      <c r="AA15" s="35"/>
      <c r="AB15" s="35"/>
      <c r="AC15" s="35"/>
      <c r="AD15" s="35"/>
      <c r="AE15" s="35"/>
    </row>
    <row r="16" spans="1:31" s="7" customFormat="1" ht="30" customHeight="1" x14ac:dyDescent="0.45">
      <c r="A16" s="74"/>
      <c r="B16" s="70">
        <v>7</v>
      </c>
      <c r="C16" s="71" t="s">
        <v>43</v>
      </c>
      <c r="D16" s="64">
        <v>13</v>
      </c>
      <c r="E16" s="73" t="s">
        <v>19</v>
      </c>
      <c r="F16" s="45" t="s">
        <v>14</v>
      </c>
      <c r="G16" s="53" t="s">
        <v>32</v>
      </c>
      <c r="H16" s="46" t="s">
        <v>33</v>
      </c>
      <c r="I16" s="47" t="s">
        <v>16</v>
      </c>
      <c r="J16" s="60">
        <v>5.23</v>
      </c>
      <c r="K16" s="69"/>
      <c r="L16" s="25">
        <f t="shared" si="5"/>
        <v>0</v>
      </c>
      <c r="M16" s="26" t="str">
        <f t="shared" si="0"/>
        <v>OK</v>
      </c>
      <c r="N16" s="36"/>
      <c r="O16" s="36"/>
      <c r="P16" s="34"/>
      <c r="Q16" s="34"/>
      <c r="R16" s="34"/>
      <c r="S16" s="34"/>
      <c r="T16" s="34"/>
      <c r="U16" s="39"/>
      <c r="V16" s="36"/>
      <c r="W16" s="38"/>
      <c r="X16" s="36"/>
      <c r="Y16" s="38"/>
      <c r="Z16" s="35"/>
      <c r="AA16" s="35"/>
      <c r="AB16" s="35"/>
      <c r="AC16" s="35"/>
      <c r="AD16" s="35"/>
      <c r="AE16" s="35"/>
    </row>
    <row r="17" spans="1:31" s="7" customFormat="1" ht="30" customHeight="1" x14ac:dyDescent="0.45">
      <c r="A17" s="74"/>
      <c r="B17" s="70"/>
      <c r="C17" s="72"/>
      <c r="D17" s="64">
        <v>14</v>
      </c>
      <c r="E17" s="73"/>
      <c r="F17" s="46" t="s">
        <v>22</v>
      </c>
      <c r="G17" s="53" t="s">
        <v>32</v>
      </c>
      <c r="H17" s="46" t="s">
        <v>34</v>
      </c>
      <c r="I17" s="47" t="s">
        <v>16</v>
      </c>
      <c r="J17" s="60">
        <v>517.33000000000004</v>
      </c>
      <c r="K17" s="69"/>
      <c r="L17" s="25">
        <f t="shared" si="5"/>
        <v>0</v>
      </c>
      <c r="M17" s="26" t="str">
        <f t="shared" si="0"/>
        <v>OK</v>
      </c>
      <c r="N17" s="36"/>
      <c r="O17" s="36"/>
      <c r="P17" s="34"/>
      <c r="Q17" s="34"/>
      <c r="R17" s="34"/>
      <c r="S17" s="34"/>
      <c r="T17" s="34"/>
      <c r="U17" s="39"/>
      <c r="V17" s="36"/>
      <c r="W17" s="38"/>
      <c r="X17" s="36"/>
      <c r="Y17" s="38"/>
      <c r="Z17" s="35"/>
      <c r="AA17" s="35"/>
      <c r="AB17" s="35"/>
      <c r="AC17" s="35"/>
      <c r="AD17" s="35"/>
      <c r="AE17" s="35"/>
    </row>
    <row r="18" spans="1:31" s="7" customFormat="1" ht="30" customHeight="1" x14ac:dyDescent="0.45">
      <c r="A18" s="74"/>
      <c r="B18" s="75">
        <v>8</v>
      </c>
      <c r="C18" s="76" t="s">
        <v>43</v>
      </c>
      <c r="D18" s="63">
        <v>15</v>
      </c>
      <c r="E18" s="78" t="s">
        <v>20</v>
      </c>
      <c r="F18" s="45" t="s">
        <v>14</v>
      </c>
      <c r="G18" s="53" t="s">
        <v>32</v>
      </c>
      <c r="H18" s="46" t="s">
        <v>33</v>
      </c>
      <c r="I18" s="47" t="s">
        <v>16</v>
      </c>
      <c r="J18" s="60">
        <v>6.79</v>
      </c>
      <c r="K18" s="69"/>
      <c r="L18" s="25">
        <f t="shared" si="5"/>
        <v>0</v>
      </c>
      <c r="M18" s="26" t="str">
        <f t="shared" si="0"/>
        <v>OK</v>
      </c>
      <c r="N18" s="36"/>
      <c r="O18" s="36"/>
      <c r="P18" s="34"/>
      <c r="Q18" s="36"/>
      <c r="R18" s="34"/>
      <c r="S18" s="36"/>
      <c r="T18" s="34"/>
      <c r="U18" s="39"/>
      <c r="V18" s="36"/>
      <c r="W18" s="38"/>
      <c r="X18" s="34"/>
      <c r="Y18" s="38"/>
      <c r="Z18" s="35"/>
      <c r="AA18" s="35"/>
      <c r="AB18" s="35"/>
      <c r="AC18" s="35"/>
      <c r="AD18" s="35"/>
      <c r="AE18" s="35"/>
    </row>
    <row r="19" spans="1:31" s="7" customFormat="1" ht="30" customHeight="1" x14ac:dyDescent="0.45">
      <c r="A19" s="74"/>
      <c r="B19" s="75"/>
      <c r="C19" s="77"/>
      <c r="D19" s="63">
        <v>16</v>
      </c>
      <c r="E19" s="78"/>
      <c r="F19" s="46" t="s">
        <v>22</v>
      </c>
      <c r="G19" s="53" t="s">
        <v>32</v>
      </c>
      <c r="H19" s="46" t="s">
        <v>34</v>
      </c>
      <c r="I19" s="47" t="s">
        <v>16</v>
      </c>
      <c r="J19" s="60">
        <v>756.82</v>
      </c>
      <c r="K19" s="69"/>
      <c r="L19" s="25">
        <f t="shared" si="5"/>
        <v>0</v>
      </c>
      <c r="M19" s="26" t="str">
        <f t="shared" si="0"/>
        <v>OK</v>
      </c>
      <c r="N19" s="36"/>
      <c r="O19" s="36"/>
      <c r="P19" s="34"/>
      <c r="Q19" s="36"/>
      <c r="R19" s="34"/>
      <c r="S19" s="36"/>
      <c r="T19" s="34"/>
      <c r="U19" s="39"/>
      <c r="V19" s="36"/>
      <c r="W19" s="38"/>
      <c r="X19" s="34"/>
      <c r="Y19" s="38"/>
      <c r="Z19" s="35"/>
      <c r="AA19" s="35"/>
      <c r="AB19" s="35"/>
      <c r="AC19" s="35"/>
      <c r="AD19" s="35"/>
      <c r="AE19" s="35"/>
    </row>
    <row r="20" spans="1:31" ht="30" customHeight="1" x14ac:dyDescent="0.45">
      <c r="A20" s="74"/>
      <c r="B20" s="70">
        <v>9</v>
      </c>
      <c r="C20" s="71" t="s">
        <v>42</v>
      </c>
      <c r="D20" s="64">
        <v>17</v>
      </c>
      <c r="E20" s="73" t="s">
        <v>15</v>
      </c>
      <c r="F20" s="45" t="s">
        <v>14</v>
      </c>
      <c r="G20" s="53" t="s">
        <v>32</v>
      </c>
      <c r="H20" s="46" t="s">
        <v>33</v>
      </c>
      <c r="I20" s="47" t="s">
        <v>16</v>
      </c>
      <c r="J20" s="60">
        <v>6.13</v>
      </c>
      <c r="K20" s="69"/>
      <c r="L20" s="25">
        <f t="shared" si="5"/>
        <v>0</v>
      </c>
      <c r="M20" s="26" t="str">
        <f t="shared" si="0"/>
        <v>OK</v>
      </c>
      <c r="N20" s="54"/>
      <c r="O20" s="54"/>
      <c r="P20" s="55"/>
      <c r="Q20" s="55"/>
      <c r="R20" s="55"/>
      <c r="S20" s="55"/>
      <c r="T20" s="55"/>
      <c r="U20" s="55"/>
      <c r="V20" s="55"/>
      <c r="W20" s="55"/>
      <c r="X20" s="56"/>
      <c r="Y20" s="56"/>
      <c r="Z20" s="56"/>
      <c r="AA20" s="56"/>
      <c r="AB20" s="56"/>
      <c r="AC20" s="56"/>
      <c r="AD20" s="56"/>
      <c r="AE20" s="56"/>
    </row>
    <row r="21" spans="1:31" ht="30" customHeight="1" x14ac:dyDescent="0.45">
      <c r="A21" s="74"/>
      <c r="B21" s="70"/>
      <c r="C21" s="72"/>
      <c r="D21" s="64">
        <v>18</v>
      </c>
      <c r="E21" s="73"/>
      <c r="F21" s="46" t="s">
        <v>22</v>
      </c>
      <c r="G21" s="53" t="s">
        <v>32</v>
      </c>
      <c r="H21" s="46" t="s">
        <v>34</v>
      </c>
      <c r="I21" s="47" t="s">
        <v>16</v>
      </c>
      <c r="J21" s="60">
        <v>704.59</v>
      </c>
      <c r="K21" s="69"/>
      <c r="L21" s="25">
        <f t="shared" si="5"/>
        <v>0</v>
      </c>
      <c r="M21" s="26" t="str">
        <f t="shared" si="0"/>
        <v>OK</v>
      </c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6"/>
      <c r="Y21" s="56"/>
      <c r="Z21" s="56"/>
      <c r="AA21" s="56"/>
      <c r="AB21" s="56"/>
      <c r="AC21" s="56"/>
      <c r="AD21" s="56"/>
      <c r="AE21" s="56"/>
    </row>
    <row r="22" spans="1:31" ht="30" customHeight="1" x14ac:dyDescent="0.45">
      <c r="A22" s="74"/>
      <c r="B22" s="75">
        <v>10</v>
      </c>
      <c r="C22" s="76" t="s">
        <v>42</v>
      </c>
      <c r="D22" s="63">
        <v>19</v>
      </c>
      <c r="E22" s="78" t="s">
        <v>35</v>
      </c>
      <c r="F22" s="45" t="s">
        <v>14</v>
      </c>
      <c r="G22" s="53" t="s">
        <v>32</v>
      </c>
      <c r="H22" s="46" t="s">
        <v>33</v>
      </c>
      <c r="I22" s="47" t="s">
        <v>16</v>
      </c>
      <c r="J22" s="60">
        <v>3.41</v>
      </c>
      <c r="K22" s="69"/>
      <c r="L22" s="25">
        <f t="shared" si="5"/>
        <v>0</v>
      </c>
      <c r="M22" s="26" t="str">
        <f t="shared" si="0"/>
        <v>OK</v>
      </c>
      <c r="N22" s="54"/>
      <c r="O22" s="54"/>
      <c r="P22" s="55"/>
      <c r="Q22" s="55"/>
      <c r="R22" s="55"/>
      <c r="S22" s="55"/>
      <c r="T22" s="55"/>
      <c r="U22" s="55"/>
      <c r="V22" s="55"/>
      <c r="W22" s="55"/>
      <c r="X22" s="56"/>
      <c r="Y22" s="56"/>
      <c r="Z22" s="56"/>
      <c r="AA22" s="56"/>
      <c r="AB22" s="56"/>
      <c r="AC22" s="56"/>
      <c r="AD22" s="56"/>
      <c r="AE22" s="56"/>
    </row>
    <row r="23" spans="1:31" ht="30" customHeight="1" x14ac:dyDescent="0.45">
      <c r="A23" s="74"/>
      <c r="B23" s="75"/>
      <c r="C23" s="77"/>
      <c r="D23" s="63">
        <v>20</v>
      </c>
      <c r="E23" s="78"/>
      <c r="F23" s="46" t="s">
        <v>22</v>
      </c>
      <c r="G23" s="53" t="s">
        <v>32</v>
      </c>
      <c r="H23" s="46" t="s">
        <v>34</v>
      </c>
      <c r="I23" s="47" t="s">
        <v>16</v>
      </c>
      <c r="J23" s="60">
        <v>328.19</v>
      </c>
      <c r="K23" s="69"/>
      <c r="L23" s="25">
        <f t="shared" si="5"/>
        <v>0</v>
      </c>
      <c r="M23" s="26" t="str">
        <f t="shared" si="0"/>
        <v>OK</v>
      </c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6"/>
      <c r="Y23" s="56"/>
      <c r="Z23" s="56"/>
      <c r="AA23" s="56"/>
      <c r="AB23" s="56"/>
      <c r="AC23" s="56"/>
      <c r="AD23" s="56"/>
      <c r="AE23" s="56"/>
    </row>
    <row r="24" spans="1:31" s="7" customFormat="1" ht="30" customHeight="1" x14ac:dyDescent="0.45">
      <c r="A24" s="74" t="s">
        <v>45</v>
      </c>
      <c r="B24" s="70">
        <v>11</v>
      </c>
      <c r="C24" s="71" t="s">
        <v>42</v>
      </c>
      <c r="D24" s="64">
        <v>21</v>
      </c>
      <c r="E24" s="73" t="s">
        <v>18</v>
      </c>
      <c r="F24" s="45" t="s">
        <v>14</v>
      </c>
      <c r="G24" s="53" t="s">
        <v>32</v>
      </c>
      <c r="H24" s="46" t="s">
        <v>33</v>
      </c>
      <c r="I24" s="47" t="s">
        <v>16</v>
      </c>
      <c r="J24" s="60">
        <v>3.81</v>
      </c>
      <c r="K24" s="69">
        <v>5000</v>
      </c>
      <c r="L24" s="25">
        <f t="shared" si="5"/>
        <v>5000</v>
      </c>
      <c r="M24" s="26" t="str">
        <f t="shared" si="0"/>
        <v>OK</v>
      </c>
      <c r="N24" s="36"/>
      <c r="O24" s="36"/>
      <c r="P24" s="36"/>
      <c r="Q24" s="34"/>
      <c r="R24" s="36"/>
      <c r="S24" s="34"/>
      <c r="T24" s="34"/>
      <c r="U24" s="39"/>
      <c r="V24" s="36"/>
      <c r="W24" s="38"/>
      <c r="X24" s="34"/>
      <c r="Y24" s="38"/>
      <c r="Z24" s="35"/>
      <c r="AA24" s="35"/>
      <c r="AB24" s="35"/>
      <c r="AC24" s="35"/>
      <c r="AD24" s="35"/>
      <c r="AE24" s="35"/>
    </row>
    <row r="25" spans="1:31" s="7" customFormat="1" ht="30" customHeight="1" x14ac:dyDescent="0.45">
      <c r="A25" s="74"/>
      <c r="B25" s="70"/>
      <c r="C25" s="72"/>
      <c r="D25" s="64">
        <v>22</v>
      </c>
      <c r="E25" s="73"/>
      <c r="F25" s="46" t="s">
        <v>22</v>
      </c>
      <c r="G25" s="53" t="s">
        <v>32</v>
      </c>
      <c r="H25" s="46" t="s">
        <v>34</v>
      </c>
      <c r="I25" s="47" t="s">
        <v>16</v>
      </c>
      <c r="J25" s="60">
        <v>420.14</v>
      </c>
      <c r="K25" s="69">
        <v>60</v>
      </c>
      <c r="L25" s="25">
        <f t="shared" si="5"/>
        <v>60</v>
      </c>
      <c r="M25" s="26" t="str">
        <f t="shared" si="0"/>
        <v>OK</v>
      </c>
      <c r="N25" s="36"/>
      <c r="O25" s="36"/>
      <c r="P25" s="36"/>
      <c r="Q25" s="34"/>
      <c r="R25" s="36"/>
      <c r="S25" s="34"/>
      <c r="T25" s="34"/>
      <c r="U25" s="39"/>
      <c r="V25" s="36"/>
      <c r="W25" s="38"/>
      <c r="X25" s="34"/>
      <c r="Y25" s="38"/>
      <c r="Z25" s="35"/>
      <c r="AA25" s="35"/>
      <c r="AB25" s="35"/>
      <c r="AC25" s="35"/>
      <c r="AD25" s="35"/>
      <c r="AE25" s="35"/>
    </row>
    <row r="26" spans="1:31" s="7" customFormat="1" ht="30" customHeight="1" x14ac:dyDescent="0.45">
      <c r="A26" s="74"/>
      <c r="B26" s="75">
        <v>12</v>
      </c>
      <c r="C26" s="76" t="s">
        <v>43</v>
      </c>
      <c r="D26" s="63">
        <v>23</v>
      </c>
      <c r="E26" s="78" t="s">
        <v>19</v>
      </c>
      <c r="F26" s="45" t="s">
        <v>14</v>
      </c>
      <c r="G26" s="53" t="s">
        <v>32</v>
      </c>
      <c r="H26" s="46" t="s">
        <v>33</v>
      </c>
      <c r="I26" s="47" t="s">
        <v>16</v>
      </c>
      <c r="J26" s="60">
        <v>5.23</v>
      </c>
      <c r="K26" s="69">
        <v>5000</v>
      </c>
      <c r="L26" s="25">
        <f t="shared" si="5"/>
        <v>5000</v>
      </c>
      <c r="M26" s="26" t="str">
        <f t="shared" si="0"/>
        <v>OK</v>
      </c>
      <c r="N26" s="36"/>
      <c r="O26" s="36"/>
      <c r="P26" s="34"/>
      <c r="Q26" s="34"/>
      <c r="R26" s="34"/>
      <c r="S26" s="34"/>
      <c r="T26" s="34"/>
      <c r="U26" s="39"/>
      <c r="V26" s="36"/>
      <c r="W26" s="38"/>
      <c r="X26" s="36"/>
      <c r="Y26" s="38"/>
      <c r="Z26" s="35"/>
      <c r="AA26" s="35"/>
      <c r="AB26" s="35"/>
      <c r="AC26" s="35"/>
      <c r="AD26" s="35"/>
      <c r="AE26" s="35"/>
    </row>
    <row r="27" spans="1:31" s="7" customFormat="1" ht="30" customHeight="1" x14ac:dyDescent="0.45">
      <c r="A27" s="74"/>
      <c r="B27" s="75"/>
      <c r="C27" s="77"/>
      <c r="D27" s="63">
        <v>24</v>
      </c>
      <c r="E27" s="78"/>
      <c r="F27" s="46" t="s">
        <v>22</v>
      </c>
      <c r="G27" s="53" t="s">
        <v>32</v>
      </c>
      <c r="H27" s="46" t="s">
        <v>34</v>
      </c>
      <c r="I27" s="47" t="s">
        <v>16</v>
      </c>
      <c r="J27" s="60">
        <v>517.33000000000004</v>
      </c>
      <c r="K27" s="69">
        <v>50</v>
      </c>
      <c r="L27" s="25">
        <f t="shared" si="5"/>
        <v>50</v>
      </c>
      <c r="M27" s="26" t="str">
        <f t="shared" si="0"/>
        <v>OK</v>
      </c>
      <c r="N27" s="36"/>
      <c r="O27" s="36"/>
      <c r="P27" s="34"/>
      <c r="Q27" s="34"/>
      <c r="R27" s="34"/>
      <c r="S27" s="34"/>
      <c r="T27" s="34"/>
      <c r="U27" s="39"/>
      <c r="V27" s="36"/>
      <c r="W27" s="38"/>
      <c r="X27" s="36"/>
      <c r="Y27" s="38"/>
      <c r="Z27" s="35"/>
      <c r="AA27" s="35"/>
      <c r="AB27" s="35"/>
      <c r="AC27" s="35"/>
      <c r="AD27" s="35"/>
      <c r="AE27" s="35"/>
    </row>
    <row r="28" spans="1:31" s="7" customFormat="1" ht="30" customHeight="1" x14ac:dyDescent="0.45">
      <c r="A28" s="74"/>
      <c r="B28" s="70">
        <v>13</v>
      </c>
      <c r="C28" s="71" t="s">
        <v>43</v>
      </c>
      <c r="D28" s="64">
        <v>25</v>
      </c>
      <c r="E28" s="73" t="s">
        <v>20</v>
      </c>
      <c r="F28" s="45" t="s">
        <v>14</v>
      </c>
      <c r="G28" s="53" t="s">
        <v>32</v>
      </c>
      <c r="H28" s="46" t="s">
        <v>33</v>
      </c>
      <c r="I28" s="47" t="s">
        <v>16</v>
      </c>
      <c r="J28" s="60">
        <v>6.79</v>
      </c>
      <c r="K28" s="69">
        <v>6000</v>
      </c>
      <c r="L28" s="25">
        <f t="shared" si="5"/>
        <v>6000</v>
      </c>
      <c r="M28" s="26" t="str">
        <f t="shared" si="0"/>
        <v>OK</v>
      </c>
      <c r="N28" s="36"/>
      <c r="O28" s="36"/>
      <c r="P28" s="34"/>
      <c r="Q28" s="36"/>
      <c r="R28" s="34"/>
      <c r="S28" s="36"/>
      <c r="T28" s="34"/>
      <c r="U28" s="39"/>
      <c r="V28" s="36"/>
      <c r="W28" s="38"/>
      <c r="X28" s="34"/>
      <c r="Y28" s="38"/>
      <c r="Z28" s="35"/>
      <c r="AA28" s="35"/>
      <c r="AB28" s="35"/>
      <c r="AC28" s="35"/>
      <c r="AD28" s="35"/>
      <c r="AE28" s="35"/>
    </row>
    <row r="29" spans="1:31" s="7" customFormat="1" ht="30" customHeight="1" x14ac:dyDescent="0.45">
      <c r="A29" s="74"/>
      <c r="B29" s="70"/>
      <c r="C29" s="72"/>
      <c r="D29" s="64">
        <v>26</v>
      </c>
      <c r="E29" s="73"/>
      <c r="F29" s="46" t="s">
        <v>22</v>
      </c>
      <c r="G29" s="53" t="s">
        <v>32</v>
      </c>
      <c r="H29" s="46" t="s">
        <v>34</v>
      </c>
      <c r="I29" s="47" t="s">
        <v>16</v>
      </c>
      <c r="J29" s="60">
        <v>756.82</v>
      </c>
      <c r="K29" s="69">
        <v>20</v>
      </c>
      <c r="L29" s="25">
        <f t="shared" si="5"/>
        <v>20</v>
      </c>
      <c r="M29" s="26" t="str">
        <f t="shared" si="0"/>
        <v>OK</v>
      </c>
      <c r="N29" s="36"/>
      <c r="O29" s="36"/>
      <c r="P29" s="34"/>
      <c r="Q29" s="36"/>
      <c r="R29" s="34"/>
      <c r="S29" s="36"/>
      <c r="T29" s="34"/>
      <c r="U29" s="39"/>
      <c r="V29" s="36"/>
      <c r="W29" s="38"/>
      <c r="X29" s="34"/>
      <c r="Y29" s="38"/>
      <c r="Z29" s="35"/>
      <c r="AA29" s="35"/>
      <c r="AB29" s="35"/>
      <c r="AC29" s="35"/>
      <c r="AD29" s="35"/>
      <c r="AE29" s="35"/>
    </row>
    <row r="30" spans="1:31" ht="30" customHeight="1" x14ac:dyDescent="0.45">
      <c r="A30" s="74"/>
      <c r="B30" s="75">
        <v>14</v>
      </c>
      <c r="C30" s="76" t="s">
        <v>42</v>
      </c>
      <c r="D30" s="63">
        <v>27</v>
      </c>
      <c r="E30" s="78" t="s">
        <v>15</v>
      </c>
      <c r="F30" s="45" t="s">
        <v>14</v>
      </c>
      <c r="G30" s="53" t="s">
        <v>32</v>
      </c>
      <c r="H30" s="46" t="s">
        <v>33</v>
      </c>
      <c r="I30" s="47" t="s">
        <v>16</v>
      </c>
      <c r="J30" s="60">
        <v>6.13</v>
      </c>
      <c r="K30" s="69">
        <v>2000</v>
      </c>
      <c r="L30" s="25">
        <f t="shared" si="5"/>
        <v>2000</v>
      </c>
      <c r="M30" s="26" t="str">
        <f t="shared" si="0"/>
        <v>OK</v>
      </c>
      <c r="N30" s="54"/>
      <c r="O30" s="54"/>
      <c r="P30" s="55"/>
      <c r="Q30" s="55"/>
      <c r="R30" s="55"/>
      <c r="S30" s="55"/>
      <c r="T30" s="55"/>
      <c r="U30" s="55"/>
      <c r="V30" s="55"/>
      <c r="W30" s="55"/>
      <c r="X30" s="56"/>
      <c r="Y30" s="56"/>
      <c r="Z30" s="56"/>
      <c r="AA30" s="56"/>
      <c r="AB30" s="56"/>
      <c r="AC30" s="56"/>
      <c r="AD30" s="56"/>
      <c r="AE30" s="56"/>
    </row>
    <row r="31" spans="1:31" ht="30" customHeight="1" x14ac:dyDescent="0.45">
      <c r="A31" s="74"/>
      <c r="B31" s="75"/>
      <c r="C31" s="77"/>
      <c r="D31" s="63">
        <v>28</v>
      </c>
      <c r="E31" s="78"/>
      <c r="F31" s="46" t="s">
        <v>22</v>
      </c>
      <c r="G31" s="53" t="s">
        <v>32</v>
      </c>
      <c r="H31" s="46" t="s">
        <v>34</v>
      </c>
      <c r="I31" s="47" t="s">
        <v>16</v>
      </c>
      <c r="J31" s="60">
        <v>704.59</v>
      </c>
      <c r="K31" s="69">
        <v>30</v>
      </c>
      <c r="L31" s="25">
        <f t="shared" si="5"/>
        <v>30</v>
      </c>
      <c r="M31" s="26" t="str">
        <f t="shared" si="0"/>
        <v>OK</v>
      </c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6"/>
      <c r="Y31" s="56"/>
      <c r="Z31" s="56"/>
      <c r="AA31" s="56"/>
      <c r="AB31" s="56"/>
      <c r="AC31" s="56"/>
      <c r="AD31" s="56"/>
      <c r="AE31" s="56"/>
    </row>
    <row r="32" spans="1:31" s="7" customFormat="1" ht="30" customHeight="1" x14ac:dyDescent="0.45">
      <c r="A32" s="74" t="s">
        <v>46</v>
      </c>
      <c r="B32" s="70">
        <v>15</v>
      </c>
      <c r="C32" s="71" t="s">
        <v>42</v>
      </c>
      <c r="D32" s="64">
        <v>29</v>
      </c>
      <c r="E32" s="73" t="s">
        <v>18</v>
      </c>
      <c r="F32" s="45" t="s">
        <v>14</v>
      </c>
      <c r="G32" s="53" t="s">
        <v>32</v>
      </c>
      <c r="H32" s="46" t="s">
        <v>33</v>
      </c>
      <c r="I32" s="47" t="s">
        <v>16</v>
      </c>
      <c r="J32" s="60">
        <v>3.81</v>
      </c>
      <c r="K32" s="69"/>
      <c r="L32" s="25">
        <f t="shared" si="5"/>
        <v>0</v>
      </c>
      <c r="M32" s="26" t="str">
        <f t="shared" si="0"/>
        <v>OK</v>
      </c>
      <c r="N32" s="36"/>
      <c r="O32" s="36"/>
      <c r="P32" s="36"/>
      <c r="Q32" s="34"/>
      <c r="R32" s="36"/>
      <c r="S32" s="34"/>
      <c r="T32" s="34"/>
      <c r="U32" s="39"/>
      <c r="V32" s="36"/>
      <c r="W32" s="38"/>
      <c r="X32" s="34"/>
      <c r="Y32" s="38"/>
      <c r="Z32" s="35"/>
      <c r="AA32" s="35"/>
      <c r="AB32" s="35"/>
      <c r="AC32" s="35"/>
      <c r="AD32" s="35"/>
      <c r="AE32" s="35"/>
    </row>
    <row r="33" spans="1:31" s="7" customFormat="1" ht="30" customHeight="1" x14ac:dyDescent="0.45">
      <c r="A33" s="74"/>
      <c r="B33" s="70"/>
      <c r="C33" s="72"/>
      <c r="D33" s="64">
        <v>30</v>
      </c>
      <c r="E33" s="73"/>
      <c r="F33" s="46" t="s">
        <v>22</v>
      </c>
      <c r="G33" s="53" t="s">
        <v>32</v>
      </c>
      <c r="H33" s="46" t="s">
        <v>34</v>
      </c>
      <c r="I33" s="47" t="s">
        <v>16</v>
      </c>
      <c r="J33" s="60">
        <v>420.13</v>
      </c>
      <c r="K33" s="69"/>
      <c r="L33" s="25">
        <f t="shared" si="5"/>
        <v>0</v>
      </c>
      <c r="M33" s="26" t="str">
        <f t="shared" si="0"/>
        <v>OK</v>
      </c>
      <c r="N33" s="36"/>
      <c r="O33" s="36"/>
      <c r="P33" s="36"/>
      <c r="Q33" s="34"/>
      <c r="R33" s="36"/>
      <c r="S33" s="34"/>
      <c r="T33" s="34"/>
      <c r="U33" s="39"/>
      <c r="V33" s="36"/>
      <c r="W33" s="38"/>
      <c r="X33" s="34"/>
      <c r="Y33" s="38"/>
      <c r="Z33" s="35"/>
      <c r="AA33" s="35"/>
      <c r="AB33" s="35"/>
      <c r="AC33" s="35"/>
      <c r="AD33" s="35"/>
      <c r="AE33" s="35"/>
    </row>
    <row r="34" spans="1:31" s="7" customFormat="1" ht="30" customHeight="1" x14ac:dyDescent="0.45">
      <c r="A34" s="74"/>
      <c r="B34" s="75">
        <v>16</v>
      </c>
      <c r="C34" s="76" t="s">
        <v>43</v>
      </c>
      <c r="D34" s="63">
        <v>31</v>
      </c>
      <c r="E34" s="78" t="s">
        <v>19</v>
      </c>
      <c r="F34" s="45" t="s">
        <v>14</v>
      </c>
      <c r="G34" s="53" t="s">
        <v>32</v>
      </c>
      <c r="H34" s="46" t="s">
        <v>33</v>
      </c>
      <c r="I34" s="47" t="s">
        <v>16</v>
      </c>
      <c r="J34" s="60">
        <v>5.23</v>
      </c>
      <c r="K34" s="69"/>
      <c r="L34" s="25">
        <f t="shared" si="5"/>
        <v>0</v>
      </c>
      <c r="M34" s="26" t="str">
        <f t="shared" si="0"/>
        <v>OK</v>
      </c>
      <c r="N34" s="36"/>
      <c r="O34" s="36"/>
      <c r="P34" s="34"/>
      <c r="Q34" s="34"/>
      <c r="R34" s="34"/>
      <c r="S34" s="34"/>
      <c r="T34" s="34"/>
      <c r="U34" s="39"/>
      <c r="V34" s="36"/>
      <c r="W34" s="38"/>
      <c r="X34" s="36"/>
      <c r="Y34" s="38"/>
      <c r="Z34" s="35"/>
      <c r="AA34" s="35"/>
      <c r="AB34" s="35"/>
      <c r="AC34" s="35"/>
      <c r="AD34" s="35"/>
      <c r="AE34" s="35"/>
    </row>
    <row r="35" spans="1:31" s="7" customFormat="1" ht="30" customHeight="1" x14ac:dyDescent="0.45">
      <c r="A35" s="74"/>
      <c r="B35" s="75"/>
      <c r="C35" s="77"/>
      <c r="D35" s="63">
        <v>32</v>
      </c>
      <c r="E35" s="78"/>
      <c r="F35" s="46" t="s">
        <v>22</v>
      </c>
      <c r="G35" s="53" t="s">
        <v>32</v>
      </c>
      <c r="H35" s="46" t="s">
        <v>34</v>
      </c>
      <c r="I35" s="47" t="s">
        <v>16</v>
      </c>
      <c r="J35" s="60">
        <v>517.33000000000004</v>
      </c>
      <c r="K35" s="69"/>
      <c r="L35" s="25">
        <f t="shared" si="5"/>
        <v>0</v>
      </c>
      <c r="M35" s="26" t="str">
        <f t="shared" si="0"/>
        <v>OK</v>
      </c>
      <c r="N35" s="36"/>
      <c r="O35" s="36"/>
      <c r="P35" s="34"/>
      <c r="Q35" s="34"/>
      <c r="R35" s="34"/>
      <c r="S35" s="34"/>
      <c r="T35" s="34"/>
      <c r="U35" s="39"/>
      <c r="V35" s="36"/>
      <c r="W35" s="38"/>
      <c r="X35" s="36"/>
      <c r="Y35" s="38"/>
      <c r="Z35" s="35"/>
      <c r="AA35" s="35"/>
      <c r="AB35" s="35"/>
      <c r="AC35" s="35"/>
      <c r="AD35" s="35"/>
      <c r="AE35" s="35"/>
    </row>
    <row r="36" spans="1:31" s="7" customFormat="1" ht="30" customHeight="1" x14ac:dyDescent="0.45">
      <c r="A36" s="74"/>
      <c r="B36" s="70">
        <v>17</v>
      </c>
      <c r="C36" s="71" t="s">
        <v>43</v>
      </c>
      <c r="D36" s="64">
        <v>33</v>
      </c>
      <c r="E36" s="73" t="s">
        <v>20</v>
      </c>
      <c r="F36" s="45" t="s">
        <v>14</v>
      </c>
      <c r="G36" s="53" t="s">
        <v>32</v>
      </c>
      <c r="H36" s="46" t="s">
        <v>33</v>
      </c>
      <c r="I36" s="47" t="s">
        <v>16</v>
      </c>
      <c r="J36" s="60">
        <v>6.79</v>
      </c>
      <c r="K36" s="69"/>
      <c r="L36" s="25">
        <f t="shared" si="5"/>
        <v>0</v>
      </c>
      <c r="M36" s="26" t="str">
        <f t="shared" si="0"/>
        <v>OK</v>
      </c>
      <c r="N36" s="36"/>
      <c r="O36" s="36"/>
      <c r="P36" s="34"/>
      <c r="Q36" s="36"/>
      <c r="R36" s="34"/>
      <c r="S36" s="36"/>
      <c r="T36" s="34"/>
      <c r="U36" s="39"/>
      <c r="V36" s="36"/>
      <c r="W36" s="38"/>
      <c r="X36" s="34"/>
      <c r="Y36" s="38"/>
      <c r="Z36" s="35"/>
      <c r="AA36" s="35"/>
      <c r="AB36" s="35"/>
      <c r="AC36" s="35"/>
      <c r="AD36" s="35"/>
      <c r="AE36" s="35"/>
    </row>
    <row r="37" spans="1:31" s="7" customFormat="1" ht="30" customHeight="1" x14ac:dyDescent="0.45">
      <c r="A37" s="74"/>
      <c r="B37" s="70"/>
      <c r="C37" s="72"/>
      <c r="D37" s="64">
        <v>34</v>
      </c>
      <c r="E37" s="73"/>
      <c r="F37" s="46" t="s">
        <v>22</v>
      </c>
      <c r="G37" s="53" t="s">
        <v>32</v>
      </c>
      <c r="H37" s="46" t="s">
        <v>34</v>
      </c>
      <c r="I37" s="47" t="s">
        <v>16</v>
      </c>
      <c r="J37" s="60">
        <v>756.82</v>
      </c>
      <c r="K37" s="69"/>
      <c r="L37" s="25">
        <f t="shared" si="5"/>
        <v>0</v>
      </c>
      <c r="M37" s="26" t="str">
        <f t="shared" si="0"/>
        <v>OK</v>
      </c>
      <c r="N37" s="36"/>
      <c r="O37" s="36"/>
      <c r="P37" s="34"/>
      <c r="Q37" s="36"/>
      <c r="R37" s="34"/>
      <c r="S37" s="36"/>
      <c r="T37" s="34"/>
      <c r="U37" s="39"/>
      <c r="V37" s="36"/>
      <c r="W37" s="38"/>
      <c r="X37" s="34"/>
      <c r="Y37" s="38"/>
      <c r="Z37" s="35"/>
      <c r="AA37" s="35"/>
      <c r="AB37" s="35"/>
      <c r="AC37" s="35"/>
      <c r="AD37" s="35"/>
      <c r="AE37" s="35"/>
    </row>
    <row r="38" spans="1:31" s="7" customFormat="1" ht="30" customHeight="1" x14ac:dyDescent="0.45">
      <c r="A38" s="74"/>
      <c r="B38" s="75">
        <v>18</v>
      </c>
      <c r="C38" s="76" t="s">
        <v>42</v>
      </c>
      <c r="D38" s="63">
        <v>35</v>
      </c>
      <c r="E38" s="78" t="s">
        <v>15</v>
      </c>
      <c r="F38" s="45" t="s">
        <v>14</v>
      </c>
      <c r="G38" s="53" t="s">
        <v>32</v>
      </c>
      <c r="H38" s="46" t="s">
        <v>33</v>
      </c>
      <c r="I38" s="47" t="s">
        <v>16</v>
      </c>
      <c r="J38" s="60">
        <v>6.13</v>
      </c>
      <c r="K38" s="69"/>
      <c r="L38" s="25">
        <f t="shared" si="5"/>
        <v>0</v>
      </c>
      <c r="M38" s="26" t="str">
        <f t="shared" si="0"/>
        <v>OK</v>
      </c>
      <c r="N38" s="36"/>
      <c r="O38" s="36"/>
      <c r="P38" s="34"/>
      <c r="Q38" s="36"/>
      <c r="R38" s="34"/>
      <c r="S38" s="36"/>
      <c r="T38" s="34"/>
      <c r="U38" s="39"/>
      <c r="V38" s="36"/>
      <c r="W38" s="38"/>
      <c r="X38" s="34"/>
      <c r="Y38" s="38"/>
      <c r="Z38" s="35"/>
      <c r="AA38" s="35"/>
      <c r="AB38" s="35"/>
      <c r="AC38" s="35"/>
      <c r="AD38" s="35"/>
      <c r="AE38" s="35"/>
    </row>
    <row r="39" spans="1:31" s="7" customFormat="1" ht="30" customHeight="1" x14ac:dyDescent="0.45">
      <c r="A39" s="74"/>
      <c r="B39" s="75"/>
      <c r="C39" s="77"/>
      <c r="D39" s="63">
        <v>36</v>
      </c>
      <c r="E39" s="78"/>
      <c r="F39" s="46" t="s">
        <v>22</v>
      </c>
      <c r="G39" s="53" t="s">
        <v>32</v>
      </c>
      <c r="H39" s="46" t="s">
        <v>34</v>
      </c>
      <c r="I39" s="47" t="s">
        <v>16</v>
      </c>
      <c r="J39" s="60">
        <v>704.6</v>
      </c>
      <c r="K39" s="69"/>
      <c r="L39" s="25">
        <f t="shared" si="5"/>
        <v>0</v>
      </c>
      <c r="M39" s="26" t="str">
        <f t="shared" si="0"/>
        <v>OK</v>
      </c>
      <c r="N39" s="36"/>
      <c r="O39" s="36"/>
      <c r="P39" s="34"/>
      <c r="Q39" s="36"/>
      <c r="R39" s="34"/>
      <c r="S39" s="36"/>
      <c r="T39" s="34"/>
      <c r="U39" s="39"/>
      <c r="V39" s="36"/>
      <c r="W39" s="38"/>
      <c r="X39" s="34"/>
      <c r="Y39" s="38"/>
      <c r="Z39" s="35"/>
      <c r="AA39" s="35"/>
      <c r="AB39" s="35"/>
      <c r="AC39" s="35"/>
      <c r="AD39" s="35"/>
      <c r="AE39" s="35"/>
    </row>
    <row r="40" spans="1:31" ht="30" customHeight="1" x14ac:dyDescent="0.45">
      <c r="A40" s="74"/>
      <c r="B40" s="70">
        <v>19</v>
      </c>
      <c r="C40" s="71" t="s">
        <v>42</v>
      </c>
      <c r="D40" s="64">
        <v>37</v>
      </c>
      <c r="E40" s="73" t="s">
        <v>35</v>
      </c>
      <c r="F40" s="45" t="s">
        <v>14</v>
      </c>
      <c r="G40" s="53" t="s">
        <v>32</v>
      </c>
      <c r="H40" s="46" t="s">
        <v>33</v>
      </c>
      <c r="I40" s="47" t="s">
        <v>16</v>
      </c>
      <c r="J40" s="60">
        <v>3.41</v>
      </c>
      <c r="K40" s="69"/>
      <c r="L40" s="25">
        <f t="shared" si="5"/>
        <v>0</v>
      </c>
      <c r="M40" s="26" t="str">
        <f t="shared" si="0"/>
        <v>OK</v>
      </c>
      <c r="N40" s="54"/>
      <c r="O40" s="54"/>
      <c r="P40" s="55"/>
      <c r="Q40" s="55"/>
      <c r="R40" s="55"/>
      <c r="S40" s="55"/>
      <c r="T40" s="55"/>
      <c r="U40" s="55"/>
      <c r="V40" s="55"/>
      <c r="W40" s="55"/>
      <c r="X40" s="56"/>
      <c r="Y40" s="56"/>
      <c r="Z40" s="56"/>
      <c r="AA40" s="56"/>
      <c r="AB40" s="56"/>
      <c r="AC40" s="56"/>
      <c r="AD40" s="56"/>
      <c r="AE40" s="56"/>
    </row>
    <row r="41" spans="1:31" ht="30" customHeight="1" x14ac:dyDescent="0.45">
      <c r="A41" s="74"/>
      <c r="B41" s="70"/>
      <c r="C41" s="72"/>
      <c r="D41" s="64">
        <v>38</v>
      </c>
      <c r="E41" s="73"/>
      <c r="F41" s="46" t="s">
        <v>22</v>
      </c>
      <c r="G41" s="53" t="s">
        <v>32</v>
      </c>
      <c r="H41" s="46" t="s">
        <v>34</v>
      </c>
      <c r="I41" s="47" t="s">
        <v>16</v>
      </c>
      <c r="J41" s="60">
        <v>328.24</v>
      </c>
      <c r="K41" s="69"/>
      <c r="L41" s="25">
        <f t="shared" si="5"/>
        <v>0</v>
      </c>
      <c r="M41" s="26" t="str">
        <f t="shared" si="0"/>
        <v>OK</v>
      </c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6"/>
      <c r="Y41" s="56"/>
      <c r="Z41" s="56"/>
      <c r="AA41" s="56"/>
      <c r="AB41" s="56"/>
      <c r="AC41" s="56"/>
      <c r="AD41" s="56"/>
      <c r="AE41" s="56"/>
    </row>
    <row r="43" spans="1:31" ht="18" x14ac:dyDescent="0.45">
      <c r="N43" s="50"/>
      <c r="O43" s="50"/>
    </row>
    <row r="45" spans="1:31" ht="18" x14ac:dyDescent="0.45">
      <c r="G45" s="87" t="s">
        <v>21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9"/>
    </row>
  </sheetData>
  <mergeCells count="84">
    <mergeCell ref="V1:V2"/>
    <mergeCell ref="A1:G1"/>
    <mergeCell ref="H1:J1"/>
    <mergeCell ref="K1:M1"/>
    <mergeCell ref="N1:N2"/>
    <mergeCell ref="O1:O2"/>
    <mergeCell ref="P1:P2"/>
    <mergeCell ref="Q1:Q2"/>
    <mergeCell ref="R1:R2"/>
    <mergeCell ref="S1:S2"/>
    <mergeCell ref="T1:T2"/>
    <mergeCell ref="U1:U2"/>
    <mergeCell ref="AC1:AC2"/>
    <mergeCell ref="AD1:AD2"/>
    <mergeCell ref="AE1:AE2"/>
    <mergeCell ref="A2:M2"/>
    <mergeCell ref="A4:A13"/>
    <mergeCell ref="B4:B5"/>
    <mergeCell ref="C4:C5"/>
    <mergeCell ref="E4:E5"/>
    <mergeCell ref="B6:B7"/>
    <mergeCell ref="C6:C7"/>
    <mergeCell ref="W1:W2"/>
    <mergeCell ref="X1:X2"/>
    <mergeCell ref="Y1:Y2"/>
    <mergeCell ref="Z1:Z2"/>
    <mergeCell ref="AA1:AA2"/>
    <mergeCell ref="AB1:AB2"/>
    <mergeCell ref="E6:E7"/>
    <mergeCell ref="B8:B9"/>
    <mergeCell ref="C8:C9"/>
    <mergeCell ref="E8:E9"/>
    <mergeCell ref="B10:B11"/>
    <mergeCell ref="C10:C11"/>
    <mergeCell ref="E10:E11"/>
    <mergeCell ref="B12:B13"/>
    <mergeCell ref="C12:C13"/>
    <mergeCell ref="E12:E13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E22:E23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G45:T45"/>
    <mergeCell ref="B38:B39"/>
    <mergeCell ref="C38:C39"/>
    <mergeCell ref="E38:E39"/>
    <mergeCell ref="B40:B41"/>
    <mergeCell ref="C40:C41"/>
    <mergeCell ref="E40:E4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609AB-A037-407E-8523-37690C4C01B5}">
  <dimension ref="A1:AE45"/>
  <sheetViews>
    <sheetView topLeftCell="A16" zoomScale="80" zoomScaleNormal="80" workbookViewId="0">
      <selection activeCell="Q27" sqref="Q27"/>
    </sheetView>
  </sheetViews>
  <sheetFormatPr defaultColWidth="9.73046875" defaultRowHeight="14.25" x14ac:dyDescent="0.45"/>
  <cols>
    <col min="1" max="1" width="16.265625" style="2" customWidth="1"/>
    <col min="2" max="2" width="11.86328125" style="1" customWidth="1"/>
    <col min="3" max="3" width="46.73046875" style="1" customWidth="1"/>
    <col min="4" max="4" width="11.73046875" style="1" customWidth="1"/>
    <col min="5" max="5" width="24.86328125" style="1" customWidth="1"/>
    <col min="6" max="6" width="11.86328125" style="1" customWidth="1"/>
    <col min="7" max="7" width="9.1328125" style="28" customWidth="1"/>
    <col min="8" max="8" width="12.265625" style="1" customWidth="1"/>
    <col min="9" max="9" width="14.86328125" style="1" customWidth="1"/>
    <col min="10" max="10" width="15.3984375" style="1" customWidth="1"/>
    <col min="11" max="11" width="11.265625" style="6" customWidth="1"/>
    <col min="12" max="12" width="13.265625" style="27" customWidth="1"/>
    <col min="13" max="13" width="12.59765625" style="4" customWidth="1"/>
    <col min="14" max="14" width="14.1328125" style="5" customWidth="1"/>
    <col min="15" max="15" width="14.265625" style="5" customWidth="1"/>
    <col min="16" max="23" width="15.73046875" style="5" customWidth="1"/>
    <col min="24" max="31" width="15.73046875" style="2" customWidth="1"/>
    <col min="32" max="16384" width="9.73046875" style="2"/>
  </cols>
  <sheetData>
    <row r="1" spans="1:31" ht="65.25" customHeight="1" x14ac:dyDescent="0.45">
      <c r="A1" s="79" t="s">
        <v>36</v>
      </c>
      <c r="B1" s="79"/>
      <c r="C1" s="79"/>
      <c r="D1" s="79"/>
      <c r="E1" s="79"/>
      <c r="F1" s="79"/>
      <c r="G1" s="80"/>
      <c r="H1" s="86" t="s">
        <v>37</v>
      </c>
      <c r="I1" s="86"/>
      <c r="J1" s="86"/>
      <c r="K1" s="86" t="s">
        <v>38</v>
      </c>
      <c r="L1" s="86"/>
      <c r="M1" s="86"/>
      <c r="N1" s="84" t="s">
        <v>39</v>
      </c>
      <c r="O1" s="84" t="s">
        <v>39</v>
      </c>
      <c r="P1" s="84" t="s">
        <v>39</v>
      </c>
      <c r="Q1" s="84" t="s">
        <v>39</v>
      </c>
      <c r="R1" s="84" t="s">
        <v>39</v>
      </c>
      <c r="S1" s="84" t="s">
        <v>39</v>
      </c>
      <c r="T1" s="84" t="s">
        <v>39</v>
      </c>
      <c r="U1" s="84" t="s">
        <v>39</v>
      </c>
      <c r="V1" s="84" t="s">
        <v>39</v>
      </c>
      <c r="W1" s="84" t="s">
        <v>39</v>
      </c>
      <c r="X1" s="84" t="s">
        <v>39</v>
      </c>
      <c r="Y1" s="84" t="s">
        <v>39</v>
      </c>
      <c r="Z1" s="84" t="s">
        <v>39</v>
      </c>
      <c r="AA1" s="84" t="s">
        <v>39</v>
      </c>
      <c r="AB1" s="84" t="s">
        <v>39</v>
      </c>
      <c r="AC1" s="84" t="s">
        <v>39</v>
      </c>
      <c r="AD1" s="84" t="s">
        <v>39</v>
      </c>
      <c r="AE1" s="84" t="s">
        <v>39</v>
      </c>
    </row>
    <row r="2" spans="1:31" ht="21.75" customHeight="1" x14ac:dyDescent="0.45">
      <c r="A2" s="79" t="s">
        <v>17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</row>
    <row r="3" spans="1:31" s="3" customFormat="1" ht="30" customHeight="1" x14ac:dyDescent="0.35">
      <c r="A3" s="62" t="s">
        <v>40</v>
      </c>
      <c r="B3" s="51" t="s">
        <v>25</v>
      </c>
      <c r="C3" s="51" t="s">
        <v>26</v>
      </c>
      <c r="D3" s="51" t="s">
        <v>27</v>
      </c>
      <c r="E3" s="51" t="s">
        <v>28</v>
      </c>
      <c r="F3" s="51" t="s">
        <v>5</v>
      </c>
      <c r="G3" s="51" t="s">
        <v>29</v>
      </c>
      <c r="H3" s="51" t="s">
        <v>30</v>
      </c>
      <c r="I3" s="51" t="s">
        <v>31</v>
      </c>
      <c r="J3" s="21" t="s">
        <v>2</v>
      </c>
      <c r="K3" s="22" t="s">
        <v>4</v>
      </c>
      <c r="L3" s="23" t="s">
        <v>0</v>
      </c>
      <c r="M3" s="20" t="s">
        <v>3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</row>
    <row r="4" spans="1:31" ht="30" customHeight="1" x14ac:dyDescent="0.45">
      <c r="A4" s="83" t="s">
        <v>41</v>
      </c>
      <c r="B4" s="81">
        <v>1</v>
      </c>
      <c r="C4" s="71" t="s">
        <v>42</v>
      </c>
      <c r="D4" s="61">
        <v>1</v>
      </c>
      <c r="E4" s="73" t="s">
        <v>18</v>
      </c>
      <c r="F4" s="45" t="s">
        <v>14</v>
      </c>
      <c r="G4" s="53" t="s">
        <v>32</v>
      </c>
      <c r="H4" s="46" t="s">
        <v>33</v>
      </c>
      <c r="I4" s="47" t="s">
        <v>16</v>
      </c>
      <c r="J4" s="60">
        <v>3.81</v>
      </c>
      <c r="K4" s="69"/>
      <c r="L4" s="25">
        <f>K4-(SUM(N4:AE4))</f>
        <v>0</v>
      </c>
      <c r="M4" s="26" t="str">
        <f t="shared" ref="M4:M41" si="0">IF(L4&lt;0,"ATENÇÃO","OK")</f>
        <v>OK</v>
      </c>
      <c r="N4" s="36"/>
      <c r="O4" s="36"/>
      <c r="P4" s="34"/>
      <c r="Q4" s="34"/>
      <c r="R4" s="34"/>
      <c r="S4" s="34"/>
      <c r="T4" s="36"/>
      <c r="U4" s="40"/>
      <c r="V4" s="37"/>
      <c r="W4" s="38"/>
      <c r="X4" s="34"/>
      <c r="Y4" s="38"/>
      <c r="Z4" s="35"/>
      <c r="AA4" s="35"/>
      <c r="AB4" s="35"/>
      <c r="AC4" s="35"/>
      <c r="AD4" s="35"/>
      <c r="AE4" s="35"/>
    </row>
    <row r="5" spans="1:31" ht="30" customHeight="1" x14ac:dyDescent="0.45">
      <c r="A5" s="83"/>
      <c r="B5" s="82"/>
      <c r="C5" s="72"/>
      <c r="D5" s="61">
        <v>2</v>
      </c>
      <c r="E5" s="73"/>
      <c r="F5" s="46" t="s">
        <v>22</v>
      </c>
      <c r="G5" s="53" t="s">
        <v>32</v>
      </c>
      <c r="H5" s="46" t="s">
        <v>34</v>
      </c>
      <c r="I5" s="47" t="s">
        <v>16</v>
      </c>
      <c r="J5" s="60">
        <v>419.99</v>
      </c>
      <c r="K5" s="69"/>
      <c r="L5" s="25">
        <f t="shared" ref="L5" si="1">K5-(SUM(N5:AE5))</f>
        <v>0</v>
      </c>
      <c r="M5" s="26" t="str">
        <f t="shared" si="0"/>
        <v>OK</v>
      </c>
      <c r="N5" s="36"/>
      <c r="O5" s="36"/>
      <c r="P5" s="34"/>
      <c r="Q5" s="34"/>
      <c r="R5" s="34"/>
      <c r="S5" s="34"/>
      <c r="T5" s="36"/>
      <c r="U5" s="36"/>
      <c r="V5" s="36"/>
      <c r="W5" s="38"/>
      <c r="X5" s="34"/>
      <c r="Y5" s="38"/>
      <c r="Z5" s="35"/>
      <c r="AA5" s="35"/>
      <c r="AB5" s="35"/>
      <c r="AC5" s="35"/>
      <c r="AD5" s="35"/>
      <c r="AE5" s="35"/>
    </row>
    <row r="6" spans="1:31" ht="30" customHeight="1" x14ac:dyDescent="0.45">
      <c r="A6" s="83"/>
      <c r="B6" s="81">
        <v>2</v>
      </c>
      <c r="C6" s="76" t="s">
        <v>43</v>
      </c>
      <c r="D6" s="61">
        <v>3</v>
      </c>
      <c r="E6" s="78" t="s">
        <v>19</v>
      </c>
      <c r="F6" s="45" t="s">
        <v>14</v>
      </c>
      <c r="G6" s="53" t="s">
        <v>32</v>
      </c>
      <c r="H6" s="46" t="s">
        <v>33</v>
      </c>
      <c r="I6" s="47" t="s">
        <v>16</v>
      </c>
      <c r="J6" s="60">
        <v>5.23</v>
      </c>
      <c r="K6" s="69"/>
      <c r="L6" s="25">
        <f>K6-(SUM(N6:AE6))</f>
        <v>0</v>
      </c>
      <c r="M6" s="26" t="str">
        <f t="shared" si="0"/>
        <v>OK</v>
      </c>
      <c r="N6" s="36"/>
      <c r="O6" s="36"/>
      <c r="P6" s="34"/>
      <c r="Q6" s="34"/>
      <c r="R6" s="34"/>
      <c r="S6" s="34"/>
      <c r="T6" s="36"/>
      <c r="U6" s="40"/>
      <c r="V6" s="37"/>
      <c r="W6" s="38"/>
      <c r="X6" s="34"/>
      <c r="Y6" s="38"/>
      <c r="Z6" s="35"/>
      <c r="AA6" s="35"/>
      <c r="AB6" s="35"/>
      <c r="AC6" s="35"/>
      <c r="AD6" s="35"/>
      <c r="AE6" s="35"/>
    </row>
    <row r="7" spans="1:31" ht="30" customHeight="1" x14ac:dyDescent="0.45">
      <c r="A7" s="83"/>
      <c r="B7" s="82"/>
      <c r="C7" s="77"/>
      <c r="D7" s="61">
        <v>4</v>
      </c>
      <c r="E7" s="78"/>
      <c r="F7" s="46" t="s">
        <v>22</v>
      </c>
      <c r="G7" s="53" t="s">
        <v>32</v>
      </c>
      <c r="H7" s="46" t="s">
        <v>34</v>
      </c>
      <c r="I7" s="47" t="s">
        <v>16</v>
      </c>
      <c r="J7" s="60">
        <v>517.32000000000005</v>
      </c>
      <c r="K7" s="69"/>
      <c r="L7" s="25">
        <f t="shared" ref="L7" si="2">K7-(SUM(N7:AE7))</f>
        <v>0</v>
      </c>
      <c r="M7" s="26" t="str">
        <f t="shared" si="0"/>
        <v>OK</v>
      </c>
      <c r="N7" s="36"/>
      <c r="O7" s="36"/>
      <c r="P7" s="34"/>
      <c r="Q7" s="34"/>
      <c r="R7" s="34"/>
      <c r="S7" s="34"/>
      <c r="T7" s="36"/>
      <c r="U7" s="36"/>
      <c r="V7" s="36"/>
      <c r="W7" s="38"/>
      <c r="X7" s="34"/>
      <c r="Y7" s="38"/>
      <c r="Z7" s="35"/>
      <c r="AA7" s="35"/>
      <c r="AB7" s="35"/>
      <c r="AC7" s="35"/>
      <c r="AD7" s="35"/>
      <c r="AE7" s="35"/>
    </row>
    <row r="8" spans="1:31" ht="30" customHeight="1" x14ac:dyDescent="0.45">
      <c r="A8" s="83"/>
      <c r="B8" s="81">
        <v>3</v>
      </c>
      <c r="C8" s="71" t="s">
        <v>43</v>
      </c>
      <c r="D8" s="61">
        <v>5</v>
      </c>
      <c r="E8" s="73" t="s">
        <v>20</v>
      </c>
      <c r="F8" s="45" t="s">
        <v>14</v>
      </c>
      <c r="G8" s="53" t="s">
        <v>32</v>
      </c>
      <c r="H8" s="46" t="s">
        <v>33</v>
      </c>
      <c r="I8" s="47" t="s">
        <v>16</v>
      </c>
      <c r="J8" s="60">
        <v>6.79</v>
      </c>
      <c r="K8" s="69"/>
      <c r="L8" s="25">
        <f>K8-(SUM(N8:AE8))</f>
        <v>0</v>
      </c>
      <c r="M8" s="26" t="str">
        <f t="shared" si="0"/>
        <v>OK</v>
      </c>
      <c r="N8" s="36"/>
      <c r="O8" s="36"/>
      <c r="P8" s="34"/>
      <c r="Q8" s="34"/>
      <c r="R8" s="34"/>
      <c r="S8" s="34"/>
      <c r="T8" s="36"/>
      <c r="U8" s="40"/>
      <c r="V8" s="37"/>
      <c r="W8" s="38"/>
      <c r="X8" s="34"/>
      <c r="Y8" s="38"/>
      <c r="Z8" s="35"/>
      <c r="AA8" s="35"/>
      <c r="AB8" s="35"/>
      <c r="AC8" s="35"/>
      <c r="AD8" s="35"/>
      <c r="AE8" s="35"/>
    </row>
    <row r="9" spans="1:31" ht="30" customHeight="1" x14ac:dyDescent="0.45">
      <c r="A9" s="83"/>
      <c r="B9" s="82"/>
      <c r="C9" s="72"/>
      <c r="D9" s="61">
        <v>6</v>
      </c>
      <c r="E9" s="73"/>
      <c r="F9" s="46" t="s">
        <v>22</v>
      </c>
      <c r="G9" s="53" t="s">
        <v>32</v>
      </c>
      <c r="H9" s="46" t="s">
        <v>34</v>
      </c>
      <c r="I9" s="47" t="s">
        <v>16</v>
      </c>
      <c r="J9" s="60">
        <v>756.82</v>
      </c>
      <c r="K9" s="69"/>
      <c r="L9" s="25">
        <f t="shared" ref="L9" si="3">K9-(SUM(N9:AE9))</f>
        <v>0</v>
      </c>
      <c r="M9" s="26" t="str">
        <f t="shared" si="0"/>
        <v>OK</v>
      </c>
      <c r="N9" s="36"/>
      <c r="O9" s="36"/>
      <c r="P9" s="34"/>
      <c r="Q9" s="34"/>
      <c r="R9" s="34"/>
      <c r="S9" s="34"/>
      <c r="T9" s="36"/>
      <c r="U9" s="36"/>
      <c r="V9" s="36"/>
      <c r="W9" s="38"/>
      <c r="X9" s="34"/>
      <c r="Y9" s="38"/>
      <c r="Z9" s="35"/>
      <c r="AA9" s="35"/>
      <c r="AB9" s="35"/>
      <c r="AC9" s="35"/>
      <c r="AD9" s="35"/>
      <c r="AE9" s="35"/>
    </row>
    <row r="10" spans="1:31" ht="30" customHeight="1" x14ac:dyDescent="0.45">
      <c r="A10" s="83"/>
      <c r="B10" s="81">
        <v>4</v>
      </c>
      <c r="C10" s="76" t="s">
        <v>42</v>
      </c>
      <c r="D10" s="61">
        <v>7</v>
      </c>
      <c r="E10" s="78" t="s">
        <v>15</v>
      </c>
      <c r="F10" s="45" t="s">
        <v>14</v>
      </c>
      <c r="G10" s="53" t="s">
        <v>32</v>
      </c>
      <c r="H10" s="46" t="s">
        <v>33</v>
      </c>
      <c r="I10" s="47" t="s">
        <v>16</v>
      </c>
      <c r="J10" s="60">
        <v>6.13</v>
      </c>
      <c r="K10" s="69"/>
      <c r="L10" s="25">
        <f>K10-(SUM(N10:AE10))</f>
        <v>0</v>
      </c>
      <c r="M10" s="26" t="str">
        <f t="shared" si="0"/>
        <v>OK</v>
      </c>
      <c r="N10" s="36"/>
      <c r="O10" s="36"/>
      <c r="P10" s="34"/>
      <c r="Q10" s="34"/>
      <c r="R10" s="34"/>
      <c r="S10" s="34"/>
      <c r="T10" s="36"/>
      <c r="U10" s="40"/>
      <c r="V10" s="37"/>
      <c r="W10" s="38"/>
      <c r="X10" s="34"/>
      <c r="Y10" s="38"/>
      <c r="Z10" s="35"/>
      <c r="AA10" s="35"/>
      <c r="AB10" s="35"/>
      <c r="AC10" s="35"/>
      <c r="AD10" s="35"/>
      <c r="AE10" s="35"/>
    </row>
    <row r="11" spans="1:31" ht="30" customHeight="1" x14ac:dyDescent="0.45">
      <c r="A11" s="83"/>
      <c r="B11" s="82"/>
      <c r="C11" s="77"/>
      <c r="D11" s="61">
        <v>8</v>
      </c>
      <c r="E11" s="78"/>
      <c r="F11" s="46" t="s">
        <v>22</v>
      </c>
      <c r="G11" s="53" t="s">
        <v>32</v>
      </c>
      <c r="H11" s="46" t="s">
        <v>34</v>
      </c>
      <c r="I11" s="47" t="s">
        <v>16</v>
      </c>
      <c r="J11" s="60">
        <v>704.6</v>
      </c>
      <c r="K11" s="69"/>
      <c r="L11" s="25">
        <f t="shared" ref="L11" si="4">K11-(SUM(N11:AE11))</f>
        <v>0</v>
      </c>
      <c r="M11" s="26" t="str">
        <f t="shared" si="0"/>
        <v>OK</v>
      </c>
      <c r="N11" s="36"/>
      <c r="O11" s="36"/>
      <c r="P11" s="34"/>
      <c r="Q11" s="34"/>
      <c r="R11" s="34"/>
      <c r="S11" s="34"/>
      <c r="T11" s="36"/>
      <c r="U11" s="36"/>
      <c r="V11" s="36"/>
      <c r="W11" s="38"/>
      <c r="X11" s="34"/>
      <c r="Y11" s="38"/>
      <c r="Z11" s="35"/>
      <c r="AA11" s="35"/>
      <c r="AB11" s="35"/>
      <c r="AC11" s="35"/>
      <c r="AD11" s="35"/>
      <c r="AE11" s="35"/>
    </row>
    <row r="12" spans="1:31" ht="30" customHeight="1" x14ac:dyDescent="0.45">
      <c r="A12" s="83"/>
      <c r="B12" s="81">
        <v>5</v>
      </c>
      <c r="C12" s="71" t="s">
        <v>42</v>
      </c>
      <c r="D12" s="61">
        <v>9</v>
      </c>
      <c r="E12" s="73" t="s">
        <v>35</v>
      </c>
      <c r="F12" s="45" t="s">
        <v>14</v>
      </c>
      <c r="G12" s="53" t="s">
        <v>32</v>
      </c>
      <c r="H12" s="46" t="s">
        <v>33</v>
      </c>
      <c r="I12" s="47" t="s">
        <v>16</v>
      </c>
      <c r="J12" s="60">
        <v>3.41</v>
      </c>
      <c r="K12" s="69"/>
      <c r="L12" s="25">
        <f>K12-(SUM(N12:AE12))</f>
        <v>0</v>
      </c>
      <c r="M12" s="26" t="str">
        <f t="shared" si="0"/>
        <v>OK</v>
      </c>
      <c r="N12" s="36"/>
      <c r="O12" s="36"/>
      <c r="P12" s="34"/>
      <c r="Q12" s="34"/>
      <c r="R12" s="34"/>
      <c r="S12" s="34"/>
      <c r="T12" s="36"/>
      <c r="U12" s="40"/>
      <c r="V12" s="37"/>
      <c r="W12" s="38"/>
      <c r="X12" s="34"/>
      <c r="Y12" s="38"/>
      <c r="Z12" s="35"/>
      <c r="AA12" s="35"/>
      <c r="AB12" s="35"/>
      <c r="AC12" s="35"/>
      <c r="AD12" s="35"/>
      <c r="AE12" s="35"/>
    </row>
    <row r="13" spans="1:31" ht="30" customHeight="1" x14ac:dyDescent="0.45">
      <c r="A13" s="83"/>
      <c r="B13" s="82"/>
      <c r="C13" s="72"/>
      <c r="D13" s="61">
        <v>10</v>
      </c>
      <c r="E13" s="73"/>
      <c r="F13" s="46" t="s">
        <v>22</v>
      </c>
      <c r="G13" s="53" t="s">
        <v>32</v>
      </c>
      <c r="H13" s="46" t="s">
        <v>34</v>
      </c>
      <c r="I13" s="47" t="s">
        <v>16</v>
      </c>
      <c r="J13" s="60">
        <v>328.21</v>
      </c>
      <c r="K13" s="69"/>
      <c r="L13" s="25">
        <f t="shared" ref="L13:L41" si="5">K13-(SUM(N13:AE13))</f>
        <v>0</v>
      </c>
      <c r="M13" s="26" t="str">
        <f t="shared" si="0"/>
        <v>OK</v>
      </c>
      <c r="N13" s="36"/>
      <c r="O13" s="36"/>
      <c r="P13" s="34"/>
      <c r="Q13" s="34"/>
      <c r="R13" s="34"/>
      <c r="S13" s="34"/>
      <c r="T13" s="36"/>
      <c r="U13" s="36"/>
      <c r="V13" s="36"/>
      <c r="W13" s="38"/>
      <c r="X13" s="34"/>
      <c r="Y13" s="38"/>
      <c r="Z13" s="35"/>
      <c r="AA13" s="35"/>
      <c r="AB13" s="35"/>
      <c r="AC13" s="35"/>
      <c r="AD13" s="35"/>
      <c r="AE13" s="35"/>
    </row>
    <row r="14" spans="1:31" s="7" customFormat="1" ht="30" customHeight="1" x14ac:dyDescent="0.45">
      <c r="A14" s="74" t="s">
        <v>44</v>
      </c>
      <c r="B14" s="75">
        <v>6</v>
      </c>
      <c r="C14" s="76" t="s">
        <v>42</v>
      </c>
      <c r="D14" s="63">
        <v>11</v>
      </c>
      <c r="E14" s="78" t="s">
        <v>18</v>
      </c>
      <c r="F14" s="45" t="s">
        <v>14</v>
      </c>
      <c r="G14" s="53" t="s">
        <v>32</v>
      </c>
      <c r="H14" s="46" t="s">
        <v>33</v>
      </c>
      <c r="I14" s="47" t="s">
        <v>16</v>
      </c>
      <c r="J14" s="60">
        <v>3.81</v>
      </c>
      <c r="K14" s="69"/>
      <c r="L14" s="25">
        <f t="shared" si="5"/>
        <v>0</v>
      </c>
      <c r="M14" s="26" t="str">
        <f t="shared" si="0"/>
        <v>OK</v>
      </c>
      <c r="N14" s="36"/>
      <c r="O14" s="36"/>
      <c r="P14" s="36"/>
      <c r="Q14" s="34"/>
      <c r="R14" s="36"/>
      <c r="S14" s="34"/>
      <c r="T14" s="34"/>
      <c r="U14" s="39"/>
      <c r="V14" s="36"/>
      <c r="W14" s="38"/>
      <c r="X14" s="34"/>
      <c r="Y14" s="38"/>
      <c r="Z14" s="35"/>
      <c r="AA14" s="35"/>
      <c r="AB14" s="35"/>
      <c r="AC14" s="35"/>
      <c r="AD14" s="35"/>
      <c r="AE14" s="35"/>
    </row>
    <row r="15" spans="1:31" s="7" customFormat="1" ht="30" customHeight="1" x14ac:dyDescent="0.45">
      <c r="A15" s="74"/>
      <c r="B15" s="75"/>
      <c r="C15" s="77"/>
      <c r="D15" s="63">
        <v>12</v>
      </c>
      <c r="E15" s="78"/>
      <c r="F15" s="46" t="s">
        <v>22</v>
      </c>
      <c r="G15" s="53" t="s">
        <v>32</v>
      </c>
      <c r="H15" s="46" t="s">
        <v>34</v>
      </c>
      <c r="I15" s="47" t="s">
        <v>16</v>
      </c>
      <c r="J15" s="60">
        <v>420.13</v>
      </c>
      <c r="K15" s="69"/>
      <c r="L15" s="25">
        <f t="shared" si="5"/>
        <v>0</v>
      </c>
      <c r="M15" s="26" t="str">
        <f t="shared" si="0"/>
        <v>OK</v>
      </c>
      <c r="N15" s="36"/>
      <c r="O15" s="36"/>
      <c r="P15" s="36"/>
      <c r="Q15" s="34"/>
      <c r="R15" s="36"/>
      <c r="S15" s="34"/>
      <c r="T15" s="34"/>
      <c r="U15" s="39"/>
      <c r="V15" s="36"/>
      <c r="W15" s="38"/>
      <c r="X15" s="34"/>
      <c r="Y15" s="38"/>
      <c r="Z15" s="35"/>
      <c r="AA15" s="35"/>
      <c r="AB15" s="35"/>
      <c r="AC15" s="35"/>
      <c r="AD15" s="35"/>
      <c r="AE15" s="35"/>
    </row>
    <row r="16" spans="1:31" s="7" customFormat="1" ht="30" customHeight="1" x14ac:dyDescent="0.45">
      <c r="A16" s="74"/>
      <c r="B16" s="70">
        <v>7</v>
      </c>
      <c r="C16" s="71" t="s">
        <v>43</v>
      </c>
      <c r="D16" s="64">
        <v>13</v>
      </c>
      <c r="E16" s="73" t="s">
        <v>19</v>
      </c>
      <c r="F16" s="45" t="s">
        <v>14</v>
      </c>
      <c r="G16" s="53" t="s">
        <v>32</v>
      </c>
      <c r="H16" s="46" t="s">
        <v>33</v>
      </c>
      <c r="I16" s="47" t="s">
        <v>16</v>
      </c>
      <c r="J16" s="60">
        <v>5.23</v>
      </c>
      <c r="K16" s="69"/>
      <c r="L16" s="25">
        <f t="shared" si="5"/>
        <v>0</v>
      </c>
      <c r="M16" s="26" t="str">
        <f t="shared" si="0"/>
        <v>OK</v>
      </c>
      <c r="N16" s="36"/>
      <c r="O16" s="36"/>
      <c r="P16" s="34"/>
      <c r="Q16" s="34"/>
      <c r="R16" s="34"/>
      <c r="S16" s="34"/>
      <c r="T16" s="34"/>
      <c r="U16" s="39"/>
      <c r="V16" s="36"/>
      <c r="W16" s="38"/>
      <c r="X16" s="36"/>
      <c r="Y16" s="38"/>
      <c r="Z16" s="35"/>
      <c r="AA16" s="35"/>
      <c r="AB16" s="35"/>
      <c r="AC16" s="35"/>
      <c r="AD16" s="35"/>
      <c r="AE16" s="35"/>
    </row>
    <row r="17" spans="1:31" s="7" customFormat="1" ht="30" customHeight="1" x14ac:dyDescent="0.45">
      <c r="A17" s="74"/>
      <c r="B17" s="70"/>
      <c r="C17" s="72"/>
      <c r="D17" s="64">
        <v>14</v>
      </c>
      <c r="E17" s="73"/>
      <c r="F17" s="46" t="s">
        <v>22</v>
      </c>
      <c r="G17" s="53" t="s">
        <v>32</v>
      </c>
      <c r="H17" s="46" t="s">
        <v>34</v>
      </c>
      <c r="I17" s="47" t="s">
        <v>16</v>
      </c>
      <c r="J17" s="60">
        <v>517.33000000000004</v>
      </c>
      <c r="K17" s="69"/>
      <c r="L17" s="25">
        <f t="shared" si="5"/>
        <v>0</v>
      </c>
      <c r="M17" s="26" t="str">
        <f t="shared" si="0"/>
        <v>OK</v>
      </c>
      <c r="N17" s="36"/>
      <c r="O17" s="36"/>
      <c r="P17" s="34"/>
      <c r="Q17" s="34"/>
      <c r="R17" s="34"/>
      <c r="S17" s="34"/>
      <c r="T17" s="34"/>
      <c r="U17" s="39"/>
      <c r="V17" s="36"/>
      <c r="W17" s="38"/>
      <c r="X17" s="36"/>
      <c r="Y17" s="38"/>
      <c r="Z17" s="35"/>
      <c r="AA17" s="35"/>
      <c r="AB17" s="35"/>
      <c r="AC17" s="35"/>
      <c r="AD17" s="35"/>
      <c r="AE17" s="35"/>
    </row>
    <row r="18" spans="1:31" s="7" customFormat="1" ht="30" customHeight="1" x14ac:dyDescent="0.45">
      <c r="A18" s="74"/>
      <c r="B18" s="75">
        <v>8</v>
      </c>
      <c r="C18" s="76" t="s">
        <v>43</v>
      </c>
      <c r="D18" s="63">
        <v>15</v>
      </c>
      <c r="E18" s="78" t="s">
        <v>20</v>
      </c>
      <c r="F18" s="45" t="s">
        <v>14</v>
      </c>
      <c r="G18" s="53" t="s">
        <v>32</v>
      </c>
      <c r="H18" s="46" t="s">
        <v>33</v>
      </c>
      <c r="I18" s="47" t="s">
        <v>16</v>
      </c>
      <c r="J18" s="60">
        <v>6.79</v>
      </c>
      <c r="K18" s="69"/>
      <c r="L18" s="25">
        <f t="shared" si="5"/>
        <v>0</v>
      </c>
      <c r="M18" s="26" t="str">
        <f t="shared" si="0"/>
        <v>OK</v>
      </c>
      <c r="N18" s="36"/>
      <c r="O18" s="36"/>
      <c r="P18" s="34"/>
      <c r="Q18" s="36"/>
      <c r="R18" s="34"/>
      <c r="S18" s="36"/>
      <c r="T18" s="34"/>
      <c r="U18" s="39"/>
      <c r="V18" s="36"/>
      <c r="W18" s="38"/>
      <c r="X18" s="34"/>
      <c r="Y18" s="38"/>
      <c r="Z18" s="35"/>
      <c r="AA18" s="35"/>
      <c r="AB18" s="35"/>
      <c r="AC18" s="35"/>
      <c r="AD18" s="35"/>
      <c r="AE18" s="35"/>
    </row>
    <row r="19" spans="1:31" s="7" customFormat="1" ht="30" customHeight="1" x14ac:dyDescent="0.45">
      <c r="A19" s="74"/>
      <c r="B19" s="75"/>
      <c r="C19" s="77"/>
      <c r="D19" s="63">
        <v>16</v>
      </c>
      <c r="E19" s="78"/>
      <c r="F19" s="46" t="s">
        <v>22</v>
      </c>
      <c r="G19" s="53" t="s">
        <v>32</v>
      </c>
      <c r="H19" s="46" t="s">
        <v>34</v>
      </c>
      <c r="I19" s="47" t="s">
        <v>16</v>
      </c>
      <c r="J19" s="60">
        <v>756.82</v>
      </c>
      <c r="K19" s="69"/>
      <c r="L19" s="25">
        <f t="shared" si="5"/>
        <v>0</v>
      </c>
      <c r="M19" s="26" t="str">
        <f t="shared" si="0"/>
        <v>OK</v>
      </c>
      <c r="N19" s="36"/>
      <c r="O19" s="36"/>
      <c r="P19" s="34"/>
      <c r="Q19" s="36"/>
      <c r="R19" s="34"/>
      <c r="S19" s="36"/>
      <c r="T19" s="34"/>
      <c r="U19" s="39"/>
      <c r="V19" s="36"/>
      <c r="W19" s="38"/>
      <c r="X19" s="34"/>
      <c r="Y19" s="38"/>
      <c r="Z19" s="35"/>
      <c r="AA19" s="35"/>
      <c r="AB19" s="35"/>
      <c r="AC19" s="35"/>
      <c r="AD19" s="35"/>
      <c r="AE19" s="35"/>
    </row>
    <row r="20" spans="1:31" ht="30" customHeight="1" x14ac:dyDescent="0.45">
      <c r="A20" s="74"/>
      <c r="B20" s="70">
        <v>9</v>
      </c>
      <c r="C20" s="71" t="s">
        <v>42</v>
      </c>
      <c r="D20" s="64">
        <v>17</v>
      </c>
      <c r="E20" s="73" t="s">
        <v>15</v>
      </c>
      <c r="F20" s="45" t="s">
        <v>14</v>
      </c>
      <c r="G20" s="53" t="s">
        <v>32</v>
      </c>
      <c r="H20" s="46" t="s">
        <v>33</v>
      </c>
      <c r="I20" s="47" t="s">
        <v>16</v>
      </c>
      <c r="J20" s="60">
        <v>6.13</v>
      </c>
      <c r="K20" s="69"/>
      <c r="L20" s="25">
        <f t="shared" si="5"/>
        <v>0</v>
      </c>
      <c r="M20" s="26" t="str">
        <f t="shared" si="0"/>
        <v>OK</v>
      </c>
      <c r="N20" s="54"/>
      <c r="O20" s="54"/>
      <c r="P20" s="55"/>
      <c r="Q20" s="55"/>
      <c r="R20" s="55"/>
      <c r="S20" s="55"/>
      <c r="T20" s="55"/>
      <c r="U20" s="55"/>
      <c r="V20" s="55"/>
      <c r="W20" s="55"/>
      <c r="X20" s="56"/>
      <c r="Y20" s="56"/>
      <c r="Z20" s="56"/>
      <c r="AA20" s="56"/>
      <c r="AB20" s="56"/>
      <c r="AC20" s="56"/>
      <c r="AD20" s="56"/>
      <c r="AE20" s="56"/>
    </row>
    <row r="21" spans="1:31" ht="30" customHeight="1" x14ac:dyDescent="0.45">
      <c r="A21" s="74"/>
      <c r="B21" s="70"/>
      <c r="C21" s="72"/>
      <c r="D21" s="64">
        <v>18</v>
      </c>
      <c r="E21" s="73"/>
      <c r="F21" s="46" t="s">
        <v>22</v>
      </c>
      <c r="G21" s="53" t="s">
        <v>32</v>
      </c>
      <c r="H21" s="46" t="s">
        <v>34</v>
      </c>
      <c r="I21" s="47" t="s">
        <v>16</v>
      </c>
      <c r="J21" s="60">
        <v>704.59</v>
      </c>
      <c r="K21" s="69"/>
      <c r="L21" s="25">
        <f t="shared" si="5"/>
        <v>0</v>
      </c>
      <c r="M21" s="26" t="str">
        <f t="shared" si="0"/>
        <v>OK</v>
      </c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6"/>
      <c r="Y21" s="56"/>
      <c r="Z21" s="56"/>
      <c r="AA21" s="56"/>
      <c r="AB21" s="56"/>
      <c r="AC21" s="56"/>
      <c r="AD21" s="56"/>
      <c r="AE21" s="56"/>
    </row>
    <row r="22" spans="1:31" ht="30" customHeight="1" x14ac:dyDescent="0.45">
      <c r="A22" s="74"/>
      <c r="B22" s="75">
        <v>10</v>
      </c>
      <c r="C22" s="76" t="s">
        <v>42</v>
      </c>
      <c r="D22" s="63">
        <v>19</v>
      </c>
      <c r="E22" s="78" t="s">
        <v>35</v>
      </c>
      <c r="F22" s="45" t="s">
        <v>14</v>
      </c>
      <c r="G22" s="53" t="s">
        <v>32</v>
      </c>
      <c r="H22" s="46" t="s">
        <v>33</v>
      </c>
      <c r="I22" s="47" t="s">
        <v>16</v>
      </c>
      <c r="J22" s="60">
        <v>3.41</v>
      </c>
      <c r="K22" s="69"/>
      <c r="L22" s="25">
        <f t="shared" si="5"/>
        <v>0</v>
      </c>
      <c r="M22" s="26" t="str">
        <f t="shared" si="0"/>
        <v>OK</v>
      </c>
      <c r="N22" s="54"/>
      <c r="O22" s="54"/>
      <c r="P22" s="55"/>
      <c r="Q22" s="55"/>
      <c r="R22" s="55"/>
      <c r="S22" s="55"/>
      <c r="T22" s="55"/>
      <c r="U22" s="55"/>
      <c r="V22" s="55"/>
      <c r="W22" s="55"/>
      <c r="X22" s="56"/>
      <c r="Y22" s="56"/>
      <c r="Z22" s="56"/>
      <c r="AA22" s="56"/>
      <c r="AB22" s="56"/>
      <c r="AC22" s="56"/>
      <c r="AD22" s="56"/>
      <c r="AE22" s="56"/>
    </row>
    <row r="23" spans="1:31" ht="30" customHeight="1" x14ac:dyDescent="0.45">
      <c r="A23" s="74"/>
      <c r="B23" s="75"/>
      <c r="C23" s="77"/>
      <c r="D23" s="63">
        <v>20</v>
      </c>
      <c r="E23" s="78"/>
      <c r="F23" s="46" t="s">
        <v>22</v>
      </c>
      <c r="G23" s="53" t="s">
        <v>32</v>
      </c>
      <c r="H23" s="46" t="s">
        <v>34</v>
      </c>
      <c r="I23" s="47" t="s">
        <v>16</v>
      </c>
      <c r="J23" s="60">
        <v>328.19</v>
      </c>
      <c r="K23" s="69"/>
      <c r="L23" s="25">
        <f t="shared" si="5"/>
        <v>0</v>
      </c>
      <c r="M23" s="26" t="str">
        <f t="shared" si="0"/>
        <v>OK</v>
      </c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6"/>
      <c r="Y23" s="56"/>
      <c r="Z23" s="56"/>
      <c r="AA23" s="56"/>
      <c r="AB23" s="56"/>
      <c r="AC23" s="56"/>
      <c r="AD23" s="56"/>
      <c r="AE23" s="56"/>
    </row>
    <row r="24" spans="1:31" s="7" customFormat="1" ht="30" customHeight="1" x14ac:dyDescent="0.45">
      <c r="A24" s="74" t="s">
        <v>45</v>
      </c>
      <c r="B24" s="70">
        <v>11</v>
      </c>
      <c r="C24" s="71" t="s">
        <v>42</v>
      </c>
      <c r="D24" s="64">
        <v>21</v>
      </c>
      <c r="E24" s="73" t="s">
        <v>18</v>
      </c>
      <c r="F24" s="45" t="s">
        <v>14</v>
      </c>
      <c r="G24" s="53" t="s">
        <v>32</v>
      </c>
      <c r="H24" s="46" t="s">
        <v>33</v>
      </c>
      <c r="I24" s="47" t="s">
        <v>16</v>
      </c>
      <c r="J24" s="60">
        <v>3.81</v>
      </c>
      <c r="K24" s="69">
        <v>1000</v>
      </c>
      <c r="L24" s="25">
        <f t="shared" si="5"/>
        <v>1000</v>
      </c>
      <c r="M24" s="26" t="str">
        <f t="shared" si="0"/>
        <v>OK</v>
      </c>
      <c r="N24" s="36"/>
      <c r="O24" s="36"/>
      <c r="P24" s="36"/>
      <c r="Q24" s="34"/>
      <c r="R24" s="36"/>
      <c r="S24" s="34"/>
      <c r="T24" s="34"/>
      <c r="U24" s="39"/>
      <c r="V24" s="36"/>
      <c r="W24" s="38"/>
      <c r="X24" s="34"/>
      <c r="Y24" s="38"/>
      <c r="Z24" s="35"/>
      <c r="AA24" s="35"/>
      <c r="AB24" s="35"/>
      <c r="AC24" s="35"/>
      <c r="AD24" s="35"/>
      <c r="AE24" s="35"/>
    </row>
    <row r="25" spans="1:31" s="7" customFormat="1" ht="30" customHeight="1" x14ac:dyDescent="0.45">
      <c r="A25" s="74"/>
      <c r="B25" s="70"/>
      <c r="C25" s="72"/>
      <c r="D25" s="64">
        <v>22</v>
      </c>
      <c r="E25" s="73"/>
      <c r="F25" s="46" t="s">
        <v>22</v>
      </c>
      <c r="G25" s="53" t="s">
        <v>32</v>
      </c>
      <c r="H25" s="46" t="s">
        <v>34</v>
      </c>
      <c r="I25" s="47" t="s">
        <v>16</v>
      </c>
      <c r="J25" s="60">
        <v>420.14</v>
      </c>
      <c r="K25" s="69">
        <v>20</v>
      </c>
      <c r="L25" s="25">
        <f t="shared" si="5"/>
        <v>20</v>
      </c>
      <c r="M25" s="26" t="str">
        <f t="shared" si="0"/>
        <v>OK</v>
      </c>
      <c r="N25" s="36"/>
      <c r="O25" s="36"/>
      <c r="P25" s="36"/>
      <c r="Q25" s="34"/>
      <c r="R25" s="36"/>
      <c r="S25" s="34"/>
      <c r="T25" s="34"/>
      <c r="U25" s="39"/>
      <c r="V25" s="36"/>
      <c r="W25" s="38"/>
      <c r="X25" s="34"/>
      <c r="Y25" s="38"/>
      <c r="Z25" s="35"/>
      <c r="AA25" s="35"/>
      <c r="AB25" s="35"/>
      <c r="AC25" s="35"/>
      <c r="AD25" s="35"/>
      <c r="AE25" s="35"/>
    </row>
    <row r="26" spans="1:31" s="7" customFormat="1" ht="30" customHeight="1" x14ac:dyDescent="0.45">
      <c r="A26" s="74"/>
      <c r="B26" s="75">
        <v>12</v>
      </c>
      <c r="C26" s="76" t="s">
        <v>43</v>
      </c>
      <c r="D26" s="63">
        <v>23</v>
      </c>
      <c r="E26" s="78" t="s">
        <v>19</v>
      </c>
      <c r="F26" s="45" t="s">
        <v>14</v>
      </c>
      <c r="G26" s="53" t="s">
        <v>32</v>
      </c>
      <c r="H26" s="46" t="s">
        <v>33</v>
      </c>
      <c r="I26" s="47" t="s">
        <v>16</v>
      </c>
      <c r="J26" s="60">
        <v>5.23</v>
      </c>
      <c r="K26" s="69"/>
      <c r="L26" s="25">
        <f t="shared" si="5"/>
        <v>0</v>
      </c>
      <c r="M26" s="26" t="str">
        <f t="shared" si="0"/>
        <v>OK</v>
      </c>
      <c r="N26" s="36"/>
      <c r="O26" s="36"/>
      <c r="P26" s="34"/>
      <c r="Q26" s="34"/>
      <c r="R26" s="34"/>
      <c r="S26" s="34"/>
      <c r="T26" s="34"/>
      <c r="U26" s="39"/>
      <c r="V26" s="36"/>
      <c r="W26" s="38"/>
      <c r="X26" s="36"/>
      <c r="Y26" s="38"/>
      <c r="Z26" s="35"/>
      <c r="AA26" s="35"/>
      <c r="AB26" s="35"/>
      <c r="AC26" s="35"/>
      <c r="AD26" s="35"/>
      <c r="AE26" s="35"/>
    </row>
    <row r="27" spans="1:31" s="7" customFormat="1" ht="30" customHeight="1" x14ac:dyDescent="0.45">
      <c r="A27" s="74"/>
      <c r="B27" s="75"/>
      <c r="C27" s="77"/>
      <c r="D27" s="63">
        <v>24</v>
      </c>
      <c r="E27" s="78"/>
      <c r="F27" s="46" t="s">
        <v>22</v>
      </c>
      <c r="G27" s="53" t="s">
        <v>32</v>
      </c>
      <c r="H27" s="46" t="s">
        <v>34</v>
      </c>
      <c r="I27" s="47" t="s">
        <v>16</v>
      </c>
      <c r="J27" s="60">
        <v>517.33000000000004</v>
      </c>
      <c r="K27" s="69"/>
      <c r="L27" s="25">
        <f t="shared" si="5"/>
        <v>0</v>
      </c>
      <c r="M27" s="26" t="str">
        <f t="shared" si="0"/>
        <v>OK</v>
      </c>
      <c r="N27" s="36"/>
      <c r="O27" s="36"/>
      <c r="P27" s="34"/>
      <c r="Q27" s="34"/>
      <c r="R27" s="34"/>
      <c r="S27" s="34"/>
      <c r="T27" s="34"/>
      <c r="U27" s="39"/>
      <c r="V27" s="36"/>
      <c r="W27" s="38"/>
      <c r="X27" s="36"/>
      <c r="Y27" s="38"/>
      <c r="Z27" s="35"/>
      <c r="AA27" s="35"/>
      <c r="AB27" s="35"/>
      <c r="AC27" s="35"/>
      <c r="AD27" s="35"/>
      <c r="AE27" s="35"/>
    </row>
    <row r="28" spans="1:31" s="7" customFormat="1" ht="30" customHeight="1" x14ac:dyDescent="0.45">
      <c r="A28" s="74"/>
      <c r="B28" s="70">
        <v>13</v>
      </c>
      <c r="C28" s="71" t="s">
        <v>43</v>
      </c>
      <c r="D28" s="64">
        <v>25</v>
      </c>
      <c r="E28" s="73" t="s">
        <v>20</v>
      </c>
      <c r="F28" s="45" t="s">
        <v>14</v>
      </c>
      <c r="G28" s="53" t="s">
        <v>32</v>
      </c>
      <c r="H28" s="46" t="s">
        <v>33</v>
      </c>
      <c r="I28" s="47" t="s">
        <v>16</v>
      </c>
      <c r="J28" s="60">
        <v>6.79</v>
      </c>
      <c r="K28" s="69">
        <v>6000</v>
      </c>
      <c r="L28" s="25">
        <f t="shared" si="5"/>
        <v>6000</v>
      </c>
      <c r="M28" s="26" t="str">
        <f t="shared" si="0"/>
        <v>OK</v>
      </c>
      <c r="N28" s="36"/>
      <c r="O28" s="36"/>
      <c r="P28" s="34"/>
      <c r="Q28" s="36"/>
      <c r="R28" s="34"/>
      <c r="S28" s="36"/>
      <c r="T28" s="34"/>
      <c r="U28" s="39"/>
      <c r="V28" s="36"/>
      <c r="W28" s="38"/>
      <c r="X28" s="34"/>
      <c r="Y28" s="38"/>
      <c r="Z28" s="35"/>
      <c r="AA28" s="35"/>
      <c r="AB28" s="35"/>
      <c r="AC28" s="35"/>
      <c r="AD28" s="35"/>
      <c r="AE28" s="35"/>
    </row>
    <row r="29" spans="1:31" s="7" customFormat="1" ht="30" customHeight="1" x14ac:dyDescent="0.45">
      <c r="A29" s="74"/>
      <c r="B29" s="70"/>
      <c r="C29" s="72"/>
      <c r="D29" s="64">
        <v>26</v>
      </c>
      <c r="E29" s="73"/>
      <c r="F29" s="46" t="s">
        <v>22</v>
      </c>
      <c r="G29" s="53" t="s">
        <v>32</v>
      </c>
      <c r="H29" s="46" t="s">
        <v>34</v>
      </c>
      <c r="I29" s="47" t="s">
        <v>16</v>
      </c>
      <c r="J29" s="60">
        <v>756.82</v>
      </c>
      <c r="K29" s="69">
        <v>20</v>
      </c>
      <c r="L29" s="25">
        <f t="shared" si="5"/>
        <v>20</v>
      </c>
      <c r="M29" s="26" t="str">
        <f t="shared" si="0"/>
        <v>OK</v>
      </c>
      <c r="N29" s="36"/>
      <c r="O29" s="36"/>
      <c r="P29" s="34"/>
      <c r="Q29" s="36"/>
      <c r="R29" s="34"/>
      <c r="S29" s="36"/>
      <c r="T29" s="34"/>
      <c r="U29" s="39"/>
      <c r="V29" s="36"/>
      <c r="W29" s="38"/>
      <c r="X29" s="34"/>
      <c r="Y29" s="38"/>
      <c r="Z29" s="35"/>
      <c r="AA29" s="35"/>
      <c r="AB29" s="35"/>
      <c r="AC29" s="35"/>
      <c r="AD29" s="35"/>
      <c r="AE29" s="35"/>
    </row>
    <row r="30" spans="1:31" ht="30" customHeight="1" x14ac:dyDescent="0.45">
      <c r="A30" s="74"/>
      <c r="B30" s="75">
        <v>14</v>
      </c>
      <c r="C30" s="76" t="s">
        <v>42</v>
      </c>
      <c r="D30" s="63">
        <v>27</v>
      </c>
      <c r="E30" s="78" t="s">
        <v>15</v>
      </c>
      <c r="F30" s="45" t="s">
        <v>14</v>
      </c>
      <c r="G30" s="53" t="s">
        <v>32</v>
      </c>
      <c r="H30" s="46" t="s">
        <v>33</v>
      </c>
      <c r="I30" s="47" t="s">
        <v>16</v>
      </c>
      <c r="J30" s="60">
        <v>6.13</v>
      </c>
      <c r="K30" s="69"/>
      <c r="L30" s="25">
        <f t="shared" si="5"/>
        <v>0</v>
      </c>
      <c r="M30" s="26" t="str">
        <f t="shared" si="0"/>
        <v>OK</v>
      </c>
      <c r="N30" s="54"/>
      <c r="O30" s="54"/>
      <c r="P30" s="55"/>
      <c r="Q30" s="55"/>
      <c r="R30" s="55"/>
      <c r="S30" s="55"/>
      <c r="T30" s="55"/>
      <c r="U30" s="55"/>
      <c r="V30" s="55"/>
      <c r="W30" s="55"/>
      <c r="X30" s="56"/>
      <c r="Y30" s="56"/>
      <c r="Z30" s="56"/>
      <c r="AA30" s="56"/>
      <c r="AB30" s="56"/>
      <c r="AC30" s="56"/>
      <c r="AD30" s="56"/>
      <c r="AE30" s="56"/>
    </row>
    <row r="31" spans="1:31" ht="30" customHeight="1" x14ac:dyDescent="0.45">
      <c r="A31" s="74"/>
      <c r="B31" s="75"/>
      <c r="C31" s="77"/>
      <c r="D31" s="63">
        <v>28</v>
      </c>
      <c r="E31" s="78"/>
      <c r="F31" s="46" t="s">
        <v>22</v>
      </c>
      <c r="G31" s="53" t="s">
        <v>32</v>
      </c>
      <c r="H31" s="46" t="s">
        <v>34</v>
      </c>
      <c r="I31" s="47" t="s">
        <v>16</v>
      </c>
      <c r="J31" s="60">
        <v>704.59</v>
      </c>
      <c r="K31" s="69"/>
      <c r="L31" s="25">
        <f t="shared" si="5"/>
        <v>0</v>
      </c>
      <c r="M31" s="26" t="str">
        <f t="shared" si="0"/>
        <v>OK</v>
      </c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6"/>
      <c r="Y31" s="56"/>
      <c r="Z31" s="56"/>
      <c r="AA31" s="56"/>
      <c r="AB31" s="56"/>
      <c r="AC31" s="56"/>
      <c r="AD31" s="56"/>
      <c r="AE31" s="56"/>
    </row>
    <row r="32" spans="1:31" s="7" customFormat="1" ht="30" customHeight="1" x14ac:dyDescent="0.45">
      <c r="A32" s="74" t="s">
        <v>46</v>
      </c>
      <c r="B32" s="70">
        <v>15</v>
      </c>
      <c r="C32" s="71" t="s">
        <v>42</v>
      </c>
      <c r="D32" s="64">
        <v>29</v>
      </c>
      <c r="E32" s="73" t="s">
        <v>18</v>
      </c>
      <c r="F32" s="45" t="s">
        <v>14</v>
      </c>
      <c r="G32" s="53" t="s">
        <v>32</v>
      </c>
      <c r="H32" s="46" t="s">
        <v>33</v>
      </c>
      <c r="I32" s="47" t="s">
        <v>16</v>
      </c>
      <c r="J32" s="60">
        <v>3.81</v>
      </c>
      <c r="K32" s="69"/>
      <c r="L32" s="25">
        <f t="shared" si="5"/>
        <v>0</v>
      </c>
      <c r="M32" s="26" t="str">
        <f t="shared" si="0"/>
        <v>OK</v>
      </c>
      <c r="N32" s="36"/>
      <c r="O32" s="36"/>
      <c r="P32" s="36"/>
      <c r="Q32" s="34"/>
      <c r="R32" s="36"/>
      <c r="S32" s="34"/>
      <c r="T32" s="34"/>
      <c r="U32" s="39"/>
      <c r="V32" s="36"/>
      <c r="W32" s="38"/>
      <c r="X32" s="34"/>
      <c r="Y32" s="38"/>
      <c r="Z32" s="35"/>
      <c r="AA32" s="35"/>
      <c r="AB32" s="35"/>
      <c r="AC32" s="35"/>
      <c r="AD32" s="35"/>
      <c r="AE32" s="35"/>
    </row>
    <row r="33" spans="1:31" s="7" customFormat="1" ht="30" customHeight="1" x14ac:dyDescent="0.45">
      <c r="A33" s="74"/>
      <c r="B33" s="70"/>
      <c r="C33" s="72"/>
      <c r="D33" s="64">
        <v>30</v>
      </c>
      <c r="E33" s="73"/>
      <c r="F33" s="46" t="s">
        <v>22</v>
      </c>
      <c r="G33" s="53" t="s">
        <v>32</v>
      </c>
      <c r="H33" s="46" t="s">
        <v>34</v>
      </c>
      <c r="I33" s="47" t="s">
        <v>16</v>
      </c>
      <c r="J33" s="60">
        <v>420.13</v>
      </c>
      <c r="K33" s="69"/>
      <c r="L33" s="25">
        <f t="shared" si="5"/>
        <v>0</v>
      </c>
      <c r="M33" s="26" t="str">
        <f t="shared" si="0"/>
        <v>OK</v>
      </c>
      <c r="N33" s="36"/>
      <c r="O33" s="36"/>
      <c r="P33" s="36"/>
      <c r="Q33" s="34"/>
      <c r="R33" s="36"/>
      <c r="S33" s="34"/>
      <c r="T33" s="34"/>
      <c r="U33" s="39"/>
      <c r="V33" s="36"/>
      <c r="W33" s="38"/>
      <c r="X33" s="34"/>
      <c r="Y33" s="38"/>
      <c r="Z33" s="35"/>
      <c r="AA33" s="35"/>
      <c r="AB33" s="35"/>
      <c r="AC33" s="35"/>
      <c r="AD33" s="35"/>
      <c r="AE33" s="35"/>
    </row>
    <row r="34" spans="1:31" s="7" customFormat="1" ht="30" customHeight="1" x14ac:dyDescent="0.45">
      <c r="A34" s="74"/>
      <c r="B34" s="75">
        <v>16</v>
      </c>
      <c r="C34" s="76" t="s">
        <v>43</v>
      </c>
      <c r="D34" s="63">
        <v>31</v>
      </c>
      <c r="E34" s="78" t="s">
        <v>19</v>
      </c>
      <c r="F34" s="45" t="s">
        <v>14</v>
      </c>
      <c r="G34" s="53" t="s">
        <v>32</v>
      </c>
      <c r="H34" s="46" t="s">
        <v>33</v>
      </c>
      <c r="I34" s="47" t="s">
        <v>16</v>
      </c>
      <c r="J34" s="60">
        <v>5.23</v>
      </c>
      <c r="K34" s="69"/>
      <c r="L34" s="25">
        <f t="shared" si="5"/>
        <v>0</v>
      </c>
      <c r="M34" s="26" t="str">
        <f t="shared" si="0"/>
        <v>OK</v>
      </c>
      <c r="N34" s="36"/>
      <c r="O34" s="36"/>
      <c r="P34" s="34"/>
      <c r="Q34" s="34"/>
      <c r="R34" s="34"/>
      <c r="S34" s="34"/>
      <c r="T34" s="34"/>
      <c r="U34" s="39"/>
      <c r="V34" s="36"/>
      <c r="W34" s="38"/>
      <c r="X34" s="36"/>
      <c r="Y34" s="38"/>
      <c r="Z34" s="35"/>
      <c r="AA34" s="35"/>
      <c r="AB34" s="35"/>
      <c r="AC34" s="35"/>
      <c r="AD34" s="35"/>
      <c r="AE34" s="35"/>
    </row>
    <row r="35" spans="1:31" s="7" customFormat="1" ht="30" customHeight="1" x14ac:dyDescent="0.45">
      <c r="A35" s="74"/>
      <c r="B35" s="75"/>
      <c r="C35" s="77"/>
      <c r="D35" s="63">
        <v>32</v>
      </c>
      <c r="E35" s="78"/>
      <c r="F35" s="46" t="s">
        <v>22</v>
      </c>
      <c r="G35" s="53" t="s">
        <v>32</v>
      </c>
      <c r="H35" s="46" t="s">
        <v>34</v>
      </c>
      <c r="I35" s="47" t="s">
        <v>16</v>
      </c>
      <c r="J35" s="60">
        <v>517.33000000000004</v>
      </c>
      <c r="K35" s="69"/>
      <c r="L35" s="25">
        <f t="shared" si="5"/>
        <v>0</v>
      </c>
      <c r="M35" s="26" t="str">
        <f t="shared" si="0"/>
        <v>OK</v>
      </c>
      <c r="N35" s="36"/>
      <c r="O35" s="36"/>
      <c r="P35" s="34"/>
      <c r="Q35" s="34"/>
      <c r="R35" s="34"/>
      <c r="S35" s="34"/>
      <c r="T35" s="34"/>
      <c r="U35" s="39"/>
      <c r="V35" s="36"/>
      <c r="W35" s="38"/>
      <c r="X35" s="36"/>
      <c r="Y35" s="38"/>
      <c r="Z35" s="35"/>
      <c r="AA35" s="35"/>
      <c r="AB35" s="35"/>
      <c r="AC35" s="35"/>
      <c r="AD35" s="35"/>
      <c r="AE35" s="35"/>
    </row>
    <row r="36" spans="1:31" s="7" customFormat="1" ht="30" customHeight="1" x14ac:dyDescent="0.45">
      <c r="A36" s="74"/>
      <c r="B36" s="70">
        <v>17</v>
      </c>
      <c r="C36" s="71" t="s">
        <v>43</v>
      </c>
      <c r="D36" s="64">
        <v>33</v>
      </c>
      <c r="E36" s="73" t="s">
        <v>20</v>
      </c>
      <c r="F36" s="45" t="s">
        <v>14</v>
      </c>
      <c r="G36" s="53" t="s">
        <v>32</v>
      </c>
      <c r="H36" s="46" t="s">
        <v>33</v>
      </c>
      <c r="I36" s="47" t="s">
        <v>16</v>
      </c>
      <c r="J36" s="60">
        <v>6.79</v>
      </c>
      <c r="K36" s="69"/>
      <c r="L36" s="25">
        <f t="shared" si="5"/>
        <v>0</v>
      </c>
      <c r="M36" s="26" t="str">
        <f t="shared" si="0"/>
        <v>OK</v>
      </c>
      <c r="N36" s="36"/>
      <c r="O36" s="36"/>
      <c r="P36" s="34"/>
      <c r="Q36" s="36"/>
      <c r="R36" s="34"/>
      <c r="S36" s="36"/>
      <c r="T36" s="34"/>
      <c r="U36" s="39"/>
      <c r="V36" s="36"/>
      <c r="W36" s="38"/>
      <c r="X36" s="34"/>
      <c r="Y36" s="38"/>
      <c r="Z36" s="35"/>
      <c r="AA36" s="35"/>
      <c r="AB36" s="35"/>
      <c r="AC36" s="35"/>
      <c r="AD36" s="35"/>
      <c r="AE36" s="35"/>
    </row>
    <row r="37" spans="1:31" s="7" customFormat="1" ht="30" customHeight="1" x14ac:dyDescent="0.45">
      <c r="A37" s="74"/>
      <c r="B37" s="70"/>
      <c r="C37" s="72"/>
      <c r="D37" s="64">
        <v>34</v>
      </c>
      <c r="E37" s="73"/>
      <c r="F37" s="46" t="s">
        <v>22</v>
      </c>
      <c r="G37" s="53" t="s">
        <v>32</v>
      </c>
      <c r="H37" s="46" t="s">
        <v>34</v>
      </c>
      <c r="I37" s="47" t="s">
        <v>16</v>
      </c>
      <c r="J37" s="60">
        <v>756.82</v>
      </c>
      <c r="K37" s="69"/>
      <c r="L37" s="25">
        <f t="shared" si="5"/>
        <v>0</v>
      </c>
      <c r="M37" s="26" t="str">
        <f t="shared" si="0"/>
        <v>OK</v>
      </c>
      <c r="N37" s="36"/>
      <c r="O37" s="36"/>
      <c r="P37" s="34"/>
      <c r="Q37" s="36"/>
      <c r="R37" s="34"/>
      <c r="S37" s="36"/>
      <c r="T37" s="34"/>
      <c r="U37" s="39"/>
      <c r="V37" s="36"/>
      <c r="W37" s="38"/>
      <c r="X37" s="34"/>
      <c r="Y37" s="38"/>
      <c r="Z37" s="35"/>
      <c r="AA37" s="35"/>
      <c r="AB37" s="35"/>
      <c r="AC37" s="35"/>
      <c r="AD37" s="35"/>
      <c r="AE37" s="35"/>
    </row>
    <row r="38" spans="1:31" s="7" customFormat="1" ht="30" customHeight="1" x14ac:dyDescent="0.45">
      <c r="A38" s="74"/>
      <c r="B38" s="75">
        <v>18</v>
      </c>
      <c r="C38" s="76" t="s">
        <v>42</v>
      </c>
      <c r="D38" s="63">
        <v>35</v>
      </c>
      <c r="E38" s="78" t="s">
        <v>15</v>
      </c>
      <c r="F38" s="45" t="s">
        <v>14</v>
      </c>
      <c r="G38" s="53" t="s">
        <v>32</v>
      </c>
      <c r="H38" s="46" t="s">
        <v>33</v>
      </c>
      <c r="I38" s="47" t="s">
        <v>16</v>
      </c>
      <c r="J38" s="60">
        <v>6.13</v>
      </c>
      <c r="K38" s="69"/>
      <c r="L38" s="25">
        <f t="shared" si="5"/>
        <v>0</v>
      </c>
      <c r="M38" s="26" t="str">
        <f t="shared" si="0"/>
        <v>OK</v>
      </c>
      <c r="N38" s="36"/>
      <c r="O38" s="36"/>
      <c r="P38" s="34"/>
      <c r="Q38" s="36"/>
      <c r="R38" s="34"/>
      <c r="S38" s="36"/>
      <c r="T38" s="34"/>
      <c r="U38" s="39"/>
      <c r="V38" s="36"/>
      <c r="W38" s="38"/>
      <c r="X38" s="34"/>
      <c r="Y38" s="38"/>
      <c r="Z38" s="35"/>
      <c r="AA38" s="35"/>
      <c r="AB38" s="35"/>
      <c r="AC38" s="35"/>
      <c r="AD38" s="35"/>
      <c r="AE38" s="35"/>
    </row>
    <row r="39" spans="1:31" s="7" customFormat="1" ht="30" customHeight="1" x14ac:dyDescent="0.45">
      <c r="A39" s="74"/>
      <c r="B39" s="75"/>
      <c r="C39" s="77"/>
      <c r="D39" s="63">
        <v>36</v>
      </c>
      <c r="E39" s="78"/>
      <c r="F39" s="46" t="s">
        <v>22</v>
      </c>
      <c r="G39" s="53" t="s">
        <v>32</v>
      </c>
      <c r="H39" s="46" t="s">
        <v>34</v>
      </c>
      <c r="I39" s="47" t="s">
        <v>16</v>
      </c>
      <c r="J39" s="60">
        <v>704.6</v>
      </c>
      <c r="K39" s="69"/>
      <c r="L39" s="25">
        <f t="shared" si="5"/>
        <v>0</v>
      </c>
      <c r="M39" s="26" t="str">
        <f t="shared" si="0"/>
        <v>OK</v>
      </c>
      <c r="N39" s="36"/>
      <c r="O39" s="36"/>
      <c r="P39" s="34"/>
      <c r="Q39" s="36"/>
      <c r="R39" s="34"/>
      <c r="S39" s="36"/>
      <c r="T39" s="34"/>
      <c r="U39" s="39"/>
      <c r="V39" s="36"/>
      <c r="W39" s="38"/>
      <c r="X39" s="34"/>
      <c r="Y39" s="38"/>
      <c r="Z39" s="35"/>
      <c r="AA39" s="35"/>
      <c r="AB39" s="35"/>
      <c r="AC39" s="35"/>
      <c r="AD39" s="35"/>
      <c r="AE39" s="35"/>
    </row>
    <row r="40" spans="1:31" ht="30" customHeight="1" x14ac:dyDescent="0.45">
      <c r="A40" s="74"/>
      <c r="B40" s="70">
        <v>19</v>
      </c>
      <c r="C40" s="71" t="s">
        <v>42</v>
      </c>
      <c r="D40" s="64">
        <v>37</v>
      </c>
      <c r="E40" s="73" t="s">
        <v>35</v>
      </c>
      <c r="F40" s="45" t="s">
        <v>14</v>
      </c>
      <c r="G40" s="53" t="s">
        <v>32</v>
      </c>
      <c r="H40" s="46" t="s">
        <v>33</v>
      </c>
      <c r="I40" s="47" t="s">
        <v>16</v>
      </c>
      <c r="J40" s="60">
        <v>3.41</v>
      </c>
      <c r="K40" s="69"/>
      <c r="L40" s="25">
        <f t="shared" si="5"/>
        <v>0</v>
      </c>
      <c r="M40" s="26" t="str">
        <f t="shared" si="0"/>
        <v>OK</v>
      </c>
      <c r="N40" s="54"/>
      <c r="O40" s="54"/>
      <c r="P40" s="55"/>
      <c r="Q40" s="55"/>
      <c r="R40" s="55"/>
      <c r="S40" s="55"/>
      <c r="T40" s="55"/>
      <c r="U40" s="55"/>
      <c r="V40" s="55"/>
      <c r="W40" s="55"/>
      <c r="X40" s="56"/>
      <c r="Y40" s="56"/>
      <c r="Z40" s="56"/>
      <c r="AA40" s="56"/>
      <c r="AB40" s="56"/>
      <c r="AC40" s="56"/>
      <c r="AD40" s="56"/>
      <c r="AE40" s="56"/>
    </row>
    <row r="41" spans="1:31" ht="30" customHeight="1" x14ac:dyDescent="0.45">
      <c r="A41" s="74"/>
      <c r="B41" s="70"/>
      <c r="C41" s="72"/>
      <c r="D41" s="64">
        <v>38</v>
      </c>
      <c r="E41" s="73"/>
      <c r="F41" s="46" t="s">
        <v>22</v>
      </c>
      <c r="G41" s="53" t="s">
        <v>32</v>
      </c>
      <c r="H41" s="46" t="s">
        <v>34</v>
      </c>
      <c r="I41" s="47" t="s">
        <v>16</v>
      </c>
      <c r="J41" s="60">
        <v>328.24</v>
      </c>
      <c r="K41" s="69"/>
      <c r="L41" s="25">
        <f t="shared" si="5"/>
        <v>0</v>
      </c>
      <c r="M41" s="26" t="str">
        <f t="shared" si="0"/>
        <v>OK</v>
      </c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6"/>
      <c r="Y41" s="56"/>
      <c r="Z41" s="56"/>
      <c r="AA41" s="56"/>
      <c r="AB41" s="56"/>
      <c r="AC41" s="56"/>
      <c r="AD41" s="56"/>
      <c r="AE41" s="56"/>
    </row>
    <row r="43" spans="1:31" ht="18" x14ac:dyDescent="0.45">
      <c r="N43" s="50"/>
      <c r="O43" s="50"/>
    </row>
    <row r="45" spans="1:31" ht="18" x14ac:dyDescent="0.45">
      <c r="G45" s="87" t="s">
        <v>21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9"/>
    </row>
  </sheetData>
  <mergeCells count="84">
    <mergeCell ref="V1:V2"/>
    <mergeCell ref="A1:G1"/>
    <mergeCell ref="H1:J1"/>
    <mergeCell ref="K1:M1"/>
    <mergeCell ref="N1:N2"/>
    <mergeCell ref="O1:O2"/>
    <mergeCell ref="P1:P2"/>
    <mergeCell ref="Q1:Q2"/>
    <mergeCell ref="R1:R2"/>
    <mergeCell ref="S1:S2"/>
    <mergeCell ref="T1:T2"/>
    <mergeCell ref="U1:U2"/>
    <mergeCell ref="AC1:AC2"/>
    <mergeCell ref="AD1:AD2"/>
    <mergeCell ref="AE1:AE2"/>
    <mergeCell ref="A2:M2"/>
    <mergeCell ref="A4:A13"/>
    <mergeCell ref="B4:B5"/>
    <mergeCell ref="C4:C5"/>
    <mergeCell ref="E4:E5"/>
    <mergeCell ref="B6:B7"/>
    <mergeCell ref="C6:C7"/>
    <mergeCell ref="W1:W2"/>
    <mergeCell ref="X1:X2"/>
    <mergeCell ref="Y1:Y2"/>
    <mergeCell ref="Z1:Z2"/>
    <mergeCell ref="AA1:AA2"/>
    <mergeCell ref="AB1:AB2"/>
    <mergeCell ref="E6:E7"/>
    <mergeCell ref="B8:B9"/>
    <mergeCell ref="C8:C9"/>
    <mergeCell ref="E8:E9"/>
    <mergeCell ref="B10:B11"/>
    <mergeCell ref="C10:C11"/>
    <mergeCell ref="E10:E11"/>
    <mergeCell ref="B12:B13"/>
    <mergeCell ref="C12:C13"/>
    <mergeCell ref="E12:E13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E22:E23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G45:T45"/>
    <mergeCell ref="B38:B39"/>
    <mergeCell ref="C38:C39"/>
    <mergeCell ref="E38:E39"/>
    <mergeCell ref="B40:B41"/>
    <mergeCell ref="C40:C41"/>
    <mergeCell ref="E40:E4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AA2F5-8AF2-4FE8-81CF-3954407D3839}">
  <dimension ref="A1:AE45"/>
  <sheetViews>
    <sheetView zoomScale="80" zoomScaleNormal="80" workbookViewId="0">
      <selection activeCell="N1" sqref="N1:N1048576"/>
    </sheetView>
  </sheetViews>
  <sheetFormatPr defaultColWidth="9.73046875" defaultRowHeight="14.25" x14ac:dyDescent="0.45"/>
  <cols>
    <col min="1" max="1" width="16.265625" style="2" customWidth="1"/>
    <col min="2" max="2" width="11.86328125" style="1" customWidth="1"/>
    <col min="3" max="3" width="46.73046875" style="1" customWidth="1"/>
    <col min="4" max="4" width="11.73046875" style="1" customWidth="1"/>
    <col min="5" max="5" width="24.86328125" style="1" customWidth="1"/>
    <col min="6" max="6" width="11.86328125" style="1" customWidth="1"/>
    <col min="7" max="7" width="9.1328125" style="28" customWidth="1"/>
    <col min="8" max="8" width="12.265625" style="1" customWidth="1"/>
    <col min="9" max="9" width="14.86328125" style="1" customWidth="1"/>
    <col min="10" max="10" width="15.3984375" style="1" customWidth="1"/>
    <col min="11" max="11" width="11.265625" style="6" customWidth="1"/>
    <col min="12" max="12" width="13.265625" style="27" customWidth="1"/>
    <col min="13" max="13" width="12.59765625" style="4" customWidth="1"/>
    <col min="14" max="14" width="14.1328125" style="5" customWidth="1"/>
    <col min="15" max="15" width="14.265625" style="5" customWidth="1"/>
    <col min="16" max="23" width="15.73046875" style="5" customWidth="1"/>
    <col min="24" max="31" width="15.73046875" style="2" customWidth="1"/>
    <col min="32" max="16384" width="9.73046875" style="2"/>
  </cols>
  <sheetData>
    <row r="1" spans="1:31" ht="65.25" customHeight="1" x14ac:dyDescent="0.45">
      <c r="A1" s="79" t="s">
        <v>36</v>
      </c>
      <c r="B1" s="79"/>
      <c r="C1" s="79"/>
      <c r="D1" s="79"/>
      <c r="E1" s="79"/>
      <c r="F1" s="79"/>
      <c r="G1" s="80"/>
      <c r="H1" s="86" t="s">
        <v>37</v>
      </c>
      <c r="I1" s="86"/>
      <c r="J1" s="86"/>
      <c r="K1" s="86" t="s">
        <v>38</v>
      </c>
      <c r="L1" s="86"/>
      <c r="M1" s="86"/>
      <c r="N1" s="84" t="s">
        <v>51</v>
      </c>
      <c r="O1" s="84" t="s">
        <v>39</v>
      </c>
      <c r="P1" s="84" t="s">
        <v>39</v>
      </c>
      <c r="Q1" s="84" t="s">
        <v>39</v>
      </c>
      <c r="R1" s="84" t="s">
        <v>39</v>
      </c>
      <c r="S1" s="84" t="s">
        <v>39</v>
      </c>
      <c r="T1" s="84" t="s">
        <v>39</v>
      </c>
      <c r="U1" s="84" t="s">
        <v>39</v>
      </c>
      <c r="V1" s="84" t="s">
        <v>39</v>
      </c>
      <c r="W1" s="84" t="s">
        <v>39</v>
      </c>
      <c r="X1" s="84" t="s">
        <v>39</v>
      </c>
      <c r="Y1" s="84" t="s">
        <v>39</v>
      </c>
      <c r="Z1" s="84" t="s">
        <v>39</v>
      </c>
      <c r="AA1" s="84" t="s">
        <v>39</v>
      </c>
      <c r="AB1" s="84" t="s">
        <v>39</v>
      </c>
      <c r="AC1" s="84" t="s">
        <v>39</v>
      </c>
      <c r="AD1" s="84" t="s">
        <v>39</v>
      </c>
      <c r="AE1" s="84" t="s">
        <v>39</v>
      </c>
    </row>
    <row r="2" spans="1:31" ht="21.75" customHeight="1" x14ac:dyDescent="0.45">
      <c r="A2" s="79" t="s">
        <v>17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</row>
    <row r="3" spans="1:31" s="3" customFormat="1" ht="30" customHeight="1" x14ac:dyDescent="0.35">
      <c r="A3" s="62" t="s">
        <v>40</v>
      </c>
      <c r="B3" s="51" t="s">
        <v>25</v>
      </c>
      <c r="C3" s="51" t="s">
        <v>26</v>
      </c>
      <c r="D3" s="51" t="s">
        <v>27</v>
      </c>
      <c r="E3" s="51" t="s">
        <v>28</v>
      </c>
      <c r="F3" s="51" t="s">
        <v>5</v>
      </c>
      <c r="G3" s="51" t="s">
        <v>29</v>
      </c>
      <c r="H3" s="51" t="s">
        <v>30</v>
      </c>
      <c r="I3" s="51" t="s">
        <v>31</v>
      </c>
      <c r="J3" s="21" t="s">
        <v>2</v>
      </c>
      <c r="K3" s="22" t="s">
        <v>4</v>
      </c>
      <c r="L3" s="23" t="s">
        <v>0</v>
      </c>
      <c r="M3" s="20" t="s">
        <v>3</v>
      </c>
      <c r="N3" s="105">
        <v>44419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</row>
    <row r="4" spans="1:31" ht="30" customHeight="1" x14ac:dyDescent="0.45">
      <c r="A4" s="83" t="s">
        <v>41</v>
      </c>
      <c r="B4" s="81">
        <v>1</v>
      </c>
      <c r="C4" s="71" t="s">
        <v>42</v>
      </c>
      <c r="D4" s="61">
        <v>1</v>
      </c>
      <c r="E4" s="73" t="s">
        <v>18</v>
      </c>
      <c r="F4" s="45" t="s">
        <v>14</v>
      </c>
      <c r="G4" s="53" t="s">
        <v>32</v>
      </c>
      <c r="H4" s="46" t="s">
        <v>33</v>
      </c>
      <c r="I4" s="47" t="s">
        <v>16</v>
      </c>
      <c r="J4" s="60">
        <v>3.81</v>
      </c>
      <c r="K4" s="69"/>
      <c r="L4" s="25">
        <f>K4-(SUM(N4:AE4))</f>
        <v>0</v>
      </c>
      <c r="M4" s="26" t="str">
        <f t="shared" ref="M4:M41" si="0">IF(L4&lt;0,"ATENÇÃO","OK")</f>
        <v>OK</v>
      </c>
      <c r="N4" s="36"/>
      <c r="O4" s="36"/>
      <c r="P4" s="34"/>
      <c r="Q4" s="34"/>
      <c r="R4" s="34"/>
      <c r="S4" s="34"/>
      <c r="T4" s="36"/>
      <c r="U4" s="40"/>
      <c r="V4" s="37"/>
      <c r="W4" s="38"/>
      <c r="X4" s="34"/>
      <c r="Y4" s="38"/>
      <c r="Z4" s="35"/>
      <c r="AA4" s="35"/>
      <c r="AB4" s="35"/>
      <c r="AC4" s="35"/>
      <c r="AD4" s="35"/>
      <c r="AE4" s="35"/>
    </row>
    <row r="5" spans="1:31" ht="30" customHeight="1" x14ac:dyDescent="0.45">
      <c r="A5" s="83"/>
      <c r="B5" s="82"/>
      <c r="C5" s="72"/>
      <c r="D5" s="61">
        <v>2</v>
      </c>
      <c r="E5" s="73"/>
      <c r="F5" s="46" t="s">
        <v>22</v>
      </c>
      <c r="G5" s="53" t="s">
        <v>32</v>
      </c>
      <c r="H5" s="46" t="s">
        <v>34</v>
      </c>
      <c r="I5" s="47" t="s">
        <v>16</v>
      </c>
      <c r="J5" s="60">
        <v>419.99</v>
      </c>
      <c r="K5" s="69"/>
      <c r="L5" s="25">
        <f t="shared" ref="L5" si="1">K5-(SUM(N5:AE5))</f>
        <v>0</v>
      </c>
      <c r="M5" s="26" t="str">
        <f t="shared" si="0"/>
        <v>OK</v>
      </c>
      <c r="N5" s="36"/>
      <c r="O5" s="36"/>
      <c r="P5" s="34"/>
      <c r="Q5" s="34"/>
      <c r="R5" s="34"/>
      <c r="S5" s="34"/>
      <c r="T5" s="36"/>
      <c r="U5" s="36"/>
      <c r="V5" s="36"/>
      <c r="W5" s="38"/>
      <c r="X5" s="34"/>
      <c r="Y5" s="38"/>
      <c r="Z5" s="35"/>
      <c r="AA5" s="35"/>
      <c r="AB5" s="35"/>
      <c r="AC5" s="35"/>
      <c r="AD5" s="35"/>
      <c r="AE5" s="35"/>
    </row>
    <row r="6" spans="1:31" ht="30" customHeight="1" x14ac:dyDescent="0.45">
      <c r="A6" s="83"/>
      <c r="B6" s="81">
        <v>2</v>
      </c>
      <c r="C6" s="76" t="s">
        <v>43</v>
      </c>
      <c r="D6" s="61">
        <v>3</v>
      </c>
      <c r="E6" s="78" t="s">
        <v>19</v>
      </c>
      <c r="F6" s="45" t="s">
        <v>14</v>
      </c>
      <c r="G6" s="53" t="s">
        <v>32</v>
      </c>
      <c r="H6" s="46" t="s">
        <v>33</v>
      </c>
      <c r="I6" s="47" t="s">
        <v>16</v>
      </c>
      <c r="J6" s="60">
        <v>5.23</v>
      </c>
      <c r="K6" s="69"/>
      <c r="L6" s="25">
        <f>K6-(SUM(N6:AE6))</f>
        <v>0</v>
      </c>
      <c r="M6" s="26" t="str">
        <f t="shared" si="0"/>
        <v>OK</v>
      </c>
      <c r="N6" s="36"/>
      <c r="O6" s="36"/>
      <c r="P6" s="34"/>
      <c r="Q6" s="34"/>
      <c r="R6" s="34"/>
      <c r="S6" s="34"/>
      <c r="T6" s="36"/>
      <c r="U6" s="40"/>
      <c r="V6" s="37"/>
      <c r="W6" s="38"/>
      <c r="X6" s="34"/>
      <c r="Y6" s="38"/>
      <c r="Z6" s="35"/>
      <c r="AA6" s="35"/>
      <c r="AB6" s="35"/>
      <c r="AC6" s="35"/>
      <c r="AD6" s="35"/>
      <c r="AE6" s="35"/>
    </row>
    <row r="7" spans="1:31" ht="30" customHeight="1" x14ac:dyDescent="0.45">
      <c r="A7" s="83"/>
      <c r="B7" s="82"/>
      <c r="C7" s="77"/>
      <c r="D7" s="61">
        <v>4</v>
      </c>
      <c r="E7" s="78"/>
      <c r="F7" s="46" t="s">
        <v>22</v>
      </c>
      <c r="G7" s="53" t="s">
        <v>32</v>
      </c>
      <c r="H7" s="46" t="s">
        <v>34</v>
      </c>
      <c r="I7" s="47" t="s">
        <v>16</v>
      </c>
      <c r="J7" s="60">
        <v>517.32000000000005</v>
      </c>
      <c r="K7" s="69"/>
      <c r="L7" s="25">
        <f t="shared" ref="L7" si="2">K7-(SUM(N7:AE7))</f>
        <v>0</v>
      </c>
      <c r="M7" s="26" t="str">
        <f t="shared" si="0"/>
        <v>OK</v>
      </c>
      <c r="N7" s="36"/>
      <c r="O7" s="36"/>
      <c r="P7" s="34"/>
      <c r="Q7" s="34"/>
      <c r="R7" s="34"/>
      <c r="S7" s="34"/>
      <c r="T7" s="36"/>
      <c r="U7" s="36"/>
      <c r="V7" s="36"/>
      <c r="W7" s="38"/>
      <c r="X7" s="34"/>
      <c r="Y7" s="38"/>
      <c r="Z7" s="35"/>
      <c r="AA7" s="35"/>
      <c r="AB7" s="35"/>
      <c r="AC7" s="35"/>
      <c r="AD7" s="35"/>
      <c r="AE7" s="35"/>
    </row>
    <row r="8" spans="1:31" ht="30" customHeight="1" x14ac:dyDescent="0.45">
      <c r="A8" s="83"/>
      <c r="B8" s="81">
        <v>3</v>
      </c>
      <c r="C8" s="71" t="s">
        <v>43</v>
      </c>
      <c r="D8" s="61">
        <v>5</v>
      </c>
      <c r="E8" s="73" t="s">
        <v>20</v>
      </c>
      <c r="F8" s="45" t="s">
        <v>14</v>
      </c>
      <c r="G8" s="53" t="s">
        <v>32</v>
      </c>
      <c r="H8" s="46" t="s">
        <v>33</v>
      </c>
      <c r="I8" s="47" t="s">
        <v>16</v>
      </c>
      <c r="J8" s="60">
        <v>6.79</v>
      </c>
      <c r="K8" s="69"/>
      <c r="L8" s="25">
        <f>K8-(SUM(N8:AE8))</f>
        <v>0</v>
      </c>
      <c r="M8" s="26" t="str">
        <f t="shared" si="0"/>
        <v>OK</v>
      </c>
      <c r="N8" s="36"/>
      <c r="O8" s="36"/>
      <c r="P8" s="34"/>
      <c r="Q8" s="34"/>
      <c r="R8" s="34"/>
      <c r="S8" s="34"/>
      <c r="T8" s="36"/>
      <c r="U8" s="40"/>
      <c r="V8" s="37"/>
      <c r="W8" s="38"/>
      <c r="X8" s="34"/>
      <c r="Y8" s="38"/>
      <c r="Z8" s="35"/>
      <c r="AA8" s="35"/>
      <c r="AB8" s="35"/>
      <c r="AC8" s="35"/>
      <c r="AD8" s="35"/>
      <c r="AE8" s="35"/>
    </row>
    <row r="9" spans="1:31" ht="30" customHeight="1" x14ac:dyDescent="0.45">
      <c r="A9" s="83"/>
      <c r="B9" s="82"/>
      <c r="C9" s="72"/>
      <c r="D9" s="61">
        <v>6</v>
      </c>
      <c r="E9" s="73"/>
      <c r="F9" s="46" t="s">
        <v>22</v>
      </c>
      <c r="G9" s="53" t="s">
        <v>32</v>
      </c>
      <c r="H9" s="46" t="s">
        <v>34</v>
      </c>
      <c r="I9" s="47" t="s">
        <v>16</v>
      </c>
      <c r="J9" s="60">
        <v>756.82</v>
      </c>
      <c r="K9" s="69"/>
      <c r="L9" s="25">
        <f t="shared" ref="L9" si="3">K9-(SUM(N9:AE9))</f>
        <v>0</v>
      </c>
      <c r="M9" s="26" t="str">
        <f t="shared" si="0"/>
        <v>OK</v>
      </c>
      <c r="N9" s="36"/>
      <c r="O9" s="36"/>
      <c r="P9" s="34"/>
      <c r="Q9" s="34"/>
      <c r="R9" s="34"/>
      <c r="S9" s="34"/>
      <c r="T9" s="36"/>
      <c r="U9" s="36"/>
      <c r="V9" s="36"/>
      <c r="W9" s="38"/>
      <c r="X9" s="34"/>
      <c r="Y9" s="38"/>
      <c r="Z9" s="35"/>
      <c r="AA9" s="35"/>
      <c r="AB9" s="35"/>
      <c r="AC9" s="35"/>
      <c r="AD9" s="35"/>
      <c r="AE9" s="35"/>
    </row>
    <row r="10" spans="1:31" ht="30" customHeight="1" x14ac:dyDescent="0.45">
      <c r="A10" s="83"/>
      <c r="B10" s="81">
        <v>4</v>
      </c>
      <c r="C10" s="76" t="s">
        <v>42</v>
      </c>
      <c r="D10" s="61">
        <v>7</v>
      </c>
      <c r="E10" s="78" t="s">
        <v>15</v>
      </c>
      <c r="F10" s="45" t="s">
        <v>14</v>
      </c>
      <c r="G10" s="53" t="s">
        <v>32</v>
      </c>
      <c r="H10" s="46" t="s">
        <v>33</v>
      </c>
      <c r="I10" s="47" t="s">
        <v>16</v>
      </c>
      <c r="J10" s="60">
        <v>6.13</v>
      </c>
      <c r="K10" s="69"/>
      <c r="L10" s="25">
        <f>K10-(SUM(N10:AE10))</f>
        <v>0</v>
      </c>
      <c r="M10" s="26" t="str">
        <f t="shared" si="0"/>
        <v>OK</v>
      </c>
      <c r="N10" s="36"/>
      <c r="O10" s="36"/>
      <c r="P10" s="34"/>
      <c r="Q10" s="34"/>
      <c r="R10" s="34"/>
      <c r="S10" s="34"/>
      <c r="T10" s="36"/>
      <c r="U10" s="40"/>
      <c r="V10" s="37"/>
      <c r="W10" s="38"/>
      <c r="X10" s="34"/>
      <c r="Y10" s="38"/>
      <c r="Z10" s="35"/>
      <c r="AA10" s="35"/>
      <c r="AB10" s="35"/>
      <c r="AC10" s="35"/>
      <c r="AD10" s="35"/>
      <c r="AE10" s="35"/>
    </row>
    <row r="11" spans="1:31" ht="30" customHeight="1" x14ac:dyDescent="0.45">
      <c r="A11" s="83"/>
      <c r="B11" s="82"/>
      <c r="C11" s="77"/>
      <c r="D11" s="61">
        <v>8</v>
      </c>
      <c r="E11" s="78"/>
      <c r="F11" s="46" t="s">
        <v>22</v>
      </c>
      <c r="G11" s="53" t="s">
        <v>32</v>
      </c>
      <c r="H11" s="46" t="s">
        <v>34</v>
      </c>
      <c r="I11" s="47" t="s">
        <v>16</v>
      </c>
      <c r="J11" s="60">
        <v>704.6</v>
      </c>
      <c r="K11" s="69"/>
      <c r="L11" s="25">
        <f t="shared" ref="L11" si="4">K11-(SUM(N11:AE11))</f>
        <v>0</v>
      </c>
      <c r="M11" s="26" t="str">
        <f t="shared" si="0"/>
        <v>OK</v>
      </c>
      <c r="N11" s="36"/>
      <c r="O11" s="36"/>
      <c r="P11" s="34"/>
      <c r="Q11" s="34"/>
      <c r="R11" s="34"/>
      <c r="S11" s="34"/>
      <c r="T11" s="36"/>
      <c r="U11" s="36"/>
      <c r="V11" s="36"/>
      <c r="W11" s="38"/>
      <c r="X11" s="34"/>
      <c r="Y11" s="38"/>
      <c r="Z11" s="35"/>
      <c r="AA11" s="35"/>
      <c r="AB11" s="35"/>
      <c r="AC11" s="35"/>
      <c r="AD11" s="35"/>
      <c r="AE11" s="35"/>
    </row>
    <row r="12" spans="1:31" ht="30" customHeight="1" x14ac:dyDescent="0.45">
      <c r="A12" s="83"/>
      <c r="B12" s="81">
        <v>5</v>
      </c>
      <c r="C12" s="71" t="s">
        <v>42</v>
      </c>
      <c r="D12" s="61">
        <v>9</v>
      </c>
      <c r="E12" s="73" t="s">
        <v>35</v>
      </c>
      <c r="F12" s="45" t="s">
        <v>14</v>
      </c>
      <c r="G12" s="53" t="s">
        <v>32</v>
      </c>
      <c r="H12" s="46" t="s">
        <v>33</v>
      </c>
      <c r="I12" s="47" t="s">
        <v>16</v>
      </c>
      <c r="J12" s="60">
        <v>3.41</v>
      </c>
      <c r="K12" s="69"/>
      <c r="L12" s="25">
        <f>K12-(SUM(N12:AE12))</f>
        <v>0</v>
      </c>
      <c r="M12" s="26" t="str">
        <f t="shared" si="0"/>
        <v>OK</v>
      </c>
      <c r="N12" s="36"/>
      <c r="O12" s="36"/>
      <c r="P12" s="34"/>
      <c r="Q12" s="34"/>
      <c r="R12" s="34"/>
      <c r="S12" s="34"/>
      <c r="T12" s="36"/>
      <c r="U12" s="40"/>
      <c r="V12" s="37"/>
      <c r="W12" s="38"/>
      <c r="X12" s="34"/>
      <c r="Y12" s="38"/>
      <c r="Z12" s="35"/>
      <c r="AA12" s="35"/>
      <c r="AB12" s="35"/>
      <c r="AC12" s="35"/>
      <c r="AD12" s="35"/>
      <c r="AE12" s="35"/>
    </row>
    <row r="13" spans="1:31" ht="30" customHeight="1" x14ac:dyDescent="0.45">
      <c r="A13" s="83"/>
      <c r="B13" s="82"/>
      <c r="C13" s="72"/>
      <c r="D13" s="61">
        <v>10</v>
      </c>
      <c r="E13" s="73"/>
      <c r="F13" s="46" t="s">
        <v>22</v>
      </c>
      <c r="G13" s="53" t="s">
        <v>32</v>
      </c>
      <c r="H13" s="46" t="s">
        <v>34</v>
      </c>
      <c r="I13" s="47" t="s">
        <v>16</v>
      </c>
      <c r="J13" s="60">
        <v>328.21</v>
      </c>
      <c r="K13" s="69"/>
      <c r="L13" s="25">
        <f t="shared" ref="L13:L41" si="5">K13-(SUM(N13:AE13))</f>
        <v>0</v>
      </c>
      <c r="M13" s="26" t="str">
        <f t="shared" si="0"/>
        <v>OK</v>
      </c>
      <c r="N13" s="36"/>
      <c r="O13" s="36"/>
      <c r="P13" s="34"/>
      <c r="Q13" s="34"/>
      <c r="R13" s="34"/>
      <c r="S13" s="34"/>
      <c r="T13" s="36"/>
      <c r="U13" s="36"/>
      <c r="V13" s="36"/>
      <c r="W13" s="38"/>
      <c r="X13" s="34"/>
      <c r="Y13" s="38"/>
      <c r="Z13" s="35"/>
      <c r="AA13" s="35"/>
      <c r="AB13" s="35"/>
      <c r="AC13" s="35"/>
      <c r="AD13" s="35"/>
      <c r="AE13" s="35"/>
    </row>
    <row r="14" spans="1:31" s="7" customFormat="1" ht="30" customHeight="1" x14ac:dyDescent="0.45">
      <c r="A14" s="74" t="s">
        <v>44</v>
      </c>
      <c r="B14" s="75">
        <v>6</v>
      </c>
      <c r="C14" s="76" t="s">
        <v>42</v>
      </c>
      <c r="D14" s="63">
        <v>11</v>
      </c>
      <c r="E14" s="78" t="s">
        <v>18</v>
      </c>
      <c r="F14" s="45" t="s">
        <v>14</v>
      </c>
      <c r="G14" s="53" t="s">
        <v>32</v>
      </c>
      <c r="H14" s="46" t="s">
        <v>33</v>
      </c>
      <c r="I14" s="47" t="s">
        <v>16</v>
      </c>
      <c r="J14" s="60">
        <v>3.81</v>
      </c>
      <c r="K14" s="69"/>
      <c r="L14" s="25">
        <f t="shared" si="5"/>
        <v>0</v>
      </c>
      <c r="M14" s="26" t="str">
        <f t="shared" si="0"/>
        <v>OK</v>
      </c>
      <c r="N14" s="36"/>
      <c r="O14" s="36"/>
      <c r="P14" s="36"/>
      <c r="Q14" s="34"/>
      <c r="R14" s="36"/>
      <c r="S14" s="34"/>
      <c r="T14" s="34"/>
      <c r="U14" s="39"/>
      <c r="V14" s="36"/>
      <c r="W14" s="38"/>
      <c r="X14" s="34"/>
      <c r="Y14" s="38"/>
      <c r="Z14" s="35"/>
      <c r="AA14" s="35"/>
      <c r="AB14" s="35"/>
      <c r="AC14" s="35"/>
      <c r="AD14" s="35"/>
      <c r="AE14" s="35"/>
    </row>
    <row r="15" spans="1:31" s="7" customFormat="1" ht="30" customHeight="1" x14ac:dyDescent="0.45">
      <c r="A15" s="74"/>
      <c r="B15" s="75"/>
      <c r="C15" s="77"/>
      <c r="D15" s="63">
        <v>12</v>
      </c>
      <c r="E15" s="78"/>
      <c r="F15" s="46" t="s">
        <v>22</v>
      </c>
      <c r="G15" s="53" t="s">
        <v>32</v>
      </c>
      <c r="H15" s="46" t="s">
        <v>34</v>
      </c>
      <c r="I15" s="47" t="s">
        <v>16</v>
      </c>
      <c r="J15" s="60">
        <v>420.13</v>
      </c>
      <c r="K15" s="69"/>
      <c r="L15" s="25">
        <f t="shared" si="5"/>
        <v>0</v>
      </c>
      <c r="M15" s="26" t="str">
        <f t="shared" si="0"/>
        <v>OK</v>
      </c>
      <c r="N15" s="36"/>
      <c r="O15" s="36"/>
      <c r="P15" s="36"/>
      <c r="Q15" s="34"/>
      <c r="R15" s="36"/>
      <c r="S15" s="34"/>
      <c r="T15" s="34"/>
      <c r="U15" s="39"/>
      <c r="V15" s="36"/>
      <c r="W15" s="38"/>
      <c r="X15" s="34"/>
      <c r="Y15" s="38"/>
      <c r="Z15" s="35"/>
      <c r="AA15" s="35"/>
      <c r="AB15" s="35"/>
      <c r="AC15" s="35"/>
      <c r="AD15" s="35"/>
      <c r="AE15" s="35"/>
    </row>
    <row r="16" spans="1:31" s="7" customFormat="1" ht="30" customHeight="1" x14ac:dyDescent="0.45">
      <c r="A16" s="74"/>
      <c r="B16" s="70">
        <v>7</v>
      </c>
      <c r="C16" s="71" t="s">
        <v>43</v>
      </c>
      <c r="D16" s="64">
        <v>13</v>
      </c>
      <c r="E16" s="73" t="s">
        <v>19</v>
      </c>
      <c r="F16" s="45" t="s">
        <v>14</v>
      </c>
      <c r="G16" s="53" t="s">
        <v>32</v>
      </c>
      <c r="H16" s="46" t="s">
        <v>33</v>
      </c>
      <c r="I16" s="47" t="s">
        <v>16</v>
      </c>
      <c r="J16" s="60">
        <v>5.23</v>
      </c>
      <c r="K16" s="69"/>
      <c r="L16" s="25">
        <f t="shared" si="5"/>
        <v>0</v>
      </c>
      <c r="M16" s="26" t="str">
        <f t="shared" si="0"/>
        <v>OK</v>
      </c>
      <c r="N16" s="36"/>
      <c r="O16" s="36"/>
      <c r="P16" s="34"/>
      <c r="Q16" s="34"/>
      <c r="R16" s="34"/>
      <c r="S16" s="34"/>
      <c r="T16" s="34"/>
      <c r="U16" s="39"/>
      <c r="V16" s="36"/>
      <c r="W16" s="38"/>
      <c r="X16" s="36"/>
      <c r="Y16" s="38"/>
      <c r="Z16" s="35"/>
      <c r="AA16" s="35"/>
      <c r="AB16" s="35"/>
      <c r="AC16" s="35"/>
      <c r="AD16" s="35"/>
      <c r="AE16" s="35"/>
    </row>
    <row r="17" spans="1:31" s="7" customFormat="1" ht="30" customHeight="1" x14ac:dyDescent="0.45">
      <c r="A17" s="74"/>
      <c r="B17" s="70"/>
      <c r="C17" s="72"/>
      <c r="D17" s="64">
        <v>14</v>
      </c>
      <c r="E17" s="73"/>
      <c r="F17" s="46" t="s">
        <v>22</v>
      </c>
      <c r="G17" s="53" t="s">
        <v>32</v>
      </c>
      <c r="H17" s="46" t="s">
        <v>34</v>
      </c>
      <c r="I17" s="47" t="s">
        <v>16</v>
      </c>
      <c r="J17" s="60">
        <v>517.33000000000004</v>
      </c>
      <c r="K17" s="69"/>
      <c r="L17" s="25">
        <f t="shared" si="5"/>
        <v>0</v>
      </c>
      <c r="M17" s="26" t="str">
        <f t="shared" si="0"/>
        <v>OK</v>
      </c>
      <c r="N17" s="36"/>
      <c r="O17" s="36"/>
      <c r="P17" s="34"/>
      <c r="Q17" s="34"/>
      <c r="R17" s="34"/>
      <c r="S17" s="34"/>
      <c r="T17" s="34"/>
      <c r="U17" s="39"/>
      <c r="V17" s="36"/>
      <c r="W17" s="38"/>
      <c r="X17" s="36"/>
      <c r="Y17" s="38"/>
      <c r="Z17" s="35"/>
      <c r="AA17" s="35"/>
      <c r="AB17" s="35"/>
      <c r="AC17" s="35"/>
      <c r="AD17" s="35"/>
      <c r="AE17" s="35"/>
    </row>
    <row r="18" spans="1:31" s="7" customFormat="1" ht="30" customHeight="1" x14ac:dyDescent="0.45">
      <c r="A18" s="74"/>
      <c r="B18" s="75">
        <v>8</v>
      </c>
      <c r="C18" s="76" t="s">
        <v>43</v>
      </c>
      <c r="D18" s="63">
        <v>15</v>
      </c>
      <c r="E18" s="78" t="s">
        <v>20</v>
      </c>
      <c r="F18" s="45" t="s">
        <v>14</v>
      </c>
      <c r="G18" s="53" t="s">
        <v>32</v>
      </c>
      <c r="H18" s="46" t="s">
        <v>33</v>
      </c>
      <c r="I18" s="47" t="s">
        <v>16</v>
      </c>
      <c r="J18" s="60">
        <v>6.79</v>
      </c>
      <c r="K18" s="69"/>
      <c r="L18" s="25">
        <f t="shared" si="5"/>
        <v>0</v>
      </c>
      <c r="M18" s="26" t="str">
        <f t="shared" si="0"/>
        <v>OK</v>
      </c>
      <c r="N18" s="36"/>
      <c r="O18" s="36"/>
      <c r="P18" s="34"/>
      <c r="Q18" s="36"/>
      <c r="R18" s="34"/>
      <c r="S18" s="36"/>
      <c r="T18" s="34"/>
      <c r="U18" s="39"/>
      <c r="V18" s="36"/>
      <c r="W18" s="38"/>
      <c r="X18" s="34"/>
      <c r="Y18" s="38"/>
      <c r="Z18" s="35"/>
      <c r="AA18" s="35"/>
      <c r="AB18" s="35"/>
      <c r="AC18" s="35"/>
      <c r="AD18" s="35"/>
      <c r="AE18" s="35"/>
    </row>
    <row r="19" spans="1:31" s="7" customFormat="1" ht="30" customHeight="1" x14ac:dyDescent="0.45">
      <c r="A19" s="74"/>
      <c r="B19" s="75"/>
      <c r="C19" s="77"/>
      <c r="D19" s="63">
        <v>16</v>
      </c>
      <c r="E19" s="78"/>
      <c r="F19" s="46" t="s">
        <v>22</v>
      </c>
      <c r="G19" s="53" t="s">
        <v>32</v>
      </c>
      <c r="H19" s="46" t="s">
        <v>34</v>
      </c>
      <c r="I19" s="47" t="s">
        <v>16</v>
      </c>
      <c r="J19" s="60">
        <v>756.82</v>
      </c>
      <c r="K19" s="69"/>
      <c r="L19" s="25">
        <f t="shared" si="5"/>
        <v>0</v>
      </c>
      <c r="M19" s="26" t="str">
        <f t="shared" si="0"/>
        <v>OK</v>
      </c>
      <c r="N19" s="36"/>
      <c r="O19" s="36"/>
      <c r="P19" s="34"/>
      <c r="Q19" s="36"/>
      <c r="R19" s="34"/>
      <c r="S19" s="36"/>
      <c r="T19" s="34"/>
      <c r="U19" s="39"/>
      <c r="V19" s="36"/>
      <c r="W19" s="38"/>
      <c r="X19" s="34"/>
      <c r="Y19" s="38"/>
      <c r="Z19" s="35"/>
      <c r="AA19" s="35"/>
      <c r="AB19" s="35"/>
      <c r="AC19" s="35"/>
      <c r="AD19" s="35"/>
      <c r="AE19" s="35"/>
    </row>
    <row r="20" spans="1:31" ht="30" customHeight="1" x14ac:dyDescent="0.45">
      <c r="A20" s="74"/>
      <c r="B20" s="70">
        <v>9</v>
      </c>
      <c r="C20" s="71" t="s">
        <v>42</v>
      </c>
      <c r="D20" s="64">
        <v>17</v>
      </c>
      <c r="E20" s="73" t="s">
        <v>15</v>
      </c>
      <c r="F20" s="45" t="s">
        <v>14</v>
      </c>
      <c r="G20" s="53" t="s">
        <v>32</v>
      </c>
      <c r="H20" s="46" t="s">
        <v>33</v>
      </c>
      <c r="I20" s="47" t="s">
        <v>16</v>
      </c>
      <c r="J20" s="60">
        <v>6.13</v>
      </c>
      <c r="K20" s="69"/>
      <c r="L20" s="25">
        <f t="shared" si="5"/>
        <v>0</v>
      </c>
      <c r="M20" s="26" t="str">
        <f t="shared" si="0"/>
        <v>OK</v>
      </c>
      <c r="N20" s="54"/>
      <c r="O20" s="54"/>
      <c r="P20" s="55"/>
      <c r="Q20" s="55"/>
      <c r="R20" s="55"/>
      <c r="S20" s="55"/>
      <c r="T20" s="55"/>
      <c r="U20" s="55"/>
      <c r="V20" s="55"/>
      <c r="W20" s="55"/>
      <c r="X20" s="56"/>
      <c r="Y20" s="56"/>
      <c r="Z20" s="56"/>
      <c r="AA20" s="56"/>
      <c r="AB20" s="56"/>
      <c r="AC20" s="56"/>
      <c r="AD20" s="56"/>
      <c r="AE20" s="56"/>
    </row>
    <row r="21" spans="1:31" ht="30" customHeight="1" x14ac:dyDescent="0.45">
      <c r="A21" s="74"/>
      <c r="B21" s="70"/>
      <c r="C21" s="72"/>
      <c r="D21" s="64">
        <v>18</v>
      </c>
      <c r="E21" s="73"/>
      <c r="F21" s="46" t="s">
        <v>22</v>
      </c>
      <c r="G21" s="53" t="s">
        <v>32</v>
      </c>
      <c r="H21" s="46" t="s">
        <v>34</v>
      </c>
      <c r="I21" s="47" t="s">
        <v>16</v>
      </c>
      <c r="J21" s="60">
        <v>704.59</v>
      </c>
      <c r="K21" s="69"/>
      <c r="L21" s="25">
        <f t="shared" si="5"/>
        <v>0</v>
      </c>
      <c r="M21" s="26" t="str">
        <f t="shared" si="0"/>
        <v>OK</v>
      </c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6"/>
      <c r="Y21" s="56"/>
      <c r="Z21" s="56"/>
      <c r="AA21" s="56"/>
      <c r="AB21" s="56"/>
      <c r="AC21" s="56"/>
      <c r="AD21" s="56"/>
      <c r="AE21" s="56"/>
    </row>
    <row r="22" spans="1:31" ht="30" customHeight="1" x14ac:dyDescent="0.45">
      <c r="A22" s="74"/>
      <c r="B22" s="75">
        <v>10</v>
      </c>
      <c r="C22" s="76" t="s">
        <v>42</v>
      </c>
      <c r="D22" s="63">
        <v>19</v>
      </c>
      <c r="E22" s="78" t="s">
        <v>35</v>
      </c>
      <c r="F22" s="45" t="s">
        <v>14</v>
      </c>
      <c r="G22" s="53" t="s">
        <v>32</v>
      </c>
      <c r="H22" s="46" t="s">
        <v>33</v>
      </c>
      <c r="I22" s="47" t="s">
        <v>16</v>
      </c>
      <c r="J22" s="60">
        <v>3.41</v>
      </c>
      <c r="K22" s="69"/>
      <c r="L22" s="25">
        <f t="shared" si="5"/>
        <v>0</v>
      </c>
      <c r="M22" s="26" t="str">
        <f t="shared" si="0"/>
        <v>OK</v>
      </c>
      <c r="N22" s="54"/>
      <c r="O22" s="54"/>
      <c r="P22" s="55"/>
      <c r="Q22" s="55"/>
      <c r="R22" s="55"/>
      <c r="S22" s="55"/>
      <c r="T22" s="55"/>
      <c r="U22" s="55"/>
      <c r="V22" s="55"/>
      <c r="W22" s="55"/>
      <c r="X22" s="56"/>
      <c r="Y22" s="56"/>
      <c r="Z22" s="56"/>
      <c r="AA22" s="56"/>
      <c r="AB22" s="56"/>
      <c r="AC22" s="56"/>
      <c r="AD22" s="56"/>
      <c r="AE22" s="56"/>
    </row>
    <row r="23" spans="1:31" ht="30" customHeight="1" x14ac:dyDescent="0.45">
      <c r="A23" s="74"/>
      <c r="B23" s="75"/>
      <c r="C23" s="77"/>
      <c r="D23" s="63">
        <v>20</v>
      </c>
      <c r="E23" s="78"/>
      <c r="F23" s="46" t="s">
        <v>22</v>
      </c>
      <c r="G23" s="53" t="s">
        <v>32</v>
      </c>
      <c r="H23" s="46" t="s">
        <v>34</v>
      </c>
      <c r="I23" s="47" t="s">
        <v>16</v>
      </c>
      <c r="J23" s="60">
        <v>328.19</v>
      </c>
      <c r="K23" s="69"/>
      <c r="L23" s="25">
        <f t="shared" si="5"/>
        <v>0</v>
      </c>
      <c r="M23" s="26" t="str">
        <f t="shared" si="0"/>
        <v>OK</v>
      </c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6"/>
      <c r="Y23" s="56"/>
      <c r="Z23" s="56"/>
      <c r="AA23" s="56"/>
      <c r="AB23" s="56"/>
      <c r="AC23" s="56"/>
      <c r="AD23" s="56"/>
      <c r="AE23" s="56"/>
    </row>
    <row r="24" spans="1:31" s="7" customFormat="1" ht="30" customHeight="1" x14ac:dyDescent="0.45">
      <c r="A24" s="74" t="s">
        <v>45</v>
      </c>
      <c r="B24" s="70">
        <v>11</v>
      </c>
      <c r="C24" s="71" t="s">
        <v>42</v>
      </c>
      <c r="D24" s="64">
        <v>21</v>
      </c>
      <c r="E24" s="73" t="s">
        <v>18</v>
      </c>
      <c r="F24" s="45" t="s">
        <v>14</v>
      </c>
      <c r="G24" s="53" t="s">
        <v>32</v>
      </c>
      <c r="H24" s="46" t="s">
        <v>33</v>
      </c>
      <c r="I24" s="47" t="s">
        <v>16</v>
      </c>
      <c r="J24" s="60">
        <v>3.81</v>
      </c>
      <c r="K24" s="69"/>
      <c r="L24" s="25">
        <f t="shared" si="5"/>
        <v>0</v>
      </c>
      <c r="M24" s="26" t="str">
        <f t="shared" si="0"/>
        <v>OK</v>
      </c>
      <c r="N24" s="36"/>
      <c r="O24" s="36"/>
      <c r="P24" s="36"/>
      <c r="Q24" s="34"/>
      <c r="R24" s="36"/>
      <c r="S24" s="34"/>
      <c r="T24" s="34"/>
      <c r="U24" s="39"/>
      <c r="V24" s="36"/>
      <c r="W24" s="38"/>
      <c r="X24" s="34"/>
      <c r="Y24" s="38"/>
      <c r="Z24" s="35"/>
      <c r="AA24" s="35"/>
      <c r="AB24" s="35"/>
      <c r="AC24" s="35"/>
      <c r="AD24" s="35"/>
      <c r="AE24" s="35"/>
    </row>
    <row r="25" spans="1:31" s="7" customFormat="1" ht="30" customHeight="1" x14ac:dyDescent="0.45">
      <c r="A25" s="74"/>
      <c r="B25" s="70"/>
      <c r="C25" s="72"/>
      <c r="D25" s="64">
        <v>22</v>
      </c>
      <c r="E25" s="73"/>
      <c r="F25" s="46" t="s">
        <v>22</v>
      </c>
      <c r="G25" s="53" t="s">
        <v>32</v>
      </c>
      <c r="H25" s="46" t="s">
        <v>34</v>
      </c>
      <c r="I25" s="47" t="s">
        <v>16</v>
      </c>
      <c r="J25" s="60">
        <v>420.14</v>
      </c>
      <c r="K25" s="69"/>
      <c r="L25" s="25">
        <f t="shared" si="5"/>
        <v>0</v>
      </c>
      <c r="M25" s="26" t="str">
        <f t="shared" si="0"/>
        <v>OK</v>
      </c>
      <c r="N25" s="36"/>
      <c r="O25" s="36"/>
      <c r="P25" s="36"/>
      <c r="Q25" s="34"/>
      <c r="R25" s="36"/>
      <c r="S25" s="34"/>
      <c r="T25" s="34"/>
      <c r="U25" s="39"/>
      <c r="V25" s="36"/>
      <c r="W25" s="38"/>
      <c r="X25" s="34"/>
      <c r="Y25" s="38"/>
      <c r="Z25" s="35"/>
      <c r="AA25" s="35"/>
      <c r="AB25" s="35"/>
      <c r="AC25" s="35"/>
      <c r="AD25" s="35"/>
      <c r="AE25" s="35"/>
    </row>
    <row r="26" spans="1:31" s="7" customFormat="1" ht="30" customHeight="1" x14ac:dyDescent="0.45">
      <c r="A26" s="74"/>
      <c r="B26" s="75">
        <v>12</v>
      </c>
      <c r="C26" s="76" t="s">
        <v>43</v>
      </c>
      <c r="D26" s="63">
        <v>23</v>
      </c>
      <c r="E26" s="78" t="s">
        <v>19</v>
      </c>
      <c r="F26" s="45" t="s">
        <v>14</v>
      </c>
      <c r="G26" s="53" t="s">
        <v>32</v>
      </c>
      <c r="H26" s="46" t="s">
        <v>33</v>
      </c>
      <c r="I26" s="47" t="s">
        <v>16</v>
      </c>
      <c r="J26" s="60">
        <v>5.23</v>
      </c>
      <c r="K26" s="69"/>
      <c r="L26" s="25">
        <f t="shared" si="5"/>
        <v>0</v>
      </c>
      <c r="M26" s="26" t="str">
        <f t="shared" si="0"/>
        <v>OK</v>
      </c>
      <c r="N26" s="36"/>
      <c r="O26" s="36"/>
      <c r="P26" s="34"/>
      <c r="Q26" s="34"/>
      <c r="R26" s="34"/>
      <c r="S26" s="34"/>
      <c r="T26" s="34"/>
      <c r="U26" s="39"/>
      <c r="V26" s="36"/>
      <c r="W26" s="38"/>
      <c r="X26" s="36"/>
      <c r="Y26" s="38"/>
      <c r="Z26" s="35"/>
      <c r="AA26" s="35"/>
      <c r="AB26" s="35"/>
      <c r="AC26" s="35"/>
      <c r="AD26" s="35"/>
      <c r="AE26" s="35"/>
    </row>
    <row r="27" spans="1:31" s="7" customFormat="1" ht="30" customHeight="1" x14ac:dyDescent="0.45">
      <c r="A27" s="74"/>
      <c r="B27" s="75"/>
      <c r="C27" s="77"/>
      <c r="D27" s="63">
        <v>24</v>
      </c>
      <c r="E27" s="78"/>
      <c r="F27" s="46" t="s">
        <v>22</v>
      </c>
      <c r="G27" s="53" t="s">
        <v>32</v>
      </c>
      <c r="H27" s="46" t="s">
        <v>34</v>
      </c>
      <c r="I27" s="47" t="s">
        <v>16</v>
      </c>
      <c r="J27" s="60">
        <v>517.33000000000004</v>
      </c>
      <c r="K27" s="69"/>
      <c r="L27" s="25">
        <f t="shared" si="5"/>
        <v>0</v>
      </c>
      <c r="M27" s="26" t="str">
        <f t="shared" si="0"/>
        <v>OK</v>
      </c>
      <c r="N27" s="36"/>
      <c r="O27" s="36"/>
      <c r="P27" s="34"/>
      <c r="Q27" s="34"/>
      <c r="R27" s="34"/>
      <c r="S27" s="34"/>
      <c r="T27" s="34"/>
      <c r="U27" s="39"/>
      <c r="V27" s="36"/>
      <c r="W27" s="38"/>
      <c r="X27" s="36"/>
      <c r="Y27" s="38"/>
      <c r="Z27" s="35"/>
      <c r="AA27" s="35"/>
      <c r="AB27" s="35"/>
      <c r="AC27" s="35"/>
      <c r="AD27" s="35"/>
      <c r="AE27" s="35"/>
    </row>
    <row r="28" spans="1:31" s="7" customFormat="1" ht="30" customHeight="1" x14ac:dyDescent="0.45">
      <c r="A28" s="74"/>
      <c r="B28" s="70">
        <v>13</v>
      </c>
      <c r="C28" s="71" t="s">
        <v>43</v>
      </c>
      <c r="D28" s="64">
        <v>25</v>
      </c>
      <c r="E28" s="73" t="s">
        <v>20</v>
      </c>
      <c r="F28" s="45" t="s">
        <v>14</v>
      </c>
      <c r="G28" s="53" t="s">
        <v>32</v>
      </c>
      <c r="H28" s="46" t="s">
        <v>33</v>
      </c>
      <c r="I28" s="47" t="s">
        <v>16</v>
      </c>
      <c r="J28" s="60">
        <v>6.79</v>
      </c>
      <c r="K28" s="69"/>
      <c r="L28" s="25">
        <f t="shared" si="5"/>
        <v>0</v>
      </c>
      <c r="M28" s="26" t="str">
        <f t="shared" si="0"/>
        <v>OK</v>
      </c>
      <c r="N28" s="36"/>
      <c r="O28" s="36"/>
      <c r="P28" s="34"/>
      <c r="Q28" s="36"/>
      <c r="R28" s="34"/>
      <c r="S28" s="36"/>
      <c r="T28" s="34"/>
      <c r="U28" s="39"/>
      <c r="V28" s="36"/>
      <c r="W28" s="38"/>
      <c r="X28" s="34"/>
      <c r="Y28" s="38"/>
      <c r="Z28" s="35"/>
      <c r="AA28" s="35"/>
      <c r="AB28" s="35"/>
      <c r="AC28" s="35"/>
      <c r="AD28" s="35"/>
      <c r="AE28" s="35"/>
    </row>
    <row r="29" spans="1:31" s="7" customFormat="1" ht="30" customHeight="1" x14ac:dyDescent="0.45">
      <c r="A29" s="74"/>
      <c r="B29" s="70"/>
      <c r="C29" s="72"/>
      <c r="D29" s="64">
        <v>26</v>
      </c>
      <c r="E29" s="73"/>
      <c r="F29" s="46" t="s">
        <v>22</v>
      </c>
      <c r="G29" s="53" t="s">
        <v>32</v>
      </c>
      <c r="H29" s="46" t="s">
        <v>34</v>
      </c>
      <c r="I29" s="47" t="s">
        <v>16</v>
      </c>
      <c r="J29" s="60">
        <v>756.82</v>
      </c>
      <c r="K29" s="69"/>
      <c r="L29" s="25">
        <f t="shared" si="5"/>
        <v>0</v>
      </c>
      <c r="M29" s="26" t="str">
        <f t="shared" si="0"/>
        <v>OK</v>
      </c>
      <c r="N29" s="36"/>
      <c r="O29" s="36"/>
      <c r="P29" s="34"/>
      <c r="Q29" s="36"/>
      <c r="R29" s="34"/>
      <c r="S29" s="36"/>
      <c r="T29" s="34"/>
      <c r="U29" s="39"/>
      <c r="V29" s="36"/>
      <c r="W29" s="38"/>
      <c r="X29" s="34"/>
      <c r="Y29" s="38"/>
      <c r="Z29" s="35"/>
      <c r="AA29" s="35"/>
      <c r="AB29" s="35"/>
      <c r="AC29" s="35"/>
      <c r="AD29" s="35"/>
      <c r="AE29" s="35"/>
    </row>
    <row r="30" spans="1:31" ht="30" customHeight="1" x14ac:dyDescent="0.45">
      <c r="A30" s="74"/>
      <c r="B30" s="75">
        <v>14</v>
      </c>
      <c r="C30" s="76" t="s">
        <v>42</v>
      </c>
      <c r="D30" s="63">
        <v>27</v>
      </c>
      <c r="E30" s="78" t="s">
        <v>15</v>
      </c>
      <c r="F30" s="45" t="s">
        <v>14</v>
      </c>
      <c r="G30" s="53" t="s">
        <v>32</v>
      </c>
      <c r="H30" s="46" t="s">
        <v>33</v>
      </c>
      <c r="I30" s="47" t="s">
        <v>16</v>
      </c>
      <c r="J30" s="60">
        <v>6.13</v>
      </c>
      <c r="K30" s="69"/>
      <c r="L30" s="25">
        <f t="shared" si="5"/>
        <v>0</v>
      </c>
      <c r="M30" s="26" t="str">
        <f t="shared" si="0"/>
        <v>OK</v>
      </c>
      <c r="N30" s="54"/>
      <c r="O30" s="54"/>
      <c r="P30" s="55"/>
      <c r="Q30" s="55"/>
      <c r="R30" s="55"/>
      <c r="S30" s="55"/>
      <c r="T30" s="55"/>
      <c r="U30" s="55"/>
      <c r="V30" s="55"/>
      <c r="W30" s="55"/>
      <c r="X30" s="56"/>
      <c r="Y30" s="56"/>
      <c r="Z30" s="56"/>
      <c r="AA30" s="56"/>
      <c r="AB30" s="56"/>
      <c r="AC30" s="56"/>
      <c r="AD30" s="56"/>
      <c r="AE30" s="56"/>
    </row>
    <row r="31" spans="1:31" ht="30" customHeight="1" x14ac:dyDescent="0.45">
      <c r="A31" s="74"/>
      <c r="B31" s="75"/>
      <c r="C31" s="77"/>
      <c r="D31" s="63">
        <v>28</v>
      </c>
      <c r="E31" s="78"/>
      <c r="F31" s="46" t="s">
        <v>22</v>
      </c>
      <c r="G31" s="53" t="s">
        <v>32</v>
      </c>
      <c r="H31" s="46" t="s">
        <v>34</v>
      </c>
      <c r="I31" s="47" t="s">
        <v>16</v>
      </c>
      <c r="J31" s="60">
        <v>704.59</v>
      </c>
      <c r="K31" s="69"/>
      <c r="L31" s="25">
        <f t="shared" si="5"/>
        <v>0</v>
      </c>
      <c r="M31" s="26" t="str">
        <f t="shared" si="0"/>
        <v>OK</v>
      </c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6"/>
      <c r="Y31" s="56"/>
      <c r="Z31" s="56"/>
      <c r="AA31" s="56"/>
      <c r="AB31" s="56"/>
      <c r="AC31" s="56"/>
      <c r="AD31" s="56"/>
      <c r="AE31" s="56"/>
    </row>
    <row r="32" spans="1:31" s="7" customFormat="1" ht="30" customHeight="1" x14ac:dyDescent="0.45">
      <c r="A32" s="74" t="s">
        <v>46</v>
      </c>
      <c r="B32" s="70">
        <v>15</v>
      </c>
      <c r="C32" s="71" t="s">
        <v>42</v>
      </c>
      <c r="D32" s="64">
        <v>29</v>
      </c>
      <c r="E32" s="73" t="s">
        <v>18</v>
      </c>
      <c r="F32" s="45" t="s">
        <v>14</v>
      </c>
      <c r="G32" s="53" t="s">
        <v>32</v>
      </c>
      <c r="H32" s="46" t="s">
        <v>33</v>
      </c>
      <c r="I32" s="47" t="s">
        <v>16</v>
      </c>
      <c r="J32" s="60">
        <v>3.81</v>
      </c>
      <c r="K32" s="69">
        <v>15000</v>
      </c>
      <c r="L32" s="25">
        <f t="shared" si="5"/>
        <v>13000</v>
      </c>
      <c r="M32" s="26" t="str">
        <f t="shared" si="0"/>
        <v>OK</v>
      </c>
      <c r="N32" s="107">
        <v>2000</v>
      </c>
      <c r="O32" s="36"/>
      <c r="P32" s="36"/>
      <c r="Q32" s="34"/>
      <c r="R32" s="36"/>
      <c r="S32" s="34"/>
      <c r="T32" s="34"/>
      <c r="U32" s="39"/>
      <c r="V32" s="36"/>
      <c r="W32" s="38"/>
      <c r="X32" s="34"/>
      <c r="Y32" s="38"/>
      <c r="Z32" s="35"/>
      <c r="AA32" s="35"/>
      <c r="AB32" s="35"/>
      <c r="AC32" s="35"/>
      <c r="AD32" s="35"/>
      <c r="AE32" s="35"/>
    </row>
    <row r="33" spans="1:31" s="7" customFormat="1" ht="30" customHeight="1" x14ac:dyDescent="0.45">
      <c r="A33" s="74"/>
      <c r="B33" s="70"/>
      <c r="C33" s="72"/>
      <c r="D33" s="64">
        <v>30</v>
      </c>
      <c r="E33" s="73"/>
      <c r="F33" s="46" t="s">
        <v>22</v>
      </c>
      <c r="G33" s="53" t="s">
        <v>32</v>
      </c>
      <c r="H33" s="46" t="s">
        <v>34</v>
      </c>
      <c r="I33" s="47" t="s">
        <v>16</v>
      </c>
      <c r="J33" s="60">
        <v>420.13</v>
      </c>
      <c r="K33" s="69">
        <v>50</v>
      </c>
      <c r="L33" s="25">
        <f t="shared" si="5"/>
        <v>50</v>
      </c>
      <c r="M33" s="26" t="str">
        <f t="shared" si="0"/>
        <v>OK</v>
      </c>
      <c r="N33" s="36"/>
      <c r="O33" s="36"/>
      <c r="P33" s="36"/>
      <c r="Q33" s="34"/>
      <c r="R33" s="36"/>
      <c r="S33" s="34"/>
      <c r="T33" s="34"/>
      <c r="U33" s="39"/>
      <c r="V33" s="36"/>
      <c r="W33" s="38"/>
      <c r="X33" s="34"/>
      <c r="Y33" s="38"/>
      <c r="Z33" s="35"/>
      <c r="AA33" s="35"/>
      <c r="AB33" s="35"/>
      <c r="AC33" s="35"/>
      <c r="AD33" s="35"/>
      <c r="AE33" s="35"/>
    </row>
    <row r="34" spans="1:31" s="7" customFormat="1" ht="30" customHeight="1" x14ac:dyDescent="0.45">
      <c r="A34" s="74"/>
      <c r="B34" s="75">
        <v>16</v>
      </c>
      <c r="C34" s="76" t="s">
        <v>43</v>
      </c>
      <c r="D34" s="63">
        <v>31</v>
      </c>
      <c r="E34" s="78" t="s">
        <v>19</v>
      </c>
      <c r="F34" s="45" t="s">
        <v>14</v>
      </c>
      <c r="G34" s="53" t="s">
        <v>32</v>
      </c>
      <c r="H34" s="46" t="s">
        <v>33</v>
      </c>
      <c r="I34" s="47" t="s">
        <v>16</v>
      </c>
      <c r="J34" s="60">
        <v>5.23</v>
      </c>
      <c r="K34" s="69">
        <v>15000</v>
      </c>
      <c r="L34" s="25">
        <f t="shared" si="5"/>
        <v>15000</v>
      </c>
      <c r="M34" s="26" t="str">
        <f t="shared" si="0"/>
        <v>OK</v>
      </c>
      <c r="N34" s="36"/>
      <c r="O34" s="36"/>
      <c r="P34" s="34"/>
      <c r="Q34" s="34"/>
      <c r="R34" s="34"/>
      <c r="S34" s="34"/>
      <c r="T34" s="34"/>
      <c r="U34" s="39"/>
      <c r="V34" s="36"/>
      <c r="W34" s="38"/>
      <c r="X34" s="36"/>
      <c r="Y34" s="38"/>
      <c r="Z34" s="35"/>
      <c r="AA34" s="35"/>
      <c r="AB34" s="35"/>
      <c r="AC34" s="35"/>
      <c r="AD34" s="35"/>
      <c r="AE34" s="35"/>
    </row>
    <row r="35" spans="1:31" s="7" customFormat="1" ht="30" customHeight="1" x14ac:dyDescent="0.45">
      <c r="A35" s="74"/>
      <c r="B35" s="75"/>
      <c r="C35" s="77"/>
      <c r="D35" s="63">
        <v>32</v>
      </c>
      <c r="E35" s="78"/>
      <c r="F35" s="46" t="s">
        <v>22</v>
      </c>
      <c r="G35" s="53" t="s">
        <v>32</v>
      </c>
      <c r="H35" s="46" t="s">
        <v>34</v>
      </c>
      <c r="I35" s="47" t="s">
        <v>16</v>
      </c>
      <c r="J35" s="60">
        <v>517.33000000000004</v>
      </c>
      <c r="K35" s="69">
        <v>50</v>
      </c>
      <c r="L35" s="25">
        <f t="shared" si="5"/>
        <v>50</v>
      </c>
      <c r="M35" s="26" t="str">
        <f t="shared" si="0"/>
        <v>OK</v>
      </c>
      <c r="N35" s="36"/>
      <c r="O35" s="36"/>
      <c r="P35" s="34"/>
      <c r="Q35" s="34"/>
      <c r="R35" s="34"/>
      <c r="S35" s="34"/>
      <c r="T35" s="34"/>
      <c r="U35" s="39"/>
      <c r="V35" s="36"/>
      <c r="W35" s="38"/>
      <c r="X35" s="36"/>
      <c r="Y35" s="38"/>
      <c r="Z35" s="35"/>
      <c r="AA35" s="35"/>
      <c r="AB35" s="35"/>
      <c r="AC35" s="35"/>
      <c r="AD35" s="35"/>
      <c r="AE35" s="35"/>
    </row>
    <row r="36" spans="1:31" s="7" customFormat="1" ht="30" customHeight="1" x14ac:dyDescent="0.45">
      <c r="A36" s="74"/>
      <c r="B36" s="70">
        <v>17</v>
      </c>
      <c r="C36" s="71" t="s">
        <v>43</v>
      </c>
      <c r="D36" s="64">
        <v>33</v>
      </c>
      <c r="E36" s="73" t="s">
        <v>20</v>
      </c>
      <c r="F36" s="45" t="s">
        <v>14</v>
      </c>
      <c r="G36" s="53" t="s">
        <v>32</v>
      </c>
      <c r="H36" s="46" t="s">
        <v>33</v>
      </c>
      <c r="I36" s="47" t="s">
        <v>16</v>
      </c>
      <c r="J36" s="60">
        <v>6.79</v>
      </c>
      <c r="K36" s="69">
        <v>15000</v>
      </c>
      <c r="L36" s="25">
        <f t="shared" si="5"/>
        <v>15000</v>
      </c>
      <c r="M36" s="26" t="str">
        <f t="shared" si="0"/>
        <v>OK</v>
      </c>
      <c r="N36" s="36"/>
      <c r="O36" s="36"/>
      <c r="P36" s="34"/>
      <c r="Q36" s="36"/>
      <c r="R36" s="34"/>
      <c r="S36" s="36"/>
      <c r="T36" s="34"/>
      <c r="U36" s="39"/>
      <c r="V36" s="36"/>
      <c r="W36" s="38"/>
      <c r="X36" s="34"/>
      <c r="Y36" s="38"/>
      <c r="Z36" s="35"/>
      <c r="AA36" s="35"/>
      <c r="AB36" s="35"/>
      <c r="AC36" s="35"/>
      <c r="AD36" s="35"/>
      <c r="AE36" s="35"/>
    </row>
    <row r="37" spans="1:31" s="7" customFormat="1" ht="30" customHeight="1" x14ac:dyDescent="0.45">
      <c r="A37" s="74"/>
      <c r="B37" s="70"/>
      <c r="C37" s="72"/>
      <c r="D37" s="64">
        <v>34</v>
      </c>
      <c r="E37" s="73"/>
      <c r="F37" s="46" t="s">
        <v>22</v>
      </c>
      <c r="G37" s="53" t="s">
        <v>32</v>
      </c>
      <c r="H37" s="46" t="s">
        <v>34</v>
      </c>
      <c r="I37" s="47" t="s">
        <v>16</v>
      </c>
      <c r="J37" s="60">
        <v>756.82</v>
      </c>
      <c r="K37" s="69">
        <v>50</v>
      </c>
      <c r="L37" s="25">
        <f t="shared" si="5"/>
        <v>50</v>
      </c>
      <c r="M37" s="26" t="str">
        <f t="shared" si="0"/>
        <v>OK</v>
      </c>
      <c r="N37" s="36"/>
      <c r="O37" s="36"/>
      <c r="P37" s="34"/>
      <c r="Q37" s="36"/>
      <c r="R37" s="34"/>
      <c r="S37" s="36"/>
      <c r="T37" s="34"/>
      <c r="U37" s="39"/>
      <c r="V37" s="36"/>
      <c r="W37" s="38"/>
      <c r="X37" s="34"/>
      <c r="Y37" s="38"/>
      <c r="Z37" s="35"/>
      <c r="AA37" s="35"/>
      <c r="AB37" s="35"/>
      <c r="AC37" s="35"/>
      <c r="AD37" s="35"/>
      <c r="AE37" s="35"/>
    </row>
    <row r="38" spans="1:31" s="7" customFormat="1" ht="30" customHeight="1" x14ac:dyDescent="0.45">
      <c r="A38" s="74"/>
      <c r="B38" s="75">
        <v>18</v>
      </c>
      <c r="C38" s="76" t="s">
        <v>42</v>
      </c>
      <c r="D38" s="63">
        <v>35</v>
      </c>
      <c r="E38" s="78" t="s">
        <v>15</v>
      </c>
      <c r="F38" s="45" t="s">
        <v>14</v>
      </c>
      <c r="G38" s="53" t="s">
        <v>32</v>
      </c>
      <c r="H38" s="46" t="s">
        <v>33</v>
      </c>
      <c r="I38" s="47" t="s">
        <v>16</v>
      </c>
      <c r="J38" s="60">
        <v>6.13</v>
      </c>
      <c r="K38" s="69">
        <v>15000</v>
      </c>
      <c r="L38" s="25">
        <f t="shared" si="5"/>
        <v>15000</v>
      </c>
      <c r="M38" s="26" t="str">
        <f t="shared" si="0"/>
        <v>OK</v>
      </c>
      <c r="N38" s="36"/>
      <c r="O38" s="36"/>
      <c r="P38" s="34"/>
      <c r="Q38" s="36"/>
      <c r="R38" s="34"/>
      <c r="S38" s="36"/>
      <c r="T38" s="34"/>
      <c r="U38" s="39"/>
      <c r="V38" s="36"/>
      <c r="W38" s="38"/>
      <c r="X38" s="34"/>
      <c r="Y38" s="38"/>
      <c r="Z38" s="35"/>
      <c r="AA38" s="35"/>
      <c r="AB38" s="35"/>
      <c r="AC38" s="35"/>
      <c r="AD38" s="35"/>
      <c r="AE38" s="35"/>
    </row>
    <row r="39" spans="1:31" s="7" customFormat="1" ht="30" customHeight="1" x14ac:dyDescent="0.45">
      <c r="A39" s="74"/>
      <c r="B39" s="75"/>
      <c r="C39" s="77"/>
      <c r="D39" s="63">
        <v>36</v>
      </c>
      <c r="E39" s="78"/>
      <c r="F39" s="46" t="s">
        <v>22</v>
      </c>
      <c r="G39" s="53" t="s">
        <v>32</v>
      </c>
      <c r="H39" s="46" t="s">
        <v>34</v>
      </c>
      <c r="I39" s="47" t="s">
        <v>16</v>
      </c>
      <c r="J39" s="60">
        <v>704.6</v>
      </c>
      <c r="K39" s="69">
        <v>50</v>
      </c>
      <c r="L39" s="25">
        <f t="shared" si="5"/>
        <v>50</v>
      </c>
      <c r="M39" s="26" t="str">
        <f t="shared" si="0"/>
        <v>OK</v>
      </c>
      <c r="N39" s="36"/>
      <c r="O39" s="36"/>
      <c r="P39" s="34"/>
      <c r="Q39" s="36"/>
      <c r="R39" s="34"/>
      <c r="S39" s="36"/>
      <c r="T39" s="34"/>
      <c r="U39" s="39"/>
      <c r="V39" s="36"/>
      <c r="W39" s="38"/>
      <c r="X39" s="34"/>
      <c r="Y39" s="38"/>
      <c r="Z39" s="35"/>
      <c r="AA39" s="35"/>
      <c r="AB39" s="35"/>
      <c r="AC39" s="35"/>
      <c r="AD39" s="35"/>
      <c r="AE39" s="35"/>
    </row>
    <row r="40" spans="1:31" ht="30" customHeight="1" x14ac:dyDescent="0.45">
      <c r="A40" s="74"/>
      <c r="B40" s="70">
        <v>19</v>
      </c>
      <c r="C40" s="71" t="s">
        <v>42</v>
      </c>
      <c r="D40" s="64">
        <v>37</v>
      </c>
      <c r="E40" s="73" t="s">
        <v>35</v>
      </c>
      <c r="F40" s="45" t="s">
        <v>14</v>
      </c>
      <c r="G40" s="53" t="s">
        <v>32</v>
      </c>
      <c r="H40" s="46" t="s">
        <v>33</v>
      </c>
      <c r="I40" s="47" t="s">
        <v>16</v>
      </c>
      <c r="J40" s="60">
        <v>3.41</v>
      </c>
      <c r="K40" s="69">
        <v>25000</v>
      </c>
      <c r="L40" s="25">
        <f t="shared" si="5"/>
        <v>25000</v>
      </c>
      <c r="M40" s="26" t="str">
        <f t="shared" si="0"/>
        <v>OK</v>
      </c>
      <c r="N40" s="54"/>
      <c r="O40" s="54"/>
      <c r="P40" s="55"/>
      <c r="Q40" s="55"/>
      <c r="R40" s="55"/>
      <c r="S40" s="55"/>
      <c r="T40" s="55"/>
      <c r="U40" s="55"/>
      <c r="V40" s="55"/>
      <c r="W40" s="55"/>
      <c r="X40" s="56"/>
      <c r="Y40" s="56"/>
      <c r="Z40" s="56"/>
      <c r="AA40" s="56"/>
      <c r="AB40" s="56"/>
      <c r="AC40" s="56"/>
      <c r="AD40" s="56"/>
      <c r="AE40" s="56"/>
    </row>
    <row r="41" spans="1:31" ht="30" customHeight="1" x14ac:dyDescent="0.45">
      <c r="A41" s="74"/>
      <c r="B41" s="70"/>
      <c r="C41" s="72"/>
      <c r="D41" s="64">
        <v>38</v>
      </c>
      <c r="E41" s="73"/>
      <c r="F41" s="46" t="s">
        <v>22</v>
      </c>
      <c r="G41" s="53" t="s">
        <v>32</v>
      </c>
      <c r="H41" s="46" t="s">
        <v>34</v>
      </c>
      <c r="I41" s="47" t="s">
        <v>16</v>
      </c>
      <c r="J41" s="60">
        <v>328.24</v>
      </c>
      <c r="K41" s="69">
        <v>100</v>
      </c>
      <c r="L41" s="25">
        <f t="shared" si="5"/>
        <v>100</v>
      </c>
      <c r="M41" s="26" t="str">
        <f t="shared" si="0"/>
        <v>OK</v>
      </c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6"/>
      <c r="Y41" s="56"/>
      <c r="Z41" s="56"/>
      <c r="AA41" s="56"/>
      <c r="AB41" s="56"/>
      <c r="AC41" s="56"/>
      <c r="AD41" s="56"/>
      <c r="AE41" s="56"/>
    </row>
    <row r="43" spans="1:31" ht="18" x14ac:dyDescent="0.45">
      <c r="N43" s="106"/>
      <c r="O43" s="50"/>
    </row>
    <row r="45" spans="1:31" ht="18" x14ac:dyDescent="0.45">
      <c r="G45" s="87" t="s">
        <v>21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9"/>
    </row>
  </sheetData>
  <mergeCells count="84">
    <mergeCell ref="V1:V2"/>
    <mergeCell ref="A1:G1"/>
    <mergeCell ref="H1:J1"/>
    <mergeCell ref="K1:M1"/>
    <mergeCell ref="N1:N2"/>
    <mergeCell ref="O1:O2"/>
    <mergeCell ref="P1:P2"/>
    <mergeCell ref="Q1:Q2"/>
    <mergeCell ref="R1:R2"/>
    <mergeCell ref="S1:S2"/>
    <mergeCell ref="T1:T2"/>
    <mergeCell ref="U1:U2"/>
    <mergeCell ref="AC1:AC2"/>
    <mergeCell ref="AD1:AD2"/>
    <mergeCell ref="AE1:AE2"/>
    <mergeCell ref="A2:M2"/>
    <mergeCell ref="A4:A13"/>
    <mergeCell ref="B4:B5"/>
    <mergeCell ref="C4:C5"/>
    <mergeCell ref="E4:E5"/>
    <mergeCell ref="B6:B7"/>
    <mergeCell ref="C6:C7"/>
    <mergeCell ref="W1:W2"/>
    <mergeCell ref="X1:X2"/>
    <mergeCell ref="Y1:Y2"/>
    <mergeCell ref="Z1:Z2"/>
    <mergeCell ref="AA1:AA2"/>
    <mergeCell ref="AB1:AB2"/>
    <mergeCell ref="E6:E7"/>
    <mergeCell ref="B8:B9"/>
    <mergeCell ref="C8:C9"/>
    <mergeCell ref="E8:E9"/>
    <mergeCell ref="B10:B11"/>
    <mergeCell ref="C10:C11"/>
    <mergeCell ref="E10:E11"/>
    <mergeCell ref="B12:B13"/>
    <mergeCell ref="C12:C13"/>
    <mergeCell ref="E12:E13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E22:E23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G45:T45"/>
    <mergeCell ref="B38:B39"/>
    <mergeCell ref="C38:C39"/>
    <mergeCell ref="E38:E39"/>
    <mergeCell ref="B40:B41"/>
    <mergeCell ref="C40:C41"/>
    <mergeCell ref="E40:E4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29"/>
  <sheetViews>
    <sheetView tabSelected="1" topLeftCell="A25" zoomScale="78" zoomScaleNormal="78" workbookViewId="0">
      <selection activeCell="S38" sqref="S38"/>
    </sheetView>
  </sheetViews>
  <sheetFormatPr defaultColWidth="9.73046875" defaultRowHeight="14.25" x14ac:dyDescent="0.45"/>
  <cols>
    <col min="1" max="1" width="13.73046875" style="2" customWidth="1"/>
    <col min="2" max="2" width="10" style="1" customWidth="1"/>
    <col min="3" max="3" width="34" style="1" customWidth="1"/>
    <col min="4" max="4" width="10.86328125" style="28" customWidth="1"/>
    <col min="5" max="5" width="17.3984375" style="1" customWidth="1"/>
    <col min="6" max="6" width="17.59765625" style="1" customWidth="1"/>
    <col min="7" max="7" width="15.3984375" style="1" customWidth="1"/>
    <col min="8" max="8" width="12" style="6" customWidth="1"/>
    <col min="9" max="9" width="13.265625" style="27" customWidth="1"/>
    <col min="10" max="10" width="12.59765625" style="4" customWidth="1"/>
    <col min="11" max="11" width="16.59765625" style="2" bestFit="1" customWidth="1"/>
    <col min="12" max="12" width="20.1328125" style="2" bestFit="1" customWidth="1"/>
    <col min="13" max="16384" width="9.73046875" style="2"/>
  </cols>
  <sheetData>
    <row r="1" spans="1:12" ht="63.75" customHeight="1" x14ac:dyDescent="0.45">
      <c r="A1" s="94" t="s">
        <v>47</v>
      </c>
      <c r="B1" s="94"/>
      <c r="C1" s="94"/>
      <c r="D1" s="95"/>
      <c r="E1" s="86" t="s">
        <v>37</v>
      </c>
      <c r="F1" s="86"/>
      <c r="G1" s="86"/>
      <c r="H1" s="90" t="s">
        <v>38</v>
      </c>
      <c r="I1" s="90"/>
      <c r="J1" s="90"/>
      <c r="K1" s="90"/>
      <c r="L1" s="90"/>
    </row>
    <row r="2" spans="1:12" s="3" customFormat="1" ht="28.5" x14ac:dyDescent="0.35">
      <c r="A2" s="66" t="s">
        <v>40</v>
      </c>
      <c r="B2" s="65" t="s">
        <v>25</v>
      </c>
      <c r="C2" s="65" t="s">
        <v>26</v>
      </c>
      <c r="D2" s="65" t="s">
        <v>27</v>
      </c>
      <c r="E2" s="51" t="s">
        <v>28</v>
      </c>
      <c r="F2" s="51" t="s">
        <v>5</v>
      </c>
      <c r="G2" s="48" t="s">
        <v>23</v>
      </c>
      <c r="H2" s="29" t="s">
        <v>4</v>
      </c>
      <c r="I2" s="23" t="s">
        <v>6</v>
      </c>
      <c r="J2" s="20" t="s">
        <v>7</v>
      </c>
      <c r="K2" s="30" t="s">
        <v>8</v>
      </c>
      <c r="L2" s="30" t="s">
        <v>9</v>
      </c>
    </row>
    <row r="3" spans="1:12" ht="30" customHeight="1" x14ac:dyDescent="0.45">
      <c r="A3" s="74" t="s">
        <v>41</v>
      </c>
      <c r="B3" s="70">
        <v>1</v>
      </c>
      <c r="C3" s="71" t="s">
        <v>42</v>
      </c>
      <c r="D3" s="64">
        <v>1</v>
      </c>
      <c r="E3" s="73" t="s">
        <v>18</v>
      </c>
      <c r="F3" s="41" t="s">
        <v>14</v>
      </c>
      <c r="G3" s="60">
        <v>3.81</v>
      </c>
      <c r="H3" s="31">
        <f>Reitoria!K4+PROEX!K4+ESAG!K4+CEAVI!K4+CEART!K4+FAED!K4+CEAD!K4+CEFID!K4+CERES!K4+CESFI!K4+CCT!K4+CEPLAN!K4+CAV!K4</f>
        <v>43500</v>
      </c>
      <c r="I3" s="57">
        <f>(Reitoria!K4-Reitoria!L4)+(ESAG!K4-ESAG!L4)+(CEAVI!K4-CEAVI!L4)+(CEART!K4-CEART!L4)+(FAED!K4-FAED!L4)+(CEAD!K4-CEAD!L4)+(CEFID!K4-CEFID!L4)+(PROEX!K4-PROEX!L4)+(CERES!K4-CERES!L4)+(CESFI!K4-CESFI!L4)+(CCT!K4-CCT!L4)+(CEPLAN!K4-CEPLAN!L4)+(CAV!K4-CAV!L4)</f>
        <v>0</v>
      </c>
      <c r="J3" s="19">
        <f t="shared" ref="J3:J40" si="0">H3-I3</f>
        <v>43500</v>
      </c>
      <c r="K3" s="32">
        <f t="shared" ref="K3:K30" si="1">G3*H3</f>
        <v>165735</v>
      </c>
      <c r="L3" s="32">
        <f t="shared" ref="L3:L30" si="2">I3*G3</f>
        <v>0</v>
      </c>
    </row>
    <row r="4" spans="1:12" ht="30" customHeight="1" x14ac:dyDescent="0.45">
      <c r="A4" s="74"/>
      <c r="B4" s="70"/>
      <c r="C4" s="72"/>
      <c r="D4" s="64">
        <v>2</v>
      </c>
      <c r="E4" s="73"/>
      <c r="F4" s="42" t="s">
        <v>22</v>
      </c>
      <c r="G4" s="58">
        <v>419.99</v>
      </c>
      <c r="H4" s="31">
        <f>Reitoria!K5+PROEX!K5+ESAG!K5+CEAVI!K5+CEART!K5+FAED!K5+CEAD!K5+CEFID!K5+CERES!K5+CESFI!K5+CCT!K5+CEPLAN!K5+CAV!K5</f>
        <v>137</v>
      </c>
      <c r="I4" s="57">
        <f>(Reitoria!K5-Reitoria!L5)+(ESAG!K5-ESAG!L5)+(CEAVI!K5-CEAVI!L5)+(CEART!K5-CEART!L5)+(FAED!K5-FAED!L5)+(CEAD!K5-CEAD!L5)+(CEFID!K5-CEFID!L5)+(PROEX!K5-PROEX!L5)+(CERES!K5-CERES!L5)+(CESFI!K5-CESFI!L5)+(CCT!K5-CCT!L5)+(CEPLAN!K5-CEPLAN!L5)+(CAV!K5-CAV!L5)</f>
        <v>0</v>
      </c>
      <c r="J4" s="19">
        <f t="shared" si="0"/>
        <v>137</v>
      </c>
      <c r="K4" s="32">
        <f t="shared" si="1"/>
        <v>57538.630000000005</v>
      </c>
      <c r="L4" s="32">
        <f t="shared" si="2"/>
        <v>0</v>
      </c>
    </row>
    <row r="5" spans="1:12" ht="30" customHeight="1" x14ac:dyDescent="0.45">
      <c r="A5" s="74"/>
      <c r="B5" s="75">
        <v>2</v>
      </c>
      <c r="C5" s="76" t="s">
        <v>43</v>
      </c>
      <c r="D5" s="63">
        <v>3</v>
      </c>
      <c r="E5" s="78" t="s">
        <v>19</v>
      </c>
      <c r="F5" s="43" t="s">
        <v>14</v>
      </c>
      <c r="G5" s="59">
        <v>5.23</v>
      </c>
      <c r="H5" s="31">
        <f>Reitoria!K6+PROEX!K6+ESAG!K6+CEAVI!K6+CEART!K6+FAED!K6+CEAD!K6+CEFID!K6+CERES!K6+CESFI!K6+CCT!K6+CEPLAN!K6+CAV!K6</f>
        <v>28275</v>
      </c>
      <c r="I5" s="57">
        <f>(Reitoria!K6-Reitoria!L6)+(ESAG!K6-ESAG!L6)+(CEAVI!K6-CEAVI!L6)+(CEART!K6-CEART!L6)+(FAED!K6-FAED!L6)+(CEAD!K6-CEAD!L6)+(CEFID!K6-CEFID!L6)+(PROEX!K6-PROEX!L6)+(CERES!K6-CERES!L6)+(CESFI!K6-CESFI!L6)+(CCT!K6-CCT!L6)+(CEPLAN!K6-CEPLAN!L6)+(CAV!K6-CAV!L6)</f>
        <v>0</v>
      </c>
      <c r="J5" s="19">
        <f t="shared" si="0"/>
        <v>28275</v>
      </c>
      <c r="K5" s="32">
        <f t="shared" si="1"/>
        <v>147878.25</v>
      </c>
      <c r="L5" s="32">
        <f t="shared" si="2"/>
        <v>0</v>
      </c>
    </row>
    <row r="6" spans="1:12" ht="30" customHeight="1" x14ac:dyDescent="0.45">
      <c r="A6" s="74"/>
      <c r="B6" s="75"/>
      <c r="C6" s="77"/>
      <c r="D6" s="63">
        <v>4</v>
      </c>
      <c r="E6" s="78"/>
      <c r="F6" s="44" t="s">
        <v>22</v>
      </c>
      <c r="G6" s="59">
        <v>517.32000000000005</v>
      </c>
      <c r="H6" s="31">
        <f>Reitoria!K7+PROEX!K7+ESAG!K7+CEAVI!K7+CEART!K7+FAED!K7+CEAD!K7+CEFID!K7+CERES!K7+CESFI!K7+CCT!K7+CEPLAN!K7+CAV!K7</f>
        <v>74</v>
      </c>
      <c r="I6" s="57">
        <f>(Reitoria!K7-Reitoria!L7)+(ESAG!K7-ESAG!L7)+(CEAVI!K7-CEAVI!L7)+(CEART!K7-CEART!L7)+(FAED!K7-FAED!L7)+(CEAD!K7-CEAD!L7)+(CEFID!K7-CEFID!L7)+(PROEX!K7-PROEX!L7)+(CERES!K7-CERES!L7)+(CESFI!K7-CESFI!L7)+(CCT!K7-CCT!L7)+(CEPLAN!K7-CEPLAN!L7)+(CAV!K7-CAV!L7)</f>
        <v>0</v>
      </c>
      <c r="J6" s="19">
        <f t="shared" si="0"/>
        <v>74</v>
      </c>
      <c r="K6" s="32">
        <f t="shared" si="1"/>
        <v>38281.68</v>
      </c>
      <c r="L6" s="32">
        <f t="shared" si="2"/>
        <v>0</v>
      </c>
    </row>
    <row r="7" spans="1:12" ht="30" customHeight="1" x14ac:dyDescent="0.45">
      <c r="A7" s="74"/>
      <c r="B7" s="70">
        <v>3</v>
      </c>
      <c r="C7" s="71" t="s">
        <v>43</v>
      </c>
      <c r="D7" s="64">
        <v>5</v>
      </c>
      <c r="E7" s="73" t="s">
        <v>20</v>
      </c>
      <c r="F7" s="45" t="s">
        <v>14</v>
      </c>
      <c r="G7" s="60">
        <v>6.79</v>
      </c>
      <c r="H7" s="31">
        <f>Reitoria!K8+PROEX!K8+ESAG!K8+CEAVI!K8+CEART!K8+FAED!K8+CEAD!K8+CEFID!K8+CERES!K8+CESFI!K8+CCT!K8+CEPLAN!K8+CAV!K8</f>
        <v>78250</v>
      </c>
      <c r="I7" s="57">
        <f>(Reitoria!K8-Reitoria!L8)+(ESAG!K8-ESAG!L8)+(CEAVI!K8-CEAVI!L8)+(CEART!K8-CEART!L8)+(FAED!K8-FAED!L8)+(CEAD!K8-CEAD!L8)+(CEFID!K8-CEFID!L8)+(PROEX!K8-PROEX!L8)+(CERES!K8-CERES!L8)+(CESFI!K8-CESFI!L8)+(CCT!K8-CCT!L8)+(CEPLAN!K8-CEPLAN!L8)+(CAV!K8-CAV!L8)</f>
        <v>0</v>
      </c>
      <c r="J7" s="19">
        <f t="shared" si="0"/>
        <v>78250</v>
      </c>
      <c r="K7" s="32">
        <f t="shared" si="1"/>
        <v>531317.5</v>
      </c>
      <c r="L7" s="32">
        <f t="shared" si="2"/>
        <v>0</v>
      </c>
    </row>
    <row r="8" spans="1:12" ht="30" customHeight="1" x14ac:dyDescent="0.45">
      <c r="A8" s="74"/>
      <c r="B8" s="70"/>
      <c r="C8" s="72"/>
      <c r="D8" s="64">
        <v>6</v>
      </c>
      <c r="E8" s="73"/>
      <c r="F8" s="46" t="s">
        <v>22</v>
      </c>
      <c r="G8" s="60">
        <v>756.82</v>
      </c>
      <c r="H8" s="31">
        <f>Reitoria!K9+PROEX!K9+ESAG!K9+CEAVI!K9+CEART!K9+FAED!K9+CEAD!K9+CEFID!K9+CERES!K9+CESFI!K9+CCT!K9+CEPLAN!K9+CAV!K9</f>
        <v>139</v>
      </c>
      <c r="I8" s="57">
        <f>(Reitoria!K9-Reitoria!L9)+(ESAG!K9-ESAG!L9)+(CEAVI!K9-CEAVI!L9)+(CEART!K9-CEART!L9)+(FAED!K9-FAED!L9)+(CEAD!K9-CEAD!L9)+(CEFID!K9-CEFID!L9)+(PROEX!K9-PROEX!L9)+(CERES!K9-CERES!L9)+(CESFI!K9-CESFI!L9)+(CCT!K9-CCT!L9)+(CEPLAN!K9-CEPLAN!L9)+(CAV!K9-CAV!L9)</f>
        <v>0</v>
      </c>
      <c r="J8" s="19">
        <f t="shared" si="0"/>
        <v>139</v>
      </c>
      <c r="K8" s="32">
        <f t="shared" si="1"/>
        <v>105197.98000000001</v>
      </c>
      <c r="L8" s="32">
        <f t="shared" si="2"/>
        <v>0</v>
      </c>
    </row>
    <row r="9" spans="1:12" ht="30" customHeight="1" x14ac:dyDescent="0.45">
      <c r="A9" s="74"/>
      <c r="B9" s="75">
        <v>4</v>
      </c>
      <c r="C9" s="76" t="s">
        <v>42</v>
      </c>
      <c r="D9" s="63">
        <v>7</v>
      </c>
      <c r="E9" s="78" t="s">
        <v>15</v>
      </c>
      <c r="F9" s="43" t="s">
        <v>14</v>
      </c>
      <c r="G9" s="59">
        <v>6.13</v>
      </c>
      <c r="H9" s="31">
        <f>Reitoria!K10+PROEX!K10+ESAG!K10+CEAVI!K10+CEART!K10+FAED!K10+CEAD!K10+CEFID!K10+CERES!K10+CESFI!K10+CCT!K10+CEPLAN!K10+CAV!K10</f>
        <v>68750</v>
      </c>
      <c r="I9" s="57">
        <f>(Reitoria!K10-Reitoria!L10)+(ESAG!K10-ESAG!L10)+(CEAVI!K10-CEAVI!L10)+(CEART!K10-CEART!L10)+(FAED!K10-FAED!L10)+(CEAD!K10-CEAD!L10)+(CEFID!K10-CEFID!L10)+(PROEX!K10-PROEX!L10)+(CERES!K10-CERES!L10)+(CESFI!K10-CESFI!L10)+(CCT!K10-CCT!L10)+(CEPLAN!K10-CEPLAN!L10)+(CAV!K10-CAV!L10)</f>
        <v>770</v>
      </c>
      <c r="J9" s="19">
        <f t="shared" si="0"/>
        <v>67980</v>
      </c>
      <c r="K9" s="32">
        <f t="shared" ref="K9:K10" si="3">G9*H9</f>
        <v>421437.5</v>
      </c>
      <c r="L9" s="32">
        <f t="shared" ref="L9:L10" si="4">I9*G9</f>
        <v>4720.1000000000004</v>
      </c>
    </row>
    <row r="10" spans="1:12" ht="30" customHeight="1" x14ac:dyDescent="0.45">
      <c r="A10" s="74"/>
      <c r="B10" s="75"/>
      <c r="C10" s="77"/>
      <c r="D10" s="63">
        <v>8</v>
      </c>
      <c r="E10" s="78"/>
      <c r="F10" s="44" t="s">
        <v>22</v>
      </c>
      <c r="G10" s="59">
        <v>704.6</v>
      </c>
      <c r="H10" s="31">
        <f>Reitoria!K11+PROEX!K11+ESAG!K11+CEAVI!K11+CEART!K11+FAED!K11+CEAD!K11+CEFID!K11+CERES!K11+CESFI!K11+CCT!K11+CEPLAN!K11+CAV!K11</f>
        <v>134</v>
      </c>
      <c r="I10" s="57">
        <f>(Reitoria!K11-Reitoria!L11)+(ESAG!K11-ESAG!L11)+(CEAVI!K11-CEAVI!L11)+(CEART!K11-CEART!L11)+(FAED!K11-FAED!L11)+(CEAD!K11-CEAD!L11)+(CEFID!K11-CEFID!L11)+(PROEX!K11-PROEX!L11)+(CERES!K11-CERES!L11)+(CESFI!K11-CESFI!L11)+(CCT!K11-CCT!L11)+(CEPLAN!K11-CEPLAN!L11)+(CAV!K11-CAV!L11)</f>
        <v>1</v>
      </c>
      <c r="J10" s="19">
        <f t="shared" si="0"/>
        <v>133</v>
      </c>
      <c r="K10" s="32">
        <f t="shared" si="3"/>
        <v>94416.400000000009</v>
      </c>
      <c r="L10" s="32">
        <f t="shared" si="4"/>
        <v>704.6</v>
      </c>
    </row>
    <row r="11" spans="1:12" ht="30" customHeight="1" x14ac:dyDescent="0.45">
      <c r="A11" s="74"/>
      <c r="B11" s="70">
        <v>5</v>
      </c>
      <c r="C11" s="71" t="s">
        <v>42</v>
      </c>
      <c r="D11" s="64">
        <v>9</v>
      </c>
      <c r="E11" s="73" t="s">
        <v>35</v>
      </c>
      <c r="F11" s="43" t="s">
        <v>14</v>
      </c>
      <c r="G11" s="59">
        <v>3.41</v>
      </c>
      <c r="H11" s="31">
        <f>Reitoria!K12+PROEX!K12+ESAG!K12+CEAVI!K12+CEART!K12+FAED!K12+CEAD!K12+CEFID!K12+CERES!K12+CESFI!K12+CCT!K12+CEPLAN!K12+CAV!K12</f>
        <v>19400</v>
      </c>
      <c r="I11" s="57">
        <f>(Reitoria!K12-Reitoria!L12)+(ESAG!K12-ESAG!L12)+(CEAVI!K12-CEAVI!L12)+(CEART!K12-CEART!L12)+(FAED!K12-FAED!L12)+(CEAD!K12-CEAD!L12)+(CEFID!K12-CEFID!L12)+(PROEX!K12-PROEX!L12)+(CERES!K12-CERES!L12)+(CESFI!K12-CESFI!L12)+(CCT!K12-CCT!L12)+(CEPLAN!K12-CEPLAN!L12)+(CAV!K12-CAV!L12)</f>
        <v>0</v>
      </c>
      <c r="J11" s="19">
        <f t="shared" si="0"/>
        <v>19400</v>
      </c>
      <c r="K11" s="32">
        <f t="shared" si="1"/>
        <v>66154</v>
      </c>
      <c r="L11" s="32">
        <f t="shared" si="2"/>
        <v>0</v>
      </c>
    </row>
    <row r="12" spans="1:12" ht="30" customHeight="1" x14ac:dyDescent="0.45">
      <c r="A12" s="74"/>
      <c r="B12" s="70"/>
      <c r="C12" s="72"/>
      <c r="D12" s="64">
        <v>10</v>
      </c>
      <c r="E12" s="73"/>
      <c r="F12" s="44" t="s">
        <v>22</v>
      </c>
      <c r="G12" s="59">
        <v>328.21</v>
      </c>
      <c r="H12" s="31">
        <f>Reitoria!K13+PROEX!K13+ESAG!K13+CEAVI!K13+CEART!K13+FAED!K13+CEAD!K13+CEFID!K13+CERES!K13+CESFI!K13+CCT!K13+CEPLAN!K13+CAV!K13</f>
        <v>41</v>
      </c>
      <c r="I12" s="57">
        <f>(Reitoria!K13-Reitoria!L13)+(ESAG!K13-ESAG!L13)+(CEAVI!K13-CEAVI!L13)+(CEART!K13-CEART!L13)+(FAED!K13-FAED!L13)+(CEAD!K13-CEAD!L13)+(CEFID!K13-CEFID!L13)+(PROEX!K13-PROEX!L13)+(CERES!K13-CERES!L13)+(CESFI!K13-CESFI!L13)+(CCT!K13-CCT!L13)+(CEPLAN!K13-CEPLAN!L13)+(CAV!K13-CAV!L13)</f>
        <v>0</v>
      </c>
      <c r="J12" s="19">
        <f t="shared" si="0"/>
        <v>41</v>
      </c>
      <c r="K12" s="32">
        <f t="shared" si="1"/>
        <v>13456.609999999999</v>
      </c>
      <c r="L12" s="32">
        <f t="shared" si="2"/>
        <v>0</v>
      </c>
    </row>
    <row r="13" spans="1:12" ht="30" customHeight="1" x14ac:dyDescent="0.45">
      <c r="A13" s="74" t="s">
        <v>44</v>
      </c>
      <c r="B13" s="75">
        <v>6</v>
      </c>
      <c r="C13" s="76" t="s">
        <v>42</v>
      </c>
      <c r="D13" s="63">
        <v>11</v>
      </c>
      <c r="E13" s="78" t="s">
        <v>18</v>
      </c>
      <c r="F13" s="41" t="s">
        <v>14</v>
      </c>
      <c r="G13" s="67">
        <v>3.81</v>
      </c>
      <c r="H13" s="31">
        <f>Reitoria!K14+PROEX!K14+ESAG!K14+CEAVI!K14+CEART!K14+FAED!K14+CEAD!K14+CEFID!K14+CERES!K14+CESFI!K14+CCT!K14+CEPLAN!K14+CAV!K14</f>
        <v>4000</v>
      </c>
      <c r="I13" s="57">
        <f>(Reitoria!K14-Reitoria!L14)+(ESAG!K14-ESAG!L14)+(CEAVI!K14-CEAVI!L14)+(CEART!K14-CEART!L14)+(FAED!K14-FAED!L14)+(CEAD!K14-CEAD!L14)+(CEFID!K14-CEFID!L14)+(PROEX!K14-PROEX!L14)+(CERES!K14-CERES!L14)+(CESFI!K14-CESFI!L14)+(CCT!K14-CCT!L14)+(CEPLAN!K14-CEPLAN!L14)+(CAV!K14-CAV!L14)</f>
        <v>0</v>
      </c>
      <c r="J13" s="19">
        <f t="shared" si="0"/>
        <v>4000</v>
      </c>
      <c r="K13" s="32">
        <f t="shared" si="1"/>
        <v>15240</v>
      </c>
      <c r="L13" s="32">
        <f t="shared" si="2"/>
        <v>0</v>
      </c>
    </row>
    <row r="14" spans="1:12" ht="30" customHeight="1" x14ac:dyDescent="0.45">
      <c r="A14" s="74"/>
      <c r="B14" s="75"/>
      <c r="C14" s="77"/>
      <c r="D14" s="63">
        <v>12</v>
      </c>
      <c r="E14" s="78"/>
      <c r="F14" s="42" t="s">
        <v>22</v>
      </c>
      <c r="G14" s="67">
        <v>420.13</v>
      </c>
      <c r="H14" s="31">
        <f>Reitoria!K15+PROEX!K15+ESAG!K15+CEAVI!K15+CEART!K15+FAED!K15+CEAD!K15+CEFID!K15+CERES!K15+CESFI!K15+CCT!K15+CEPLAN!K15+CAV!K15</f>
        <v>15</v>
      </c>
      <c r="I14" s="57">
        <f>(Reitoria!K15-Reitoria!L15)+(ESAG!K15-ESAG!L15)+(CEAVI!K15-CEAVI!L15)+(CEART!K15-CEART!L15)+(FAED!K15-FAED!L15)+(CEAD!K15-CEAD!L15)+(CEFID!K15-CEFID!L15)+(PROEX!K15-PROEX!L15)+(CERES!K15-CERES!L15)+(CESFI!K15-CESFI!L15)+(CCT!K15-CCT!L15)+(CEPLAN!K15-CEPLAN!L15)+(CAV!K15-CAV!L15)</f>
        <v>0</v>
      </c>
      <c r="J14" s="19">
        <f t="shared" si="0"/>
        <v>15</v>
      </c>
      <c r="K14" s="32">
        <f t="shared" si="1"/>
        <v>6301.95</v>
      </c>
      <c r="L14" s="32">
        <f t="shared" si="2"/>
        <v>0</v>
      </c>
    </row>
    <row r="15" spans="1:12" ht="30" customHeight="1" x14ac:dyDescent="0.45">
      <c r="A15" s="74"/>
      <c r="B15" s="70">
        <v>7</v>
      </c>
      <c r="C15" s="71" t="s">
        <v>43</v>
      </c>
      <c r="D15" s="64">
        <v>13</v>
      </c>
      <c r="E15" s="73" t="s">
        <v>19</v>
      </c>
      <c r="F15" s="43" t="s">
        <v>14</v>
      </c>
      <c r="G15" s="68">
        <v>5.23</v>
      </c>
      <c r="H15" s="31">
        <f>Reitoria!K16+PROEX!K16+ESAG!K16+CEAVI!K16+CEART!K16+FAED!K16+CEAD!K16+CEFID!K16+CERES!K16+CESFI!K16+CCT!K16+CEPLAN!K16+CAV!K16</f>
        <v>4000</v>
      </c>
      <c r="I15" s="57">
        <f>(Reitoria!K16-Reitoria!L16)+(ESAG!K16-ESAG!L16)+(CEAVI!K16-CEAVI!L16)+(CEART!K16-CEART!L16)+(FAED!K16-FAED!L16)+(CEAD!K16-CEAD!L16)+(CEFID!K16-CEFID!L16)+(PROEX!K16-PROEX!L16)+(CERES!K16-CERES!L16)+(CESFI!K16-CESFI!L16)+(CCT!K16-CCT!L16)+(CEPLAN!K16-CEPLAN!L16)+(CAV!K16-CAV!L16)</f>
        <v>0</v>
      </c>
      <c r="J15" s="19">
        <f t="shared" si="0"/>
        <v>4000</v>
      </c>
      <c r="K15" s="32">
        <f t="shared" si="1"/>
        <v>20920</v>
      </c>
      <c r="L15" s="32">
        <f t="shared" si="2"/>
        <v>0</v>
      </c>
    </row>
    <row r="16" spans="1:12" ht="30" customHeight="1" x14ac:dyDescent="0.45">
      <c r="A16" s="74"/>
      <c r="B16" s="70"/>
      <c r="C16" s="72"/>
      <c r="D16" s="64">
        <v>14</v>
      </c>
      <c r="E16" s="73"/>
      <c r="F16" s="44" t="s">
        <v>22</v>
      </c>
      <c r="G16" s="68">
        <v>517.33000000000004</v>
      </c>
      <c r="H16" s="31">
        <f>Reitoria!K17+PROEX!K17+ESAG!K17+CEAVI!K17+CEART!K17+FAED!K17+CEAD!K17+CEFID!K17+CERES!K17+CESFI!K17+CCT!K17+CEPLAN!K17+CAV!K17</f>
        <v>15</v>
      </c>
      <c r="I16" s="57">
        <f>(Reitoria!K17-Reitoria!L17)+(ESAG!K17-ESAG!L17)+(CEAVI!K17-CEAVI!L17)+(CEART!K17-CEART!L17)+(FAED!K17-FAED!L17)+(CEAD!K17-CEAD!L17)+(CEFID!K17-CEFID!L17)+(PROEX!K17-PROEX!L17)+(CERES!K17-CERES!L17)+(CESFI!K17-CESFI!L17)+(CCT!K17-CCT!L17)+(CEPLAN!K17-CEPLAN!L17)+(CAV!K17-CAV!L17)</f>
        <v>0</v>
      </c>
      <c r="J16" s="19">
        <f t="shared" si="0"/>
        <v>15</v>
      </c>
      <c r="K16" s="32">
        <f t="shared" si="1"/>
        <v>7759.9500000000007</v>
      </c>
      <c r="L16" s="32">
        <f t="shared" si="2"/>
        <v>0</v>
      </c>
    </row>
    <row r="17" spans="1:12" ht="30" customHeight="1" x14ac:dyDescent="0.45">
      <c r="A17" s="74"/>
      <c r="B17" s="75">
        <v>8</v>
      </c>
      <c r="C17" s="76" t="s">
        <v>43</v>
      </c>
      <c r="D17" s="63">
        <v>15</v>
      </c>
      <c r="E17" s="78" t="s">
        <v>20</v>
      </c>
      <c r="F17" s="45" t="s">
        <v>14</v>
      </c>
      <c r="G17" s="67">
        <v>6.79</v>
      </c>
      <c r="H17" s="31">
        <f>Reitoria!K18+PROEX!K18+ESAG!K18+CEAVI!K18+CEART!K18+FAED!K18+CEAD!K18+CEFID!K18+CERES!K18+CESFI!K18+CCT!K18+CEPLAN!K18+CAV!K18</f>
        <v>3000</v>
      </c>
      <c r="I17" s="57">
        <f>(Reitoria!K18-Reitoria!L18)+(ESAG!K18-ESAG!L18)+(CEAVI!K18-CEAVI!L18)+(CEART!K18-CEART!L18)+(FAED!K18-FAED!L18)+(CEAD!K18-CEAD!L18)+(CEFID!K18-CEFID!L18)+(PROEX!K18-PROEX!L18)+(CERES!K18-CERES!L18)+(CESFI!K18-CESFI!L18)+(CCT!K18-CCT!L18)+(CEPLAN!K18-CEPLAN!L18)+(CAV!K18-CAV!L18)</f>
        <v>0</v>
      </c>
      <c r="J17" s="19">
        <f t="shared" si="0"/>
        <v>3000</v>
      </c>
      <c r="K17" s="32">
        <f t="shared" si="1"/>
        <v>20370</v>
      </c>
      <c r="L17" s="32">
        <f t="shared" si="2"/>
        <v>0</v>
      </c>
    </row>
    <row r="18" spans="1:12" ht="30" customHeight="1" x14ac:dyDescent="0.45">
      <c r="A18" s="74"/>
      <c r="B18" s="75"/>
      <c r="C18" s="77"/>
      <c r="D18" s="63">
        <v>16</v>
      </c>
      <c r="E18" s="78"/>
      <c r="F18" s="46" t="s">
        <v>22</v>
      </c>
      <c r="G18" s="67">
        <v>756.82</v>
      </c>
      <c r="H18" s="31">
        <f>Reitoria!K19+PROEX!K19+ESAG!K19+CEAVI!K19+CEART!K19+FAED!K19+CEAD!K19+CEFID!K19+CERES!K19+CESFI!K19+CCT!K19+CEPLAN!K19+CAV!K19</f>
        <v>10</v>
      </c>
      <c r="I18" s="57">
        <f>(Reitoria!K19-Reitoria!L19)+(ESAG!K19-ESAG!L19)+(CEAVI!K19-CEAVI!L19)+(CEART!K19-CEART!L19)+(FAED!K19-FAED!L19)+(CEAD!K19-CEAD!L19)+(CEFID!K19-CEFID!L19)+(PROEX!K19-PROEX!L19)+(CERES!K19-CERES!L19)+(CESFI!K19-CESFI!L19)+(CCT!K19-CCT!L19)+(CEPLAN!K19-CEPLAN!L19)+(CAV!K19-CAV!L19)</f>
        <v>0</v>
      </c>
      <c r="J18" s="19">
        <f t="shared" si="0"/>
        <v>10</v>
      </c>
      <c r="K18" s="32">
        <f t="shared" si="1"/>
        <v>7568.2000000000007</v>
      </c>
      <c r="L18" s="32">
        <f t="shared" si="2"/>
        <v>0</v>
      </c>
    </row>
    <row r="19" spans="1:12" ht="30" customHeight="1" x14ac:dyDescent="0.45">
      <c r="A19" s="74"/>
      <c r="B19" s="70">
        <v>9</v>
      </c>
      <c r="C19" s="71" t="s">
        <v>42</v>
      </c>
      <c r="D19" s="64">
        <v>17</v>
      </c>
      <c r="E19" s="73" t="s">
        <v>15</v>
      </c>
      <c r="F19" s="43" t="s">
        <v>14</v>
      </c>
      <c r="G19" s="68">
        <v>6.13</v>
      </c>
      <c r="H19" s="31">
        <f>Reitoria!K20+PROEX!K20+ESAG!K20+CEAVI!K20+CEART!K20+FAED!K20+CEAD!K20+CEFID!K20+CERES!K20+CESFI!K20+CCT!K20+CEPLAN!K20+CAV!K20</f>
        <v>2000</v>
      </c>
      <c r="I19" s="57">
        <f>(Reitoria!K20-Reitoria!L20)+(ESAG!K20-ESAG!L20)+(CEAVI!K20-CEAVI!L20)+(CEART!K20-CEART!L20)+(FAED!K20-FAED!L20)+(CEAD!K20-CEAD!L20)+(CEFID!K20-CEFID!L20)+(PROEX!K20-PROEX!L20)+(CERES!K20-CERES!L20)+(CESFI!K20-CESFI!L20)+(CCT!K20-CCT!L20)+(CEPLAN!K20-CEPLAN!L20)+(CAV!K20-CAV!L20)</f>
        <v>0</v>
      </c>
      <c r="J19" s="19">
        <f t="shared" si="0"/>
        <v>2000</v>
      </c>
      <c r="K19" s="32">
        <f t="shared" ref="K19:K20" si="5">G19*H19</f>
        <v>12260</v>
      </c>
      <c r="L19" s="32">
        <f t="shared" ref="L19:L20" si="6">I19*G19</f>
        <v>0</v>
      </c>
    </row>
    <row r="20" spans="1:12" ht="30" customHeight="1" x14ac:dyDescent="0.45">
      <c r="A20" s="74"/>
      <c r="B20" s="70"/>
      <c r="C20" s="72"/>
      <c r="D20" s="64">
        <v>18</v>
      </c>
      <c r="E20" s="73"/>
      <c r="F20" s="44" t="s">
        <v>22</v>
      </c>
      <c r="G20" s="68">
        <v>704.59</v>
      </c>
      <c r="H20" s="31">
        <f>Reitoria!K21+PROEX!K21+ESAG!K21+CEAVI!K21+CEART!K21+FAED!K21+CEAD!K21+CEFID!K21+CERES!K21+CESFI!K21+CCT!K21+CEPLAN!K21+CAV!K21</f>
        <v>10</v>
      </c>
      <c r="I20" s="57">
        <f>(Reitoria!K21-Reitoria!L21)+(ESAG!K21-ESAG!L21)+(CEAVI!K21-CEAVI!L21)+(CEART!K21-CEART!L21)+(FAED!K21-FAED!L21)+(CEAD!K21-CEAD!L21)+(CEFID!K21-CEFID!L21)+(PROEX!K21-PROEX!L21)+(CERES!K21-CERES!L21)+(CESFI!K21-CESFI!L21)+(CCT!K21-CCT!L21)+(CEPLAN!K21-CEPLAN!L21)+(CAV!K21-CAV!L21)</f>
        <v>0</v>
      </c>
      <c r="J20" s="19">
        <f t="shared" si="0"/>
        <v>10</v>
      </c>
      <c r="K20" s="32">
        <f t="shared" si="5"/>
        <v>7045.9000000000005</v>
      </c>
      <c r="L20" s="32">
        <f t="shared" si="6"/>
        <v>0</v>
      </c>
    </row>
    <row r="21" spans="1:12" ht="30" customHeight="1" x14ac:dyDescent="0.45">
      <c r="A21" s="74"/>
      <c r="B21" s="75">
        <v>10</v>
      </c>
      <c r="C21" s="76" t="s">
        <v>42</v>
      </c>
      <c r="D21" s="63">
        <v>19</v>
      </c>
      <c r="E21" s="78" t="s">
        <v>35</v>
      </c>
      <c r="F21" s="43" t="s">
        <v>14</v>
      </c>
      <c r="G21" s="67">
        <v>3.41</v>
      </c>
      <c r="H21" s="31">
        <f>Reitoria!K22+PROEX!K22+ESAG!K22+CEAVI!K22+CEART!K22+FAED!K22+CEAD!K22+CEFID!K22+CERES!K22+CESFI!K22+CCT!K22+CEPLAN!K22+CAV!K22</f>
        <v>1500</v>
      </c>
      <c r="I21" s="57">
        <f>(Reitoria!K22-Reitoria!L22)+(ESAG!K22-ESAG!L22)+(CEAVI!K22-CEAVI!L22)+(CEART!K22-CEART!L22)+(FAED!K22-FAED!L22)+(CEAD!K22-CEAD!L22)+(CEFID!K22-CEFID!L22)+(PROEX!K22-PROEX!L22)+(CERES!K22-CERES!L22)+(CESFI!K22-CESFI!L22)+(CCT!K22-CCT!L22)+(CEPLAN!K22-CEPLAN!L22)+(CAV!K22-CAV!L22)</f>
        <v>0</v>
      </c>
      <c r="J21" s="19">
        <f t="shared" si="0"/>
        <v>1500</v>
      </c>
      <c r="K21" s="32">
        <f t="shared" si="1"/>
        <v>5115</v>
      </c>
      <c r="L21" s="32">
        <f t="shared" si="2"/>
        <v>0</v>
      </c>
    </row>
    <row r="22" spans="1:12" ht="30" customHeight="1" x14ac:dyDescent="0.45">
      <c r="A22" s="74"/>
      <c r="B22" s="75"/>
      <c r="C22" s="77"/>
      <c r="D22" s="63">
        <v>20</v>
      </c>
      <c r="E22" s="78"/>
      <c r="F22" s="44" t="s">
        <v>22</v>
      </c>
      <c r="G22" s="67">
        <v>328.19</v>
      </c>
      <c r="H22" s="31">
        <f>Reitoria!K23+PROEX!K23+ESAG!K23+CEAVI!K23+CEART!K23+FAED!K23+CEAD!K23+CEFID!K23+CERES!K23+CESFI!K23+CCT!K23+CEPLAN!K23+CAV!K23</f>
        <v>5</v>
      </c>
      <c r="I22" s="57">
        <f>(Reitoria!K23-Reitoria!L23)+(ESAG!K23-ESAG!L23)+(CEAVI!K23-CEAVI!L23)+(CEART!K23-CEART!L23)+(FAED!K23-FAED!L23)+(CEAD!K23-CEAD!L23)+(CEFID!K23-CEFID!L23)+(PROEX!K23-PROEX!L23)+(CERES!K23-CERES!L23)+(CESFI!K23-CESFI!L23)+(CCT!K23-CCT!L23)+(CEPLAN!K23-CEPLAN!L23)+(CAV!K23-CAV!L23)</f>
        <v>0</v>
      </c>
      <c r="J22" s="19">
        <f t="shared" si="0"/>
        <v>5</v>
      </c>
      <c r="K22" s="32">
        <f t="shared" si="1"/>
        <v>1640.95</v>
      </c>
      <c r="L22" s="32">
        <f t="shared" si="2"/>
        <v>0</v>
      </c>
    </row>
    <row r="23" spans="1:12" ht="30" customHeight="1" x14ac:dyDescent="0.45">
      <c r="A23" s="74" t="s">
        <v>45</v>
      </c>
      <c r="B23" s="70">
        <v>11</v>
      </c>
      <c r="C23" s="71" t="s">
        <v>42</v>
      </c>
      <c r="D23" s="64">
        <v>21</v>
      </c>
      <c r="E23" s="73" t="s">
        <v>18</v>
      </c>
      <c r="F23" s="41" t="s">
        <v>14</v>
      </c>
      <c r="G23" s="60">
        <v>3.81</v>
      </c>
      <c r="H23" s="31">
        <f>Reitoria!K24+PROEX!K24+ESAG!K24+CEAVI!K24+CEART!K24+FAED!K24+CEAD!K24+CEFID!K24+CERES!K24+CESFI!K24+CCT!K24+CEPLAN!K24+CAV!K24</f>
        <v>6000</v>
      </c>
      <c r="I23" s="57">
        <f>(Reitoria!K24-Reitoria!L24)+(ESAG!K24-ESAG!L24)+(CEAVI!K24-CEAVI!L24)+(CEART!K24-CEART!L24)+(FAED!K24-FAED!L24)+(CEAD!K24-CEAD!L24)+(CEFID!K24-CEFID!L24)+(PROEX!K24-PROEX!L24)+(CERES!K24-CERES!L24)+(CESFI!K24-CESFI!L24)+(CCT!K24-CCT!L24)+(CEPLAN!K24-CEPLAN!L24)+(CAV!K24-CAV!L24)</f>
        <v>0</v>
      </c>
      <c r="J23" s="19">
        <f t="shared" si="0"/>
        <v>6000</v>
      </c>
      <c r="K23" s="32">
        <f t="shared" si="1"/>
        <v>22860</v>
      </c>
      <c r="L23" s="32">
        <f t="shared" si="2"/>
        <v>0</v>
      </c>
    </row>
    <row r="24" spans="1:12" ht="30" customHeight="1" x14ac:dyDescent="0.45">
      <c r="A24" s="74"/>
      <c r="B24" s="70"/>
      <c r="C24" s="72"/>
      <c r="D24" s="64">
        <v>22</v>
      </c>
      <c r="E24" s="73"/>
      <c r="F24" s="42" t="s">
        <v>22</v>
      </c>
      <c r="G24" s="58">
        <v>420.14</v>
      </c>
      <c r="H24" s="31">
        <f>Reitoria!K25+PROEX!K25+ESAG!K25+CEAVI!K25+CEART!K25+FAED!K25+CEAD!K25+CEFID!K25+CERES!K25+CESFI!K25+CCT!K25+CEPLAN!K25+CAV!K25</f>
        <v>80</v>
      </c>
      <c r="I24" s="57">
        <f>(Reitoria!K25-Reitoria!L25)+(ESAG!K25-ESAG!L25)+(CEAVI!K25-CEAVI!L25)+(CEART!K25-CEART!L25)+(FAED!K25-FAED!L25)+(CEAD!K25-CEAD!L25)+(CEFID!K25-CEFID!L25)+(PROEX!K25-PROEX!L25)+(CERES!K25-CERES!L25)+(CESFI!K25-CESFI!L25)+(CCT!K25-CCT!L25)+(CEPLAN!K25-CEPLAN!L25)+(CAV!K25-CAV!L25)</f>
        <v>0</v>
      </c>
      <c r="J24" s="19">
        <f t="shared" si="0"/>
        <v>80</v>
      </c>
      <c r="K24" s="32">
        <f t="shared" si="1"/>
        <v>33611.199999999997</v>
      </c>
      <c r="L24" s="32">
        <f t="shared" si="2"/>
        <v>0</v>
      </c>
    </row>
    <row r="25" spans="1:12" ht="30" customHeight="1" x14ac:dyDescent="0.45">
      <c r="A25" s="74"/>
      <c r="B25" s="75">
        <v>12</v>
      </c>
      <c r="C25" s="76" t="s">
        <v>43</v>
      </c>
      <c r="D25" s="63">
        <v>23</v>
      </c>
      <c r="E25" s="78" t="s">
        <v>19</v>
      </c>
      <c r="F25" s="43" t="s">
        <v>14</v>
      </c>
      <c r="G25" s="59">
        <v>5.23</v>
      </c>
      <c r="H25" s="31">
        <f>Reitoria!K26+PROEX!K26+ESAG!K26+CEAVI!K26+CEART!K26+FAED!K26+CEAD!K26+CEFID!K26+CERES!K26+CESFI!K26+CCT!K26+CEPLAN!K26+CAV!K26</f>
        <v>5000</v>
      </c>
      <c r="I25" s="57">
        <f>(Reitoria!K26-Reitoria!L26)+(ESAG!K26-ESAG!L26)+(CEAVI!K26-CEAVI!L26)+(CEART!K26-CEART!L26)+(FAED!K26-FAED!L26)+(CEAD!K26-CEAD!L26)+(CEFID!K26-CEFID!L26)+(PROEX!K26-PROEX!L26)+(CERES!K26-CERES!L26)+(CESFI!K26-CESFI!L26)+(CCT!K26-CCT!L26)+(CEPLAN!K26-CEPLAN!L26)+(CAV!K26-CAV!L26)</f>
        <v>0</v>
      </c>
      <c r="J25" s="19">
        <f t="shared" si="0"/>
        <v>5000</v>
      </c>
      <c r="K25" s="32">
        <f t="shared" si="1"/>
        <v>26150.000000000004</v>
      </c>
      <c r="L25" s="32">
        <f t="shared" si="2"/>
        <v>0</v>
      </c>
    </row>
    <row r="26" spans="1:12" ht="30" customHeight="1" x14ac:dyDescent="0.45">
      <c r="A26" s="74"/>
      <c r="B26" s="75"/>
      <c r="C26" s="77"/>
      <c r="D26" s="63">
        <v>24</v>
      </c>
      <c r="E26" s="78"/>
      <c r="F26" s="44" t="s">
        <v>22</v>
      </c>
      <c r="G26" s="59">
        <v>517.33000000000004</v>
      </c>
      <c r="H26" s="31">
        <f>Reitoria!K27+PROEX!K27+ESAG!K27+CEAVI!K27+CEART!K27+FAED!K27+CEAD!K27+CEFID!K27+CERES!K27+CESFI!K27+CCT!K27+CEPLAN!K27+CAV!K27</f>
        <v>50</v>
      </c>
      <c r="I26" s="57">
        <f>(Reitoria!K27-Reitoria!L27)+(ESAG!K27-ESAG!L27)+(CEAVI!K27-CEAVI!L27)+(CEART!K27-CEART!L27)+(FAED!K27-FAED!L27)+(CEAD!K27-CEAD!L27)+(CEFID!K27-CEFID!L27)+(PROEX!K27-PROEX!L27)+(CERES!K27-CERES!L27)+(CESFI!K27-CESFI!L27)+(CCT!K27-CCT!L27)+(CEPLAN!K27-CEPLAN!L27)+(CAV!K27-CAV!L27)</f>
        <v>0</v>
      </c>
      <c r="J26" s="19">
        <f t="shared" si="0"/>
        <v>50</v>
      </c>
      <c r="K26" s="32">
        <f t="shared" si="1"/>
        <v>25866.500000000004</v>
      </c>
      <c r="L26" s="32">
        <f t="shared" si="2"/>
        <v>0</v>
      </c>
    </row>
    <row r="27" spans="1:12" ht="30" customHeight="1" x14ac:dyDescent="0.45">
      <c r="A27" s="74"/>
      <c r="B27" s="70">
        <v>13</v>
      </c>
      <c r="C27" s="71" t="s">
        <v>43</v>
      </c>
      <c r="D27" s="64">
        <v>25</v>
      </c>
      <c r="E27" s="73" t="s">
        <v>20</v>
      </c>
      <c r="F27" s="45" t="s">
        <v>14</v>
      </c>
      <c r="G27" s="60">
        <v>6.79</v>
      </c>
      <c r="H27" s="31">
        <f>Reitoria!K28+PROEX!K28+ESAG!K28+CEAVI!K28+CEART!K28+FAED!K28+CEAD!K28+CEFID!K28+CERES!K28+CESFI!K28+CCT!K28+CEPLAN!K28+CAV!K28</f>
        <v>12000</v>
      </c>
      <c r="I27" s="57">
        <f>(Reitoria!K28-Reitoria!L28)+(ESAG!K28-ESAG!L28)+(CEAVI!K28-CEAVI!L28)+(CEART!K28-CEART!L28)+(FAED!K28-FAED!L28)+(CEAD!K28-CEAD!L28)+(CEFID!K28-CEFID!L28)+(PROEX!K28-PROEX!L28)+(CERES!K28-CERES!L28)+(CESFI!K28-CESFI!L28)+(CCT!K28-CCT!L28)+(CEPLAN!K28-CEPLAN!L28)+(CAV!K28-CAV!L28)</f>
        <v>0</v>
      </c>
      <c r="J27" s="19">
        <f t="shared" si="0"/>
        <v>12000</v>
      </c>
      <c r="K27" s="32">
        <f t="shared" si="1"/>
        <v>81480</v>
      </c>
      <c r="L27" s="32">
        <f t="shared" si="2"/>
        <v>0</v>
      </c>
    </row>
    <row r="28" spans="1:12" ht="30" customHeight="1" x14ac:dyDescent="0.45">
      <c r="A28" s="74"/>
      <c r="B28" s="70"/>
      <c r="C28" s="72"/>
      <c r="D28" s="64">
        <v>26</v>
      </c>
      <c r="E28" s="73"/>
      <c r="F28" s="46" t="s">
        <v>22</v>
      </c>
      <c r="G28" s="60">
        <v>756.82</v>
      </c>
      <c r="H28" s="31">
        <f>Reitoria!K29+PROEX!K29+ESAG!K29+CEAVI!K29+CEART!K29+FAED!K29+CEAD!K29+CEFID!K29+CERES!K29+CESFI!K29+CCT!K29+CEPLAN!K29+CAV!K29</f>
        <v>40</v>
      </c>
      <c r="I28" s="57">
        <f>(Reitoria!K29-Reitoria!L29)+(ESAG!K29-ESAG!L29)+(CEAVI!K29-CEAVI!L29)+(CEART!K29-CEART!L29)+(FAED!K29-FAED!L29)+(CEAD!K29-CEAD!L29)+(CEFID!K29-CEFID!L29)+(PROEX!K29-PROEX!L29)+(CERES!K29-CERES!L29)+(CESFI!K29-CESFI!L29)+(CCT!K29-CCT!L29)+(CEPLAN!K29-CEPLAN!L29)+(CAV!K29-CAV!L29)</f>
        <v>0</v>
      </c>
      <c r="J28" s="19">
        <f t="shared" si="0"/>
        <v>40</v>
      </c>
      <c r="K28" s="32">
        <f t="shared" si="1"/>
        <v>30272.800000000003</v>
      </c>
      <c r="L28" s="32">
        <f t="shared" si="2"/>
        <v>0</v>
      </c>
    </row>
    <row r="29" spans="1:12" ht="30" customHeight="1" x14ac:dyDescent="0.45">
      <c r="A29" s="74"/>
      <c r="B29" s="75">
        <v>14</v>
      </c>
      <c r="C29" s="76" t="s">
        <v>42</v>
      </c>
      <c r="D29" s="63">
        <v>27</v>
      </c>
      <c r="E29" s="78" t="s">
        <v>15</v>
      </c>
      <c r="F29" s="43" t="s">
        <v>14</v>
      </c>
      <c r="G29" s="59">
        <v>6.13</v>
      </c>
      <c r="H29" s="31">
        <f>Reitoria!K30+PROEX!K30+ESAG!K30+CEAVI!K30+CEART!K30+FAED!K30+CEAD!K30+CEFID!K30+CERES!K30+CESFI!K30+CCT!K30+CEPLAN!K30+CAV!K30</f>
        <v>2000</v>
      </c>
      <c r="I29" s="57">
        <f>(Reitoria!K30-Reitoria!L30)+(ESAG!K30-ESAG!L30)+(CEAVI!K30-CEAVI!L30)+(CEART!K30-CEART!L30)+(FAED!K30-FAED!L30)+(CEAD!K30-CEAD!L30)+(CEFID!K30-CEFID!L30)+(PROEX!K30-PROEX!L30)+(CERES!K30-CERES!L30)+(CESFI!K30-CESFI!L30)+(CCT!K30-CCT!L30)+(CEPLAN!K30-CEPLAN!L30)+(CAV!K30-CAV!L30)</f>
        <v>0</v>
      </c>
      <c r="J29" s="19">
        <f t="shared" si="0"/>
        <v>2000</v>
      </c>
      <c r="K29" s="32">
        <f t="shared" si="1"/>
        <v>12260</v>
      </c>
      <c r="L29" s="32">
        <f t="shared" si="2"/>
        <v>0</v>
      </c>
    </row>
    <row r="30" spans="1:12" ht="30" customHeight="1" x14ac:dyDescent="0.45">
      <c r="A30" s="74"/>
      <c r="B30" s="75"/>
      <c r="C30" s="77"/>
      <c r="D30" s="63">
        <v>28</v>
      </c>
      <c r="E30" s="78"/>
      <c r="F30" s="44" t="s">
        <v>22</v>
      </c>
      <c r="G30" s="59">
        <v>704.59</v>
      </c>
      <c r="H30" s="31">
        <f>Reitoria!K31+PROEX!K31+ESAG!K31+CEAVI!K31+CEART!K31+FAED!K31+CEAD!K31+CEFID!K31+CERES!K31+CESFI!K31+CCT!K31+CEPLAN!K31+CAV!K31</f>
        <v>30</v>
      </c>
      <c r="I30" s="57">
        <f>(Reitoria!K31-Reitoria!L31)+(ESAG!K31-ESAG!L31)+(CEAVI!K31-CEAVI!L31)+(CEART!K31-CEART!L31)+(FAED!K31-FAED!L31)+(CEAD!K31-CEAD!L31)+(CEFID!K31-CEFID!L31)+(PROEX!K31-PROEX!L31)+(CERES!K31-CERES!L31)+(CESFI!K31-CESFI!L31)+(CCT!K31-CCT!L31)+(CEPLAN!K31-CEPLAN!L31)+(CAV!K31-CAV!L31)</f>
        <v>0</v>
      </c>
      <c r="J30" s="19">
        <f t="shared" si="0"/>
        <v>30</v>
      </c>
      <c r="K30" s="32">
        <f t="shared" si="1"/>
        <v>21137.7</v>
      </c>
      <c r="L30" s="32">
        <f t="shared" si="2"/>
        <v>0</v>
      </c>
    </row>
    <row r="31" spans="1:12" ht="30" customHeight="1" x14ac:dyDescent="0.45">
      <c r="A31" s="74" t="s">
        <v>46</v>
      </c>
      <c r="B31" s="70">
        <v>15</v>
      </c>
      <c r="C31" s="71" t="s">
        <v>42</v>
      </c>
      <c r="D31" s="64">
        <v>29</v>
      </c>
      <c r="E31" s="73" t="s">
        <v>18</v>
      </c>
      <c r="F31" s="41" t="s">
        <v>14</v>
      </c>
      <c r="G31" s="60">
        <v>3.81</v>
      </c>
      <c r="H31" s="31">
        <f>Reitoria!K32+PROEX!K32+ESAG!K32+CEAVI!K32+CEART!K32+FAED!K32+CEAD!K32+CEFID!K32+CERES!K32+CESFI!K32+CCT!K32+CEPLAN!K32+CAV!K32</f>
        <v>15000</v>
      </c>
      <c r="I31" s="57">
        <f>(Reitoria!K32-Reitoria!L32)+(ESAG!K32-ESAG!L32)+(CEAVI!K32-CEAVI!L32)+(CEART!K32-CEART!L32)+(FAED!K32-FAED!L32)+(CEAD!K32-CEAD!L32)+(CEFID!K32-CEFID!L32)+(PROEX!K32-PROEX!L32)+(CERES!K32-CERES!L32)+(CESFI!K32-CESFI!L32)+(CCT!K32-CCT!L32)+(CEPLAN!K32-CEPLAN!L32)+(CAV!K32-CAV!L32)</f>
        <v>2000</v>
      </c>
      <c r="J31" s="19">
        <f t="shared" si="0"/>
        <v>13000</v>
      </c>
      <c r="K31" s="32">
        <f t="shared" ref="K31:K38" si="7">G31*H31</f>
        <v>57150</v>
      </c>
      <c r="L31" s="32">
        <f t="shared" ref="L31:L38" si="8">I31*G31</f>
        <v>7620</v>
      </c>
    </row>
    <row r="32" spans="1:12" ht="30" customHeight="1" x14ac:dyDescent="0.45">
      <c r="A32" s="74"/>
      <c r="B32" s="70"/>
      <c r="C32" s="72"/>
      <c r="D32" s="64">
        <v>30</v>
      </c>
      <c r="E32" s="73"/>
      <c r="F32" s="42" t="s">
        <v>22</v>
      </c>
      <c r="G32" s="58">
        <v>420.13</v>
      </c>
      <c r="H32" s="31">
        <f>Reitoria!K33+PROEX!K33+ESAG!K33+CEAVI!K33+CEART!K33+FAED!K33+CEAD!K33+CEFID!K33+CERES!K33+CESFI!K33+CCT!K33+CEPLAN!K33+CAV!K33</f>
        <v>50</v>
      </c>
      <c r="I32" s="57">
        <f>(Reitoria!K33-Reitoria!L33)+(ESAG!K33-ESAG!L33)+(CEAVI!K33-CEAVI!L33)+(CEART!K33-CEART!L33)+(FAED!K33-FAED!L33)+(CEAD!K33-CEAD!L33)+(CEFID!K33-CEFID!L33)+(PROEX!K33-PROEX!L33)+(CERES!K33-CERES!L33)+(CESFI!K33-CESFI!L33)+(CCT!K33-CCT!L33)+(CEPLAN!K33-CEPLAN!L33)+(CAV!K33-CAV!L33)</f>
        <v>0</v>
      </c>
      <c r="J32" s="19">
        <f t="shared" si="0"/>
        <v>50</v>
      </c>
      <c r="K32" s="32">
        <f t="shared" si="7"/>
        <v>21006.5</v>
      </c>
      <c r="L32" s="32">
        <f t="shared" si="8"/>
        <v>0</v>
      </c>
    </row>
    <row r="33" spans="1:12" ht="30" customHeight="1" x14ac:dyDescent="0.45">
      <c r="A33" s="74"/>
      <c r="B33" s="75">
        <v>16</v>
      </c>
      <c r="C33" s="76" t="s">
        <v>43</v>
      </c>
      <c r="D33" s="63">
        <v>31</v>
      </c>
      <c r="E33" s="78" t="s">
        <v>19</v>
      </c>
      <c r="F33" s="43" t="s">
        <v>14</v>
      </c>
      <c r="G33" s="59">
        <v>5.23</v>
      </c>
      <c r="H33" s="31">
        <f>Reitoria!K34+PROEX!K34+ESAG!K34+CEAVI!K34+CEART!K34+FAED!K34+CEAD!K34+CEFID!K34+CERES!K34+CESFI!K34+CCT!K34+CEPLAN!K34+CAV!K34</f>
        <v>15000</v>
      </c>
      <c r="I33" s="57">
        <f>(Reitoria!K34-Reitoria!L34)+(ESAG!K34-ESAG!L34)+(CEAVI!K34-CEAVI!L34)+(CEART!K34-CEART!L34)+(FAED!K34-FAED!L34)+(CEAD!K34-CEAD!L34)+(CEFID!K34-CEFID!L34)+(PROEX!K34-PROEX!L34)+(CERES!K34-CERES!L34)+(CESFI!K34-CESFI!L34)+(CCT!K34-CCT!L34)+(CEPLAN!K34-CEPLAN!L34)+(CAV!K34-CAV!L34)</f>
        <v>0</v>
      </c>
      <c r="J33" s="19">
        <f t="shared" si="0"/>
        <v>15000</v>
      </c>
      <c r="K33" s="32">
        <f t="shared" si="7"/>
        <v>78450</v>
      </c>
      <c r="L33" s="32">
        <f t="shared" si="8"/>
        <v>0</v>
      </c>
    </row>
    <row r="34" spans="1:12" ht="30" customHeight="1" x14ac:dyDescent="0.45">
      <c r="A34" s="74"/>
      <c r="B34" s="75"/>
      <c r="C34" s="77"/>
      <c r="D34" s="63">
        <v>32</v>
      </c>
      <c r="E34" s="78"/>
      <c r="F34" s="44" t="s">
        <v>22</v>
      </c>
      <c r="G34" s="59">
        <v>517.33000000000004</v>
      </c>
      <c r="H34" s="31">
        <f>Reitoria!K35+PROEX!K35+ESAG!K35+CEAVI!K35+CEART!K35+FAED!K35+CEAD!K35+CEFID!K35+CERES!K35+CESFI!K35+CCT!K35+CEPLAN!K35+CAV!K35</f>
        <v>50</v>
      </c>
      <c r="I34" s="57">
        <f>(Reitoria!K35-Reitoria!L35)+(ESAG!K35-ESAG!L35)+(CEAVI!K35-CEAVI!L35)+(CEART!K35-CEART!L35)+(FAED!K35-FAED!L35)+(CEAD!K35-CEAD!L35)+(CEFID!K35-CEFID!L35)+(PROEX!K35-PROEX!L35)+(CERES!K35-CERES!L35)+(CESFI!K35-CESFI!L35)+(CCT!K35-CCT!L35)+(CEPLAN!K35-CEPLAN!L35)+(CAV!K35-CAV!L35)</f>
        <v>0</v>
      </c>
      <c r="J34" s="19">
        <f t="shared" si="0"/>
        <v>50</v>
      </c>
      <c r="K34" s="32">
        <f t="shared" si="7"/>
        <v>25866.500000000004</v>
      </c>
      <c r="L34" s="32">
        <f t="shared" si="8"/>
        <v>0</v>
      </c>
    </row>
    <row r="35" spans="1:12" ht="30" customHeight="1" x14ac:dyDescent="0.45">
      <c r="A35" s="74"/>
      <c r="B35" s="70">
        <v>17</v>
      </c>
      <c r="C35" s="71" t="s">
        <v>43</v>
      </c>
      <c r="D35" s="64">
        <v>33</v>
      </c>
      <c r="E35" s="73" t="s">
        <v>20</v>
      </c>
      <c r="F35" s="45" t="s">
        <v>14</v>
      </c>
      <c r="G35" s="60">
        <v>6.79</v>
      </c>
      <c r="H35" s="31">
        <f>Reitoria!K36+PROEX!K36+ESAG!K36+CEAVI!K36+CEART!K36+FAED!K36+CEAD!K36+CEFID!K36+CERES!K36+CESFI!K36+CCT!K36+CEPLAN!K36+CAV!K36</f>
        <v>15000</v>
      </c>
      <c r="I35" s="57">
        <f>(Reitoria!K36-Reitoria!L36)+(ESAG!K36-ESAG!L36)+(CEAVI!K36-CEAVI!L36)+(CEART!K36-CEART!L36)+(FAED!K36-FAED!L36)+(CEAD!K36-CEAD!L36)+(CEFID!K36-CEFID!L36)+(PROEX!K36-PROEX!L36)+(CERES!K36-CERES!L36)+(CESFI!K36-CESFI!L36)+(CCT!K36-CCT!L36)+(CEPLAN!K36-CEPLAN!L36)+(CAV!K36-CAV!L36)</f>
        <v>0</v>
      </c>
      <c r="J35" s="19">
        <f t="shared" si="0"/>
        <v>15000</v>
      </c>
      <c r="K35" s="32">
        <f t="shared" si="7"/>
        <v>101850</v>
      </c>
      <c r="L35" s="32">
        <f t="shared" si="8"/>
        <v>0</v>
      </c>
    </row>
    <row r="36" spans="1:12" ht="30" customHeight="1" x14ac:dyDescent="0.45">
      <c r="A36" s="74"/>
      <c r="B36" s="70"/>
      <c r="C36" s="72"/>
      <c r="D36" s="64">
        <v>34</v>
      </c>
      <c r="E36" s="73"/>
      <c r="F36" s="46" t="s">
        <v>22</v>
      </c>
      <c r="G36" s="60">
        <v>756.82</v>
      </c>
      <c r="H36" s="31">
        <f>Reitoria!K37+PROEX!K37+ESAG!K37+CEAVI!K37+CEART!K37+FAED!K37+CEAD!K37+CEFID!K37+CERES!K37+CESFI!K37+CCT!K37+CEPLAN!K37+CAV!K37</f>
        <v>50</v>
      </c>
      <c r="I36" s="57">
        <f>(Reitoria!K37-Reitoria!L37)+(ESAG!K37-ESAG!L37)+(CEAVI!K37-CEAVI!L37)+(CEART!K37-CEART!L37)+(FAED!K37-FAED!L37)+(CEAD!K37-CEAD!L37)+(CEFID!K37-CEFID!L37)+(PROEX!K37-PROEX!L37)+(CERES!K37-CERES!L37)+(CESFI!K37-CESFI!L37)+(CCT!K37-CCT!L37)+(CEPLAN!K37-CEPLAN!L37)+(CAV!K37-CAV!L37)</f>
        <v>0</v>
      </c>
      <c r="J36" s="19">
        <f t="shared" si="0"/>
        <v>50</v>
      </c>
      <c r="K36" s="32">
        <f t="shared" si="7"/>
        <v>37841</v>
      </c>
      <c r="L36" s="32">
        <f t="shared" si="8"/>
        <v>0</v>
      </c>
    </row>
    <row r="37" spans="1:12" ht="30" customHeight="1" x14ac:dyDescent="0.45">
      <c r="A37" s="74"/>
      <c r="B37" s="75">
        <v>18</v>
      </c>
      <c r="C37" s="76" t="s">
        <v>42</v>
      </c>
      <c r="D37" s="63">
        <v>35</v>
      </c>
      <c r="E37" s="78" t="s">
        <v>15</v>
      </c>
      <c r="F37" s="43" t="s">
        <v>14</v>
      </c>
      <c r="G37" s="59">
        <v>6.13</v>
      </c>
      <c r="H37" s="31">
        <f>Reitoria!K38+PROEX!K38+ESAG!K38+CEAVI!K38+CEART!K38+FAED!K38+CEAD!K38+CEFID!K38+CERES!K38+CESFI!K38+CCT!K38+CEPLAN!K38+CAV!K38</f>
        <v>15000</v>
      </c>
      <c r="I37" s="57">
        <f>(Reitoria!K38-Reitoria!L38)+(ESAG!K38-ESAG!L38)+(CEAVI!K38-CEAVI!L38)+(CEART!K38-CEART!L38)+(FAED!K38-FAED!L38)+(CEAD!K38-CEAD!L38)+(CEFID!K38-CEFID!L38)+(PROEX!K38-PROEX!L38)+(CERES!K38-CERES!L38)+(CESFI!K38-CESFI!L38)+(CCT!K38-CCT!L38)+(CEPLAN!K38-CEPLAN!L38)+(CAV!K38-CAV!L38)</f>
        <v>0</v>
      </c>
      <c r="J37" s="19">
        <f t="shared" si="0"/>
        <v>15000</v>
      </c>
      <c r="K37" s="32">
        <f t="shared" si="7"/>
        <v>91950</v>
      </c>
      <c r="L37" s="32">
        <f t="shared" si="8"/>
        <v>0</v>
      </c>
    </row>
    <row r="38" spans="1:12" ht="30" customHeight="1" x14ac:dyDescent="0.45">
      <c r="A38" s="74"/>
      <c r="B38" s="75"/>
      <c r="C38" s="77"/>
      <c r="D38" s="63">
        <v>36</v>
      </c>
      <c r="E38" s="78"/>
      <c r="F38" s="44" t="s">
        <v>22</v>
      </c>
      <c r="G38" s="59">
        <v>704.6</v>
      </c>
      <c r="H38" s="31">
        <f>Reitoria!K39+PROEX!K39+ESAG!K39+CEAVI!K39+CEART!K39+FAED!K39+CEAD!K39+CEFID!K39+CERES!K39+CESFI!K39+CCT!K39+CEPLAN!K39+CAV!K39</f>
        <v>50</v>
      </c>
      <c r="I38" s="57">
        <f>(Reitoria!K39-Reitoria!L39)+(ESAG!K39-ESAG!L39)+(CEAVI!K39-CEAVI!L39)+(CEART!K39-CEART!L39)+(FAED!K39-FAED!L39)+(CEAD!K39-CEAD!L39)+(CEFID!K39-CEFID!L39)+(PROEX!K39-PROEX!L39)+(CERES!K39-CERES!L39)+(CESFI!K39-CESFI!L39)+(CCT!K39-CCT!L39)+(CEPLAN!K39-CEPLAN!L39)+(CAV!K39-CAV!L39)</f>
        <v>0</v>
      </c>
      <c r="J38" s="19">
        <f t="shared" si="0"/>
        <v>50</v>
      </c>
      <c r="K38" s="32">
        <f t="shared" si="7"/>
        <v>35230</v>
      </c>
      <c r="L38" s="32">
        <f t="shared" si="8"/>
        <v>0</v>
      </c>
    </row>
    <row r="39" spans="1:12" ht="18.75" customHeight="1" x14ac:dyDescent="0.45">
      <c r="A39" s="74"/>
      <c r="B39" s="70">
        <v>19</v>
      </c>
      <c r="C39" s="71" t="s">
        <v>42</v>
      </c>
      <c r="D39" s="64">
        <v>37</v>
      </c>
      <c r="E39" s="73" t="s">
        <v>35</v>
      </c>
      <c r="F39" s="45" t="s">
        <v>14</v>
      </c>
      <c r="G39" s="58">
        <v>3.41</v>
      </c>
      <c r="H39" s="31">
        <f>Reitoria!K40+PROEX!K40+ESAG!K40+CEAVI!K40+CEART!K40+FAED!K40+CEAD!K40+CEFID!K40+CERES!K40+CESFI!K40+CCT!K40+CEPLAN!K40+CAV!K40</f>
        <v>25000</v>
      </c>
      <c r="I39" s="57">
        <f>(Reitoria!K40-Reitoria!L40)+(ESAG!K40-ESAG!L40)+(CEAVI!K40-CEAVI!L40)+(CEART!K40-CEART!L40)+(FAED!K40-FAED!L40)+(CEAD!K40-CEAD!L40)+(CEFID!K40-CEFID!L40)+(PROEX!K40-PROEX!L40)+(CERES!K40-CERES!L40)+(CESFI!K40-CESFI!L40)+(CCT!K40-CCT!L40)+(CEPLAN!K40-CEPLAN!L40)+(CAV!K40-CAV!L40)</f>
        <v>0</v>
      </c>
      <c r="J39" s="19">
        <f t="shared" si="0"/>
        <v>25000</v>
      </c>
      <c r="K39" s="32">
        <f t="shared" ref="K39:K40" si="9">G39*H39</f>
        <v>85250</v>
      </c>
      <c r="L39" s="32">
        <f t="shared" ref="L39:L40" si="10">I39*G39</f>
        <v>0</v>
      </c>
    </row>
    <row r="40" spans="1:12" ht="18.75" customHeight="1" x14ac:dyDescent="0.45">
      <c r="A40" s="74"/>
      <c r="B40" s="70"/>
      <c r="C40" s="72"/>
      <c r="D40" s="64">
        <v>38</v>
      </c>
      <c r="E40" s="73"/>
      <c r="F40" s="46" t="s">
        <v>22</v>
      </c>
      <c r="G40" s="58">
        <v>328.24</v>
      </c>
      <c r="H40" s="31">
        <f>Reitoria!K41+PROEX!K41+ESAG!K41+CEAVI!K41+CEART!K41+FAED!K41+CEAD!K41+CEFID!K41+CERES!K41+CESFI!K41+CCT!K41+CEPLAN!K41+CAV!K41</f>
        <v>100</v>
      </c>
      <c r="I40" s="57">
        <f>(Reitoria!K41-Reitoria!L41)+(ESAG!K41-ESAG!L41)+(CEAVI!K41-CEAVI!L41)+(CEART!K41-CEART!L41)+(FAED!K41-FAED!L41)+(CEAD!K41-CEAD!L41)+(CEFID!K41-CEFID!L41)+(PROEX!K41-PROEX!L41)+(CERES!K41-CERES!L41)+(CESFI!K41-CESFI!L41)+(CCT!K41-CCT!L41)+(CEPLAN!K41-CEPLAN!L41)+(CAV!K41-CAV!L41)</f>
        <v>0</v>
      </c>
      <c r="J40" s="19">
        <f t="shared" si="0"/>
        <v>100</v>
      </c>
      <c r="K40" s="32">
        <f t="shared" si="9"/>
        <v>32824</v>
      </c>
      <c r="L40" s="32">
        <f t="shared" si="10"/>
        <v>0</v>
      </c>
    </row>
    <row r="41" spans="1:12" ht="34.5" customHeight="1" x14ac:dyDescent="0.45">
      <c r="K41" s="33">
        <f>SUM(K3:K40)</f>
        <v>2566691.6999999997</v>
      </c>
      <c r="L41" s="33">
        <f>SUM(L31:L40)</f>
        <v>7620</v>
      </c>
    </row>
    <row r="42" spans="1:12" s="7" customFormat="1" ht="50.25" customHeight="1" x14ac:dyDescent="0.45">
      <c r="B42" s="1"/>
      <c r="C42" s="1"/>
      <c r="D42" s="28"/>
      <c r="E42" s="1"/>
      <c r="F42" s="1"/>
      <c r="G42" s="1"/>
    </row>
    <row r="43" spans="1:12" s="7" customFormat="1" ht="15.75" x14ac:dyDescent="0.45">
      <c r="B43" s="1"/>
      <c r="C43" s="1"/>
      <c r="D43" s="28"/>
      <c r="E43" s="1"/>
      <c r="F43" s="1"/>
      <c r="G43" s="1"/>
      <c r="H43" s="99" t="str">
        <f>A1</f>
        <v>PROCESSO: 511/2021 /UDESC</v>
      </c>
      <c r="I43" s="100"/>
      <c r="J43" s="100"/>
      <c r="K43" s="100"/>
      <c r="L43" s="101"/>
    </row>
    <row r="44" spans="1:12" s="7" customFormat="1" ht="15.75" x14ac:dyDescent="0.45">
      <c r="B44" s="1"/>
      <c r="C44" s="1"/>
      <c r="D44" s="28"/>
      <c r="E44" s="1"/>
      <c r="F44" s="1"/>
      <c r="G44" s="1"/>
      <c r="H44" s="102" t="str">
        <f>E1</f>
        <v>OBJETO: CONTRATAÇÃO DE EMPRESA PARA LOCAÇÃO DE VEÍCULOS COM MOTORISTA PARA A UDESC</v>
      </c>
      <c r="I44" s="103"/>
      <c r="J44" s="103"/>
      <c r="K44" s="103"/>
      <c r="L44" s="104"/>
    </row>
    <row r="45" spans="1:12" s="7" customFormat="1" ht="15.75" x14ac:dyDescent="0.45">
      <c r="B45" s="1"/>
      <c r="C45" s="1"/>
      <c r="D45" s="28"/>
      <c r="E45" s="1"/>
      <c r="F45" s="1"/>
      <c r="G45" s="1"/>
      <c r="H45" s="91" t="str">
        <f>H1</f>
        <v>VIGÊNCIA DA ATA: 03/05/21 até 03/05/2022.</v>
      </c>
      <c r="I45" s="92"/>
      <c r="J45" s="92"/>
      <c r="K45" s="92"/>
      <c r="L45" s="93"/>
    </row>
    <row r="46" spans="1:12" s="7" customFormat="1" ht="15.75" x14ac:dyDescent="0.5">
      <c r="B46" s="1"/>
      <c r="C46" s="1"/>
      <c r="D46" s="28"/>
      <c r="E46" s="1"/>
      <c r="F46" s="1"/>
      <c r="G46" s="1"/>
      <c r="H46" s="13" t="s">
        <v>10</v>
      </c>
      <c r="I46" s="14"/>
      <c r="J46" s="14"/>
      <c r="K46" s="14"/>
      <c r="L46" s="9">
        <f>K41</f>
        <v>2566691.6999999997</v>
      </c>
    </row>
    <row r="47" spans="1:12" s="7" customFormat="1" ht="15.75" x14ac:dyDescent="0.5">
      <c r="B47" s="1"/>
      <c r="C47" s="1"/>
      <c r="D47" s="28"/>
      <c r="E47" s="1"/>
      <c r="F47" s="1"/>
      <c r="G47" s="1"/>
      <c r="H47" s="15" t="s">
        <v>11</v>
      </c>
      <c r="I47" s="16"/>
      <c r="J47" s="16"/>
      <c r="K47" s="16"/>
      <c r="L47" s="10">
        <f>L41</f>
        <v>7620</v>
      </c>
    </row>
    <row r="48" spans="1:12" s="7" customFormat="1" ht="15.75" x14ac:dyDescent="0.5">
      <c r="B48" s="1"/>
      <c r="C48" s="1"/>
      <c r="D48" s="28"/>
      <c r="E48" s="1"/>
      <c r="F48" s="1"/>
      <c r="G48" s="1"/>
      <c r="H48" s="15" t="s">
        <v>12</v>
      </c>
      <c r="I48" s="16"/>
      <c r="J48" s="16"/>
      <c r="K48" s="16"/>
      <c r="L48" s="12"/>
    </row>
    <row r="49" spans="2:12" s="7" customFormat="1" ht="15.75" x14ac:dyDescent="0.5">
      <c r="B49" s="1"/>
      <c r="C49" s="1"/>
      <c r="D49" s="28"/>
      <c r="E49" s="1"/>
      <c r="F49" s="1"/>
      <c r="G49" s="1"/>
      <c r="H49" s="17" t="s">
        <v>13</v>
      </c>
      <c r="I49" s="18"/>
      <c r="J49" s="18"/>
      <c r="K49" s="18"/>
      <c r="L49" s="11">
        <f>L47/L46</f>
        <v>2.9688022133706206E-3</v>
      </c>
    </row>
    <row r="50" spans="2:12" s="7" customFormat="1" ht="15.75" x14ac:dyDescent="0.5">
      <c r="B50" s="1"/>
      <c r="C50" s="1"/>
      <c r="D50" s="28"/>
      <c r="E50" s="1"/>
      <c r="F50" s="1"/>
      <c r="G50" s="1"/>
      <c r="H50" s="96" t="s">
        <v>24</v>
      </c>
      <c r="I50" s="97"/>
      <c r="J50" s="97"/>
      <c r="K50" s="97"/>
      <c r="L50" s="98"/>
    </row>
    <row r="51" spans="2:12" s="7" customFormat="1" x14ac:dyDescent="0.45">
      <c r="B51" s="1"/>
      <c r="C51" s="1"/>
      <c r="D51" s="28"/>
      <c r="E51" s="1"/>
      <c r="F51" s="1"/>
      <c r="G51" s="1"/>
      <c r="H51" s="6"/>
      <c r="I51" s="27"/>
      <c r="J51" s="8"/>
    </row>
    <row r="52" spans="2:12" s="7" customFormat="1" x14ac:dyDescent="0.45">
      <c r="B52" s="1"/>
      <c r="C52" s="1"/>
      <c r="D52" s="28"/>
      <c r="E52" s="1"/>
      <c r="F52" s="1"/>
      <c r="G52" s="1"/>
      <c r="H52" s="6"/>
      <c r="I52" s="27"/>
      <c r="J52" s="8"/>
    </row>
    <row r="53" spans="2:12" s="7" customFormat="1" x14ac:dyDescent="0.45">
      <c r="B53" s="1"/>
      <c r="C53" s="1"/>
      <c r="D53" s="28"/>
      <c r="E53" s="1"/>
      <c r="F53" s="1"/>
      <c r="G53" s="1"/>
      <c r="H53" s="6"/>
      <c r="I53" s="27"/>
      <c r="J53" s="8"/>
    </row>
    <row r="54" spans="2:12" s="7" customFormat="1" x14ac:dyDescent="0.45">
      <c r="B54" s="1"/>
      <c r="C54" s="1"/>
      <c r="D54" s="28"/>
      <c r="E54" s="1"/>
      <c r="F54" s="1"/>
      <c r="G54" s="1"/>
    </row>
    <row r="55" spans="2:12" s="7" customFormat="1" x14ac:dyDescent="0.45">
      <c r="B55" s="1"/>
      <c r="C55" s="1"/>
      <c r="D55" s="28"/>
      <c r="E55" s="1"/>
      <c r="F55" s="1"/>
      <c r="G55" s="1"/>
    </row>
    <row r="56" spans="2:12" s="7" customFormat="1" x14ac:dyDescent="0.45">
      <c r="B56" s="1"/>
      <c r="C56" s="1"/>
      <c r="D56" s="28"/>
      <c r="E56" s="1"/>
      <c r="F56" s="1"/>
      <c r="G56" s="1"/>
    </row>
    <row r="57" spans="2:12" s="7" customFormat="1" x14ac:dyDescent="0.45">
      <c r="B57" s="1"/>
      <c r="C57" s="1"/>
      <c r="D57" s="28"/>
      <c r="E57" s="1"/>
      <c r="F57" s="1"/>
      <c r="G57" s="1"/>
    </row>
    <row r="58" spans="2:12" s="7" customFormat="1" x14ac:dyDescent="0.45">
      <c r="B58" s="1"/>
      <c r="C58" s="1"/>
      <c r="D58" s="28"/>
      <c r="E58" s="1"/>
      <c r="F58" s="1"/>
      <c r="G58" s="1"/>
    </row>
    <row r="59" spans="2:12" s="7" customFormat="1" x14ac:dyDescent="0.45">
      <c r="B59" s="1"/>
      <c r="C59" s="1"/>
      <c r="D59" s="28"/>
      <c r="E59" s="1"/>
      <c r="F59" s="1"/>
      <c r="G59" s="1"/>
    </row>
    <row r="60" spans="2:12" s="7" customFormat="1" x14ac:dyDescent="0.45">
      <c r="B60" s="1"/>
      <c r="C60" s="1"/>
      <c r="D60" s="28"/>
      <c r="E60" s="1"/>
      <c r="F60" s="1"/>
      <c r="G60" s="1"/>
    </row>
    <row r="61" spans="2:12" s="7" customFormat="1" x14ac:dyDescent="0.45">
      <c r="B61" s="1"/>
      <c r="C61" s="1"/>
      <c r="D61" s="28"/>
      <c r="E61" s="1"/>
      <c r="F61" s="1"/>
      <c r="G61" s="1"/>
    </row>
    <row r="62" spans="2:12" s="7" customFormat="1" x14ac:dyDescent="0.45">
      <c r="B62" s="1"/>
      <c r="C62" s="1"/>
      <c r="D62" s="28"/>
      <c r="E62" s="1"/>
      <c r="F62" s="1"/>
      <c r="G62" s="1"/>
      <c r="H62" s="6"/>
      <c r="I62" s="27"/>
      <c r="J62" s="8"/>
    </row>
    <row r="63" spans="2:12" s="7" customFormat="1" x14ac:dyDescent="0.45">
      <c r="B63" s="1"/>
      <c r="C63" s="1"/>
      <c r="D63" s="28"/>
      <c r="E63" s="1"/>
      <c r="F63" s="1"/>
      <c r="G63" s="1"/>
      <c r="H63" s="6"/>
      <c r="I63" s="27"/>
      <c r="J63" s="8"/>
    </row>
    <row r="64" spans="2:12" s="7" customFormat="1" x14ac:dyDescent="0.45">
      <c r="B64" s="1"/>
      <c r="C64" s="1"/>
      <c r="D64" s="28"/>
      <c r="E64" s="1"/>
      <c r="F64" s="1"/>
      <c r="G64" s="1"/>
      <c r="H64" s="6"/>
      <c r="I64" s="27"/>
      <c r="J64" s="8"/>
    </row>
    <row r="65" spans="2:10" s="7" customFormat="1" x14ac:dyDescent="0.45">
      <c r="B65" s="1"/>
      <c r="C65" s="1"/>
      <c r="D65" s="28"/>
      <c r="E65" s="1"/>
      <c r="F65" s="1"/>
      <c r="G65" s="1"/>
      <c r="H65" s="6"/>
      <c r="I65" s="27"/>
      <c r="J65" s="8"/>
    </row>
    <row r="66" spans="2:10" s="7" customFormat="1" x14ac:dyDescent="0.45">
      <c r="B66" s="1"/>
      <c r="C66" s="1"/>
      <c r="D66" s="28"/>
      <c r="E66" s="1"/>
      <c r="F66" s="1"/>
      <c r="G66" s="1"/>
      <c r="H66" s="6"/>
      <c r="I66" s="27"/>
      <c r="J66" s="8"/>
    </row>
    <row r="67" spans="2:10" s="7" customFormat="1" x14ac:dyDescent="0.45">
      <c r="B67" s="1"/>
      <c r="C67" s="1"/>
      <c r="D67" s="28"/>
      <c r="E67" s="1"/>
      <c r="F67" s="1"/>
      <c r="G67" s="1"/>
      <c r="H67" s="6"/>
      <c r="I67" s="27"/>
      <c r="J67" s="8"/>
    </row>
    <row r="68" spans="2:10" s="7" customFormat="1" x14ac:dyDescent="0.45">
      <c r="B68" s="1"/>
      <c r="C68" s="1"/>
      <c r="D68" s="28"/>
      <c r="E68" s="1"/>
      <c r="F68" s="1"/>
      <c r="G68" s="1"/>
      <c r="H68" s="6"/>
      <c r="I68" s="27"/>
      <c r="J68" s="8"/>
    </row>
    <row r="69" spans="2:10" s="7" customFormat="1" x14ac:dyDescent="0.45">
      <c r="B69" s="1"/>
      <c r="C69" s="1"/>
      <c r="D69" s="28"/>
      <c r="E69" s="1"/>
      <c r="F69" s="1"/>
      <c r="G69" s="1"/>
      <c r="H69" s="6"/>
      <c r="I69" s="27"/>
      <c r="J69" s="8"/>
    </row>
    <row r="70" spans="2:10" s="7" customFormat="1" x14ac:dyDescent="0.45">
      <c r="B70" s="1"/>
      <c r="C70" s="1"/>
      <c r="D70" s="28"/>
      <c r="E70" s="1"/>
      <c r="F70" s="1"/>
      <c r="G70" s="1"/>
      <c r="H70" s="6"/>
      <c r="I70" s="27"/>
      <c r="J70" s="8"/>
    </row>
    <row r="71" spans="2:10" s="7" customFormat="1" x14ac:dyDescent="0.45">
      <c r="B71" s="1"/>
      <c r="C71" s="1"/>
      <c r="D71" s="28"/>
      <c r="E71" s="1"/>
      <c r="F71" s="1"/>
      <c r="G71" s="1"/>
      <c r="H71" s="6"/>
      <c r="I71" s="27"/>
      <c r="J71" s="8"/>
    </row>
    <row r="72" spans="2:10" s="7" customFormat="1" x14ac:dyDescent="0.45">
      <c r="B72" s="1"/>
      <c r="C72" s="1"/>
      <c r="D72" s="28"/>
      <c r="E72" s="1"/>
      <c r="F72" s="1"/>
      <c r="G72" s="1"/>
      <c r="H72" s="6"/>
      <c r="I72" s="27"/>
      <c r="J72" s="8"/>
    </row>
    <row r="73" spans="2:10" s="7" customFormat="1" x14ac:dyDescent="0.45">
      <c r="B73" s="1"/>
      <c r="C73" s="1"/>
      <c r="D73" s="28"/>
      <c r="E73" s="1"/>
      <c r="F73" s="1"/>
      <c r="G73" s="1"/>
      <c r="H73" s="6"/>
      <c r="I73" s="27"/>
      <c r="J73" s="8"/>
    </row>
    <row r="74" spans="2:10" s="7" customFormat="1" x14ac:dyDescent="0.45">
      <c r="B74" s="1"/>
      <c r="C74" s="1"/>
      <c r="D74" s="28"/>
      <c r="E74" s="1"/>
      <c r="F74" s="1"/>
      <c r="G74" s="1"/>
      <c r="H74" s="6"/>
      <c r="I74" s="27"/>
      <c r="J74" s="8"/>
    </row>
    <row r="75" spans="2:10" s="7" customFormat="1" x14ac:dyDescent="0.45">
      <c r="B75" s="1"/>
      <c r="C75" s="1"/>
      <c r="D75" s="28"/>
      <c r="E75" s="1"/>
      <c r="F75" s="1"/>
      <c r="G75" s="1"/>
      <c r="H75" s="6"/>
      <c r="I75" s="27"/>
      <c r="J75" s="8"/>
    </row>
    <row r="76" spans="2:10" s="7" customFormat="1" x14ac:dyDescent="0.45">
      <c r="B76" s="1"/>
      <c r="C76" s="1"/>
      <c r="D76" s="28"/>
      <c r="E76" s="1"/>
      <c r="F76" s="1"/>
      <c r="G76" s="1"/>
      <c r="H76" s="6"/>
      <c r="I76" s="27"/>
      <c r="J76" s="8"/>
    </row>
    <row r="77" spans="2:10" s="7" customFormat="1" x14ac:dyDescent="0.45">
      <c r="B77" s="1"/>
      <c r="C77" s="1"/>
      <c r="D77" s="28"/>
      <c r="E77" s="1"/>
      <c r="F77" s="1"/>
      <c r="G77" s="1"/>
      <c r="H77" s="6"/>
      <c r="I77" s="27"/>
      <c r="J77" s="8"/>
    </row>
    <row r="78" spans="2:10" s="7" customFormat="1" x14ac:dyDescent="0.45">
      <c r="B78" s="1"/>
      <c r="C78" s="1"/>
      <c r="D78" s="28"/>
      <c r="E78" s="1"/>
      <c r="F78" s="1"/>
      <c r="G78" s="1"/>
      <c r="H78" s="6"/>
      <c r="I78" s="27"/>
      <c r="J78" s="8"/>
    </row>
    <row r="79" spans="2:10" s="7" customFormat="1" x14ac:dyDescent="0.45">
      <c r="B79" s="1"/>
      <c r="C79" s="1"/>
      <c r="D79" s="28"/>
      <c r="E79" s="1"/>
      <c r="F79" s="1"/>
      <c r="G79" s="1"/>
      <c r="H79" s="6"/>
      <c r="I79" s="27"/>
      <c r="J79" s="8"/>
    </row>
    <row r="80" spans="2:10" s="7" customFormat="1" x14ac:dyDescent="0.45">
      <c r="B80" s="1"/>
      <c r="C80" s="1"/>
      <c r="D80" s="28"/>
      <c r="E80" s="1"/>
      <c r="F80" s="1"/>
      <c r="G80" s="1"/>
      <c r="H80" s="6"/>
      <c r="I80" s="27"/>
      <c r="J80" s="8"/>
    </row>
    <row r="81" spans="2:10" s="7" customFormat="1" x14ac:dyDescent="0.45">
      <c r="B81" s="1"/>
      <c r="C81" s="1"/>
      <c r="D81" s="28"/>
      <c r="E81" s="1"/>
      <c r="F81" s="1"/>
      <c r="G81" s="1"/>
      <c r="H81" s="6"/>
      <c r="I81" s="27"/>
      <c r="J81" s="8"/>
    </row>
    <row r="82" spans="2:10" s="7" customFormat="1" x14ac:dyDescent="0.45">
      <c r="B82" s="1"/>
      <c r="C82" s="1"/>
      <c r="D82" s="28"/>
      <c r="E82" s="1"/>
      <c r="F82" s="1"/>
      <c r="G82" s="1"/>
      <c r="H82" s="6"/>
      <c r="I82" s="27"/>
      <c r="J82" s="8"/>
    </row>
    <row r="83" spans="2:10" s="7" customFormat="1" x14ac:dyDescent="0.45">
      <c r="B83" s="1"/>
      <c r="C83" s="1"/>
      <c r="D83" s="28"/>
      <c r="E83" s="1"/>
      <c r="F83" s="1"/>
      <c r="G83" s="1"/>
      <c r="H83" s="6"/>
      <c r="I83" s="27"/>
      <c r="J83" s="8"/>
    </row>
    <row r="84" spans="2:10" s="7" customFormat="1" x14ac:dyDescent="0.45">
      <c r="B84" s="1"/>
      <c r="C84" s="1"/>
      <c r="D84" s="28"/>
      <c r="E84" s="1"/>
      <c r="F84" s="1"/>
      <c r="G84" s="1"/>
      <c r="H84" s="6"/>
      <c r="I84" s="27"/>
      <c r="J84" s="8"/>
    </row>
    <row r="85" spans="2:10" s="7" customFormat="1" x14ac:dyDescent="0.45">
      <c r="B85" s="1"/>
      <c r="C85" s="1"/>
      <c r="D85" s="28"/>
      <c r="E85" s="1"/>
      <c r="F85" s="1"/>
      <c r="G85" s="1"/>
      <c r="H85" s="6"/>
      <c r="I85" s="27"/>
      <c r="J85" s="8"/>
    </row>
    <row r="86" spans="2:10" s="7" customFormat="1" x14ac:dyDescent="0.45">
      <c r="B86" s="1"/>
      <c r="C86" s="1"/>
      <c r="D86" s="28"/>
      <c r="E86" s="1"/>
      <c r="F86" s="1"/>
      <c r="G86" s="1"/>
      <c r="H86" s="6"/>
      <c r="I86" s="27"/>
      <c r="J86" s="8"/>
    </row>
    <row r="87" spans="2:10" s="7" customFormat="1" x14ac:dyDescent="0.45">
      <c r="B87" s="1"/>
      <c r="C87" s="1"/>
      <c r="D87" s="28"/>
      <c r="E87" s="1"/>
      <c r="F87" s="1"/>
      <c r="G87" s="1"/>
      <c r="H87" s="6"/>
      <c r="I87" s="27"/>
      <c r="J87" s="8"/>
    </row>
    <row r="88" spans="2:10" s="7" customFormat="1" x14ac:dyDescent="0.45">
      <c r="B88" s="1"/>
      <c r="C88" s="1"/>
      <c r="D88" s="28"/>
      <c r="E88" s="1"/>
      <c r="F88" s="1"/>
      <c r="G88" s="1"/>
      <c r="H88" s="6"/>
      <c r="I88" s="27"/>
      <c r="J88" s="8"/>
    </row>
    <row r="89" spans="2:10" s="7" customFormat="1" x14ac:dyDescent="0.45">
      <c r="B89" s="1"/>
      <c r="C89" s="1"/>
      <c r="D89" s="28"/>
      <c r="E89" s="1"/>
      <c r="F89" s="1"/>
      <c r="G89" s="1"/>
      <c r="H89" s="6"/>
      <c r="I89" s="27"/>
      <c r="J89" s="8"/>
    </row>
    <row r="90" spans="2:10" s="7" customFormat="1" x14ac:dyDescent="0.45">
      <c r="B90" s="1"/>
      <c r="C90" s="1"/>
      <c r="D90" s="28"/>
      <c r="E90" s="1"/>
      <c r="F90" s="1"/>
      <c r="G90" s="1"/>
      <c r="H90" s="6"/>
      <c r="I90" s="27"/>
      <c r="J90" s="8"/>
    </row>
    <row r="91" spans="2:10" s="7" customFormat="1" x14ac:dyDescent="0.45">
      <c r="B91" s="1"/>
      <c r="C91" s="1"/>
      <c r="D91" s="28"/>
      <c r="E91" s="1"/>
      <c r="F91" s="1"/>
      <c r="G91" s="1"/>
      <c r="H91" s="6"/>
      <c r="I91" s="27"/>
      <c r="J91" s="8"/>
    </row>
    <row r="92" spans="2:10" s="7" customFormat="1" x14ac:dyDescent="0.45">
      <c r="B92" s="1"/>
      <c r="C92" s="1"/>
      <c r="D92" s="28"/>
      <c r="E92" s="1"/>
      <c r="F92" s="1"/>
      <c r="G92" s="1"/>
      <c r="H92" s="6"/>
      <c r="I92" s="27"/>
      <c r="J92" s="8"/>
    </row>
    <row r="93" spans="2:10" s="7" customFormat="1" x14ac:dyDescent="0.45">
      <c r="B93" s="1"/>
      <c r="C93" s="1"/>
      <c r="D93" s="28"/>
      <c r="E93" s="1"/>
      <c r="F93" s="1"/>
      <c r="G93" s="1"/>
      <c r="H93" s="6"/>
      <c r="I93" s="27"/>
      <c r="J93" s="8"/>
    </row>
    <row r="94" spans="2:10" s="7" customFormat="1" x14ac:dyDescent="0.45">
      <c r="B94" s="1"/>
      <c r="C94" s="1"/>
      <c r="D94" s="28"/>
      <c r="E94" s="1"/>
      <c r="F94" s="1"/>
      <c r="G94" s="1"/>
      <c r="H94" s="6"/>
      <c r="I94" s="27"/>
      <c r="J94" s="8"/>
    </row>
    <row r="95" spans="2:10" s="7" customFormat="1" x14ac:dyDescent="0.45">
      <c r="B95" s="1"/>
      <c r="C95" s="1"/>
      <c r="D95" s="28"/>
      <c r="E95" s="1"/>
      <c r="F95" s="1"/>
      <c r="G95" s="1"/>
      <c r="H95" s="6"/>
      <c r="I95" s="27"/>
      <c r="J95" s="8"/>
    </row>
    <row r="96" spans="2:10" s="7" customFormat="1" x14ac:dyDescent="0.45">
      <c r="B96" s="1"/>
      <c r="C96" s="1"/>
      <c r="D96" s="28"/>
      <c r="E96" s="1"/>
      <c r="F96" s="1"/>
      <c r="G96" s="1"/>
      <c r="H96" s="6"/>
      <c r="I96" s="27"/>
      <c r="J96" s="8"/>
    </row>
    <row r="97" spans="2:10" s="7" customFormat="1" x14ac:dyDescent="0.45">
      <c r="B97" s="1"/>
      <c r="C97" s="1"/>
      <c r="D97" s="28"/>
      <c r="E97" s="1"/>
      <c r="F97" s="1"/>
      <c r="G97" s="1"/>
      <c r="H97" s="6"/>
      <c r="I97" s="27"/>
      <c r="J97" s="8"/>
    </row>
    <row r="98" spans="2:10" s="7" customFormat="1" x14ac:dyDescent="0.45">
      <c r="B98" s="1"/>
      <c r="C98" s="1"/>
      <c r="D98" s="28"/>
      <c r="E98" s="1"/>
      <c r="F98" s="1"/>
      <c r="G98" s="1"/>
      <c r="H98" s="6"/>
      <c r="I98" s="27"/>
      <c r="J98" s="8"/>
    </row>
    <row r="99" spans="2:10" s="7" customFormat="1" x14ac:dyDescent="0.45">
      <c r="B99" s="1"/>
      <c r="C99" s="1"/>
      <c r="D99" s="28"/>
      <c r="E99" s="1"/>
      <c r="F99" s="1"/>
      <c r="G99" s="1"/>
      <c r="H99" s="6"/>
      <c r="I99" s="27"/>
      <c r="J99" s="8"/>
    </row>
    <row r="100" spans="2:10" s="7" customFormat="1" x14ac:dyDescent="0.45">
      <c r="B100" s="1"/>
      <c r="C100" s="1"/>
      <c r="D100" s="28"/>
      <c r="E100" s="1"/>
      <c r="F100" s="1"/>
      <c r="G100" s="1"/>
      <c r="H100" s="6"/>
      <c r="I100" s="27"/>
      <c r="J100" s="8"/>
    </row>
    <row r="101" spans="2:10" s="7" customFormat="1" x14ac:dyDescent="0.45">
      <c r="B101" s="1"/>
      <c r="C101" s="1"/>
      <c r="D101" s="28"/>
      <c r="E101" s="1"/>
      <c r="F101" s="1"/>
      <c r="G101" s="1"/>
      <c r="H101" s="6"/>
      <c r="I101" s="27"/>
      <c r="J101" s="8"/>
    </row>
    <row r="102" spans="2:10" s="7" customFormat="1" x14ac:dyDescent="0.45">
      <c r="B102" s="1"/>
      <c r="C102" s="1"/>
      <c r="D102" s="28"/>
      <c r="E102" s="1"/>
      <c r="F102" s="1"/>
      <c r="G102" s="1"/>
      <c r="H102" s="6"/>
      <c r="I102" s="27"/>
      <c r="J102" s="8"/>
    </row>
    <row r="103" spans="2:10" s="7" customFormat="1" x14ac:dyDescent="0.45">
      <c r="B103" s="1"/>
      <c r="C103" s="1"/>
      <c r="D103" s="28"/>
      <c r="E103" s="1"/>
      <c r="F103" s="1"/>
      <c r="G103" s="1"/>
      <c r="H103" s="6"/>
      <c r="I103" s="27"/>
      <c r="J103" s="8"/>
    </row>
    <row r="104" spans="2:10" s="7" customFormat="1" x14ac:dyDescent="0.45">
      <c r="B104" s="1"/>
      <c r="C104" s="1"/>
      <c r="D104" s="28"/>
      <c r="E104" s="1"/>
      <c r="F104" s="1"/>
      <c r="G104" s="1"/>
      <c r="H104" s="6"/>
      <c r="I104" s="27"/>
      <c r="J104" s="8"/>
    </row>
    <row r="105" spans="2:10" s="7" customFormat="1" x14ac:dyDescent="0.45">
      <c r="B105" s="1"/>
      <c r="C105" s="1"/>
      <c r="D105" s="28"/>
      <c r="E105" s="1"/>
      <c r="F105" s="1"/>
      <c r="G105" s="1"/>
      <c r="H105" s="6"/>
      <c r="I105" s="27"/>
      <c r="J105" s="8"/>
    </row>
    <row r="106" spans="2:10" s="7" customFormat="1" x14ac:dyDescent="0.45">
      <c r="B106" s="1"/>
      <c r="C106" s="1"/>
      <c r="D106" s="28"/>
      <c r="E106" s="1"/>
      <c r="F106" s="1"/>
      <c r="G106" s="1"/>
      <c r="H106" s="6"/>
      <c r="I106" s="27"/>
      <c r="J106" s="8"/>
    </row>
    <row r="107" spans="2:10" s="7" customFormat="1" x14ac:dyDescent="0.45">
      <c r="B107" s="1"/>
      <c r="C107" s="1"/>
      <c r="D107" s="28"/>
      <c r="E107" s="1"/>
      <c r="F107" s="1"/>
      <c r="G107" s="1"/>
      <c r="H107" s="6"/>
      <c r="I107" s="27"/>
      <c r="J107" s="8"/>
    </row>
    <row r="108" spans="2:10" s="7" customFormat="1" x14ac:dyDescent="0.45">
      <c r="B108" s="1"/>
      <c r="C108" s="1"/>
      <c r="D108" s="28"/>
      <c r="E108" s="1"/>
      <c r="F108" s="1"/>
      <c r="G108" s="1"/>
      <c r="H108" s="6"/>
      <c r="I108" s="27"/>
      <c r="J108" s="8"/>
    </row>
    <row r="109" spans="2:10" s="7" customFormat="1" x14ac:dyDescent="0.45">
      <c r="B109" s="1"/>
      <c r="C109" s="1"/>
      <c r="D109" s="28"/>
      <c r="E109" s="1"/>
      <c r="F109" s="1"/>
      <c r="G109" s="1"/>
      <c r="H109" s="6"/>
      <c r="I109" s="27"/>
      <c r="J109" s="8"/>
    </row>
    <row r="110" spans="2:10" s="7" customFormat="1" x14ac:dyDescent="0.45">
      <c r="B110" s="1"/>
      <c r="C110" s="1"/>
      <c r="D110" s="28"/>
      <c r="E110" s="1"/>
      <c r="F110" s="1"/>
      <c r="G110" s="1"/>
      <c r="H110" s="6"/>
      <c r="I110" s="27"/>
      <c r="J110" s="8"/>
    </row>
    <row r="111" spans="2:10" s="7" customFormat="1" x14ac:dyDescent="0.45">
      <c r="B111" s="1"/>
      <c r="C111" s="1"/>
      <c r="D111" s="28"/>
      <c r="E111" s="1"/>
      <c r="F111" s="1"/>
      <c r="G111" s="1"/>
      <c r="H111" s="6"/>
      <c r="I111" s="27"/>
      <c r="J111" s="8"/>
    </row>
    <row r="112" spans="2:10" s="7" customFormat="1" x14ac:dyDescent="0.45">
      <c r="B112" s="1"/>
      <c r="C112" s="1"/>
      <c r="D112" s="28"/>
      <c r="E112" s="1"/>
      <c r="F112" s="1"/>
      <c r="G112" s="1"/>
      <c r="H112" s="6"/>
      <c r="I112" s="27"/>
      <c r="J112" s="8"/>
    </row>
    <row r="113" spans="2:10" s="7" customFormat="1" x14ac:dyDescent="0.45">
      <c r="B113" s="1"/>
      <c r="C113" s="1"/>
      <c r="D113" s="28"/>
      <c r="E113" s="1"/>
      <c r="F113" s="1"/>
      <c r="G113" s="1"/>
      <c r="H113" s="6"/>
      <c r="I113" s="27"/>
      <c r="J113" s="8"/>
    </row>
    <row r="114" spans="2:10" s="7" customFormat="1" x14ac:dyDescent="0.45">
      <c r="B114" s="1"/>
      <c r="C114" s="1"/>
      <c r="D114" s="28"/>
      <c r="E114" s="1"/>
      <c r="F114" s="1"/>
      <c r="G114" s="1"/>
      <c r="H114" s="6"/>
      <c r="I114" s="27"/>
      <c r="J114" s="8"/>
    </row>
    <row r="115" spans="2:10" s="7" customFormat="1" x14ac:dyDescent="0.45">
      <c r="B115" s="1"/>
      <c r="C115" s="1"/>
      <c r="D115" s="28"/>
      <c r="E115" s="1"/>
      <c r="F115" s="1"/>
      <c r="G115" s="1"/>
      <c r="H115" s="6"/>
      <c r="I115" s="27"/>
      <c r="J115" s="8"/>
    </row>
    <row r="116" spans="2:10" s="7" customFormat="1" x14ac:dyDescent="0.45">
      <c r="B116" s="1"/>
      <c r="C116" s="1"/>
      <c r="D116" s="28"/>
      <c r="E116" s="1"/>
      <c r="F116" s="1"/>
      <c r="G116" s="1"/>
      <c r="H116" s="6"/>
      <c r="I116" s="27"/>
      <c r="J116" s="8"/>
    </row>
    <row r="117" spans="2:10" s="7" customFormat="1" x14ac:dyDescent="0.45">
      <c r="B117" s="1"/>
      <c r="C117" s="1"/>
      <c r="D117" s="28"/>
      <c r="E117" s="1"/>
      <c r="F117" s="1"/>
      <c r="G117" s="1"/>
      <c r="H117" s="6"/>
      <c r="I117" s="27"/>
      <c r="J117" s="8"/>
    </row>
    <row r="118" spans="2:10" s="7" customFormat="1" x14ac:dyDescent="0.45">
      <c r="B118" s="1"/>
      <c r="C118" s="1"/>
      <c r="D118" s="28"/>
      <c r="E118" s="1"/>
      <c r="F118" s="1"/>
      <c r="G118" s="1"/>
      <c r="H118" s="6"/>
      <c r="I118" s="27"/>
      <c r="J118" s="8"/>
    </row>
    <row r="119" spans="2:10" s="7" customFormat="1" x14ac:dyDescent="0.45">
      <c r="B119" s="1"/>
      <c r="C119" s="1"/>
      <c r="D119" s="28"/>
      <c r="E119" s="1"/>
      <c r="F119" s="1"/>
      <c r="G119" s="1"/>
      <c r="H119" s="6"/>
      <c r="I119" s="27"/>
      <c r="J119" s="8"/>
    </row>
    <row r="120" spans="2:10" s="7" customFormat="1" x14ac:dyDescent="0.45">
      <c r="B120" s="1"/>
      <c r="C120" s="1"/>
      <c r="D120" s="28"/>
      <c r="E120" s="1"/>
      <c r="F120" s="1"/>
      <c r="G120" s="1"/>
      <c r="H120" s="6"/>
      <c r="I120" s="27"/>
      <c r="J120" s="8"/>
    </row>
    <row r="121" spans="2:10" s="7" customFormat="1" x14ac:dyDescent="0.45">
      <c r="B121" s="1"/>
      <c r="C121" s="1"/>
      <c r="D121" s="28"/>
      <c r="E121" s="1"/>
      <c r="F121" s="1"/>
      <c r="G121" s="1"/>
      <c r="H121" s="6"/>
      <c r="I121" s="27"/>
      <c r="J121" s="8"/>
    </row>
    <row r="122" spans="2:10" s="7" customFormat="1" x14ac:dyDescent="0.45">
      <c r="B122" s="1"/>
      <c r="C122" s="1"/>
      <c r="D122" s="28"/>
      <c r="E122" s="1"/>
      <c r="F122" s="1"/>
      <c r="G122" s="1"/>
      <c r="H122" s="6"/>
      <c r="I122" s="27"/>
      <c r="J122" s="8"/>
    </row>
    <row r="123" spans="2:10" s="7" customFormat="1" x14ac:dyDescent="0.45">
      <c r="B123" s="1"/>
      <c r="C123" s="1"/>
      <c r="D123" s="28"/>
      <c r="E123" s="1"/>
      <c r="F123" s="1"/>
      <c r="G123" s="1"/>
      <c r="H123" s="6"/>
      <c r="I123" s="27"/>
      <c r="J123" s="8"/>
    </row>
    <row r="124" spans="2:10" s="7" customFormat="1" x14ac:dyDescent="0.45">
      <c r="B124" s="1"/>
      <c r="C124" s="1"/>
      <c r="D124" s="28"/>
      <c r="E124" s="1"/>
      <c r="F124" s="1"/>
      <c r="G124" s="1"/>
      <c r="H124" s="6"/>
      <c r="I124" s="27"/>
      <c r="J124" s="8"/>
    </row>
    <row r="125" spans="2:10" s="7" customFormat="1" x14ac:dyDescent="0.45">
      <c r="B125" s="1"/>
      <c r="C125" s="1"/>
      <c r="D125" s="28"/>
      <c r="E125" s="1"/>
      <c r="F125" s="1"/>
      <c r="G125" s="1"/>
      <c r="H125" s="6"/>
      <c r="I125" s="27"/>
      <c r="J125" s="8"/>
    </row>
    <row r="126" spans="2:10" s="7" customFormat="1" x14ac:dyDescent="0.45">
      <c r="B126" s="1"/>
      <c r="C126" s="1"/>
      <c r="D126" s="28"/>
      <c r="E126" s="1"/>
      <c r="F126" s="1"/>
      <c r="G126" s="1"/>
      <c r="H126" s="6"/>
      <c r="I126" s="27"/>
      <c r="J126" s="8"/>
    </row>
    <row r="127" spans="2:10" s="7" customFormat="1" x14ac:dyDescent="0.45">
      <c r="B127" s="1"/>
      <c r="C127" s="1"/>
      <c r="D127" s="28"/>
      <c r="E127" s="1"/>
      <c r="F127" s="1"/>
      <c r="G127" s="1"/>
      <c r="H127" s="6"/>
      <c r="I127" s="27"/>
      <c r="J127" s="8"/>
    </row>
    <row r="128" spans="2:10" s="7" customFormat="1" x14ac:dyDescent="0.45">
      <c r="B128" s="1"/>
      <c r="C128" s="1"/>
      <c r="D128" s="28"/>
      <c r="E128" s="1"/>
      <c r="F128" s="1"/>
      <c r="G128" s="1"/>
      <c r="H128" s="6"/>
      <c r="I128" s="27"/>
      <c r="J128" s="8"/>
    </row>
    <row r="129" spans="2:10" s="7" customFormat="1" x14ac:dyDescent="0.45">
      <c r="B129" s="1"/>
      <c r="C129" s="1"/>
      <c r="D129" s="28"/>
      <c r="E129" s="1"/>
      <c r="F129" s="1"/>
      <c r="G129" s="1"/>
      <c r="H129" s="6"/>
      <c r="I129" s="27"/>
      <c r="J129" s="8"/>
    </row>
    <row r="130" spans="2:10" s="7" customFormat="1" x14ac:dyDescent="0.45">
      <c r="B130" s="1"/>
      <c r="C130" s="1"/>
      <c r="D130" s="28"/>
      <c r="E130" s="1"/>
      <c r="F130" s="1"/>
      <c r="G130" s="1"/>
      <c r="H130" s="6"/>
      <c r="I130" s="27"/>
      <c r="J130" s="8"/>
    </row>
    <row r="131" spans="2:10" s="7" customFormat="1" x14ac:dyDescent="0.45">
      <c r="B131" s="1"/>
      <c r="C131" s="1"/>
      <c r="D131" s="28"/>
      <c r="E131" s="1"/>
      <c r="F131" s="1"/>
      <c r="G131" s="1"/>
      <c r="H131" s="6"/>
      <c r="I131" s="27"/>
      <c r="J131" s="8"/>
    </row>
    <row r="132" spans="2:10" s="7" customFormat="1" x14ac:dyDescent="0.45">
      <c r="B132" s="1"/>
      <c r="C132" s="1"/>
      <c r="D132" s="28"/>
      <c r="E132" s="1"/>
      <c r="F132" s="1"/>
      <c r="G132" s="1"/>
      <c r="H132" s="6"/>
      <c r="I132" s="27"/>
      <c r="J132" s="8"/>
    </row>
    <row r="133" spans="2:10" s="7" customFormat="1" x14ac:dyDescent="0.45">
      <c r="B133" s="1"/>
      <c r="C133" s="1"/>
      <c r="D133" s="28"/>
      <c r="E133" s="1"/>
      <c r="F133" s="1"/>
      <c r="G133" s="1"/>
      <c r="H133" s="6"/>
      <c r="I133" s="27"/>
      <c r="J133" s="8"/>
    </row>
    <row r="134" spans="2:10" s="7" customFormat="1" x14ac:dyDescent="0.45">
      <c r="B134" s="1"/>
      <c r="C134" s="1"/>
      <c r="D134" s="28"/>
      <c r="E134" s="1"/>
      <c r="F134" s="1"/>
      <c r="G134" s="1"/>
      <c r="H134" s="6"/>
      <c r="I134" s="27"/>
      <c r="J134" s="8"/>
    </row>
    <row r="135" spans="2:10" s="7" customFormat="1" x14ac:dyDescent="0.45">
      <c r="B135" s="1"/>
      <c r="C135" s="1"/>
      <c r="D135" s="28"/>
      <c r="E135" s="1"/>
      <c r="F135" s="1"/>
      <c r="G135" s="1"/>
      <c r="H135" s="6"/>
      <c r="I135" s="27"/>
      <c r="J135" s="8"/>
    </row>
    <row r="136" spans="2:10" s="7" customFormat="1" x14ac:dyDescent="0.45">
      <c r="B136" s="1"/>
      <c r="C136" s="1"/>
      <c r="D136" s="28"/>
      <c r="E136" s="1"/>
      <c r="F136" s="1"/>
      <c r="G136" s="1"/>
      <c r="H136" s="6"/>
      <c r="I136" s="27"/>
      <c r="J136" s="8"/>
    </row>
    <row r="137" spans="2:10" s="7" customFormat="1" x14ac:dyDescent="0.45">
      <c r="B137" s="1"/>
      <c r="C137" s="1"/>
      <c r="D137" s="28"/>
      <c r="E137" s="1"/>
      <c r="F137" s="1"/>
      <c r="G137" s="1"/>
      <c r="H137" s="6"/>
      <c r="I137" s="27"/>
      <c r="J137" s="8"/>
    </row>
    <row r="138" spans="2:10" s="7" customFormat="1" x14ac:dyDescent="0.45">
      <c r="B138" s="1"/>
      <c r="C138" s="1"/>
      <c r="D138" s="28"/>
      <c r="E138" s="1"/>
      <c r="F138" s="1"/>
      <c r="G138" s="1"/>
      <c r="H138" s="6"/>
      <c r="I138" s="27"/>
      <c r="J138" s="8"/>
    </row>
    <row r="139" spans="2:10" s="7" customFormat="1" x14ac:dyDescent="0.45">
      <c r="B139" s="1"/>
      <c r="C139" s="1"/>
      <c r="D139" s="28"/>
      <c r="E139" s="1"/>
      <c r="F139" s="1"/>
      <c r="G139" s="1"/>
      <c r="H139" s="6"/>
      <c r="I139" s="27"/>
      <c r="J139" s="8"/>
    </row>
    <row r="140" spans="2:10" s="7" customFormat="1" x14ac:dyDescent="0.45">
      <c r="B140" s="1"/>
      <c r="C140" s="1"/>
      <c r="D140" s="28"/>
      <c r="E140" s="1"/>
      <c r="F140" s="1"/>
      <c r="G140" s="1"/>
      <c r="H140" s="6"/>
      <c r="I140" s="27"/>
      <c r="J140" s="8"/>
    </row>
    <row r="141" spans="2:10" s="7" customFormat="1" x14ac:dyDescent="0.45">
      <c r="B141" s="1"/>
      <c r="C141" s="1"/>
      <c r="D141" s="28"/>
      <c r="E141" s="1"/>
      <c r="F141" s="1"/>
      <c r="G141" s="1"/>
      <c r="H141" s="6"/>
      <c r="I141" s="27"/>
      <c r="J141" s="8"/>
    </row>
    <row r="142" spans="2:10" s="7" customFormat="1" x14ac:dyDescent="0.45">
      <c r="B142" s="1"/>
      <c r="C142" s="1"/>
      <c r="D142" s="28"/>
      <c r="E142" s="1"/>
      <c r="F142" s="1"/>
      <c r="G142" s="1"/>
      <c r="H142" s="6"/>
      <c r="I142" s="27"/>
      <c r="J142" s="8"/>
    </row>
    <row r="143" spans="2:10" s="7" customFormat="1" x14ac:dyDescent="0.45">
      <c r="B143" s="1"/>
      <c r="C143" s="1"/>
      <c r="D143" s="28"/>
      <c r="E143" s="1"/>
      <c r="F143" s="1"/>
      <c r="G143" s="1"/>
      <c r="H143" s="6"/>
      <c r="I143" s="27"/>
      <c r="J143" s="8"/>
    </row>
    <row r="144" spans="2:10" s="7" customFormat="1" x14ac:dyDescent="0.45">
      <c r="B144" s="1"/>
      <c r="C144" s="1"/>
      <c r="D144" s="28"/>
      <c r="E144" s="1"/>
      <c r="F144" s="1"/>
      <c r="G144" s="1"/>
      <c r="H144" s="6"/>
      <c r="I144" s="27"/>
      <c r="J144" s="8"/>
    </row>
    <row r="145" spans="2:10" s="7" customFormat="1" x14ac:dyDescent="0.45">
      <c r="B145" s="1"/>
      <c r="C145" s="1"/>
      <c r="D145" s="28"/>
      <c r="E145" s="1"/>
      <c r="F145" s="1"/>
      <c r="G145" s="1"/>
      <c r="H145" s="6"/>
      <c r="I145" s="27"/>
      <c r="J145" s="8"/>
    </row>
    <row r="146" spans="2:10" s="7" customFormat="1" x14ac:dyDescent="0.45">
      <c r="B146" s="1"/>
      <c r="C146" s="1"/>
      <c r="D146" s="28"/>
      <c r="E146" s="1"/>
      <c r="F146" s="1"/>
      <c r="G146" s="1"/>
      <c r="H146" s="6"/>
      <c r="I146" s="27"/>
      <c r="J146" s="8"/>
    </row>
    <row r="147" spans="2:10" s="7" customFormat="1" x14ac:dyDescent="0.45">
      <c r="B147" s="1"/>
      <c r="C147" s="1"/>
      <c r="D147" s="28"/>
      <c r="E147" s="1"/>
      <c r="F147" s="1"/>
      <c r="G147" s="1"/>
      <c r="H147" s="6"/>
      <c r="I147" s="27"/>
      <c r="J147" s="8"/>
    </row>
    <row r="148" spans="2:10" s="7" customFormat="1" x14ac:dyDescent="0.45">
      <c r="B148" s="1"/>
      <c r="C148" s="1"/>
      <c r="D148" s="28"/>
      <c r="E148" s="1"/>
      <c r="F148" s="1"/>
      <c r="G148" s="1"/>
      <c r="H148" s="6"/>
      <c r="I148" s="27"/>
      <c r="J148" s="8"/>
    </row>
    <row r="149" spans="2:10" s="7" customFormat="1" x14ac:dyDescent="0.45">
      <c r="B149" s="1"/>
      <c r="C149" s="1"/>
      <c r="D149" s="28"/>
      <c r="E149" s="1"/>
      <c r="F149" s="1"/>
      <c r="G149" s="1"/>
      <c r="H149" s="6"/>
      <c r="I149" s="27"/>
      <c r="J149" s="8"/>
    </row>
    <row r="150" spans="2:10" s="7" customFormat="1" x14ac:dyDescent="0.45">
      <c r="B150" s="1"/>
      <c r="C150" s="1"/>
      <c r="D150" s="28"/>
      <c r="E150" s="1"/>
      <c r="F150" s="1"/>
      <c r="G150" s="1"/>
      <c r="H150" s="6"/>
      <c r="I150" s="27"/>
      <c r="J150" s="8"/>
    </row>
    <row r="151" spans="2:10" s="7" customFormat="1" x14ac:dyDescent="0.45">
      <c r="B151" s="1"/>
      <c r="C151" s="1"/>
      <c r="D151" s="28"/>
      <c r="E151" s="1"/>
      <c r="F151" s="1"/>
      <c r="G151" s="1"/>
      <c r="H151" s="6"/>
      <c r="I151" s="27"/>
      <c r="J151" s="8"/>
    </row>
    <row r="152" spans="2:10" s="7" customFormat="1" x14ac:dyDescent="0.45">
      <c r="B152" s="1"/>
      <c r="C152" s="1"/>
      <c r="D152" s="28"/>
      <c r="E152" s="1"/>
      <c r="F152" s="1"/>
      <c r="G152" s="1"/>
      <c r="H152" s="6"/>
      <c r="I152" s="27"/>
      <c r="J152" s="8"/>
    </row>
    <row r="153" spans="2:10" s="7" customFormat="1" x14ac:dyDescent="0.45">
      <c r="B153" s="1"/>
      <c r="C153" s="1"/>
      <c r="D153" s="28"/>
      <c r="E153" s="1"/>
      <c r="F153" s="1"/>
      <c r="G153" s="1"/>
      <c r="H153" s="6"/>
      <c r="I153" s="27"/>
      <c r="J153" s="8"/>
    </row>
    <row r="154" spans="2:10" s="7" customFormat="1" x14ac:dyDescent="0.45">
      <c r="B154" s="1"/>
      <c r="C154" s="1"/>
      <c r="D154" s="28"/>
      <c r="E154" s="1"/>
      <c r="F154" s="1"/>
      <c r="G154" s="1"/>
      <c r="H154" s="6"/>
      <c r="I154" s="27"/>
      <c r="J154" s="8"/>
    </row>
    <row r="155" spans="2:10" s="7" customFormat="1" x14ac:dyDescent="0.45">
      <c r="B155" s="1"/>
      <c r="C155" s="1"/>
      <c r="D155" s="28"/>
      <c r="E155" s="1"/>
      <c r="F155" s="1"/>
      <c r="G155" s="1"/>
      <c r="H155" s="6"/>
      <c r="I155" s="27"/>
      <c r="J155" s="8"/>
    </row>
    <row r="156" spans="2:10" s="7" customFormat="1" x14ac:dyDescent="0.45">
      <c r="B156" s="1"/>
      <c r="C156" s="1"/>
      <c r="D156" s="28"/>
      <c r="E156" s="1"/>
      <c r="F156" s="1"/>
      <c r="G156" s="1"/>
      <c r="H156" s="6"/>
      <c r="I156" s="27"/>
      <c r="J156" s="8"/>
    </row>
    <row r="157" spans="2:10" s="7" customFormat="1" x14ac:dyDescent="0.45">
      <c r="B157" s="1"/>
      <c r="C157" s="1"/>
      <c r="D157" s="28"/>
      <c r="E157" s="1"/>
      <c r="F157" s="1"/>
      <c r="G157" s="1"/>
      <c r="H157" s="6"/>
      <c r="I157" s="27"/>
      <c r="J157" s="8"/>
    </row>
    <row r="158" spans="2:10" s="7" customFormat="1" x14ac:dyDescent="0.45">
      <c r="B158" s="1"/>
      <c r="C158" s="1"/>
      <c r="D158" s="28"/>
      <c r="E158" s="1"/>
      <c r="F158" s="1"/>
      <c r="G158" s="1"/>
      <c r="H158" s="6"/>
      <c r="I158" s="27"/>
      <c r="J158" s="8"/>
    </row>
    <row r="159" spans="2:10" s="7" customFormat="1" x14ac:dyDescent="0.45">
      <c r="B159" s="1"/>
      <c r="C159" s="1"/>
      <c r="D159" s="28"/>
      <c r="E159" s="1"/>
      <c r="F159" s="1"/>
      <c r="G159" s="1"/>
      <c r="H159" s="6"/>
      <c r="I159" s="27"/>
      <c r="J159" s="8"/>
    </row>
    <row r="160" spans="2:10" s="7" customFormat="1" x14ac:dyDescent="0.45">
      <c r="B160" s="1"/>
      <c r="C160" s="1"/>
      <c r="D160" s="28"/>
      <c r="E160" s="1"/>
      <c r="F160" s="1"/>
      <c r="G160" s="1"/>
      <c r="H160" s="6"/>
      <c r="I160" s="27"/>
      <c r="J160" s="8"/>
    </row>
    <row r="161" spans="2:10" s="7" customFormat="1" x14ac:dyDescent="0.45">
      <c r="B161" s="1"/>
      <c r="C161" s="1"/>
      <c r="D161" s="28"/>
      <c r="E161" s="1"/>
      <c r="F161" s="1"/>
      <c r="G161" s="1"/>
      <c r="H161" s="6"/>
      <c r="I161" s="27"/>
      <c r="J161" s="8"/>
    </row>
    <row r="162" spans="2:10" s="7" customFormat="1" x14ac:dyDescent="0.45">
      <c r="B162" s="1"/>
      <c r="C162" s="1"/>
      <c r="D162" s="28"/>
      <c r="E162" s="1"/>
      <c r="F162" s="1"/>
      <c r="G162" s="1"/>
      <c r="H162" s="6"/>
      <c r="I162" s="27"/>
      <c r="J162" s="8"/>
    </row>
    <row r="163" spans="2:10" s="7" customFormat="1" x14ac:dyDescent="0.45">
      <c r="B163" s="1"/>
      <c r="C163" s="1"/>
      <c r="D163" s="28"/>
      <c r="E163" s="1"/>
      <c r="F163" s="1"/>
      <c r="G163" s="1"/>
      <c r="H163" s="6"/>
      <c r="I163" s="27"/>
      <c r="J163" s="8"/>
    </row>
    <row r="164" spans="2:10" s="7" customFormat="1" x14ac:dyDescent="0.45">
      <c r="B164" s="1"/>
      <c r="C164" s="1"/>
      <c r="D164" s="28"/>
      <c r="E164" s="1"/>
      <c r="F164" s="1"/>
      <c r="G164" s="1"/>
      <c r="H164" s="6"/>
      <c r="I164" s="27"/>
      <c r="J164" s="8"/>
    </row>
    <row r="165" spans="2:10" s="7" customFormat="1" x14ac:dyDescent="0.45">
      <c r="B165" s="1"/>
      <c r="C165" s="1"/>
      <c r="D165" s="28"/>
      <c r="E165" s="1"/>
      <c r="F165" s="1"/>
      <c r="G165" s="1"/>
      <c r="H165" s="6"/>
      <c r="I165" s="27"/>
      <c r="J165" s="8"/>
    </row>
    <row r="166" spans="2:10" s="7" customFormat="1" x14ac:dyDescent="0.45">
      <c r="B166" s="1"/>
      <c r="C166" s="1"/>
      <c r="D166" s="28"/>
      <c r="E166" s="1"/>
      <c r="F166" s="1"/>
      <c r="G166" s="1"/>
      <c r="H166" s="6"/>
      <c r="I166" s="27"/>
      <c r="J166" s="8"/>
    </row>
    <row r="167" spans="2:10" s="7" customFormat="1" x14ac:dyDescent="0.45">
      <c r="B167" s="1"/>
      <c r="C167" s="1"/>
      <c r="D167" s="28"/>
      <c r="E167" s="1"/>
      <c r="F167" s="1"/>
      <c r="G167" s="1"/>
      <c r="H167" s="6"/>
      <c r="I167" s="27"/>
      <c r="J167" s="8"/>
    </row>
    <row r="168" spans="2:10" s="7" customFormat="1" x14ac:dyDescent="0.45">
      <c r="B168" s="1"/>
      <c r="C168" s="1"/>
      <c r="D168" s="28"/>
      <c r="E168" s="1"/>
      <c r="F168" s="1"/>
      <c r="G168" s="1"/>
      <c r="H168" s="6"/>
      <c r="I168" s="27"/>
      <c r="J168" s="8"/>
    </row>
    <row r="169" spans="2:10" s="7" customFormat="1" x14ac:dyDescent="0.45">
      <c r="B169" s="1"/>
      <c r="C169" s="1"/>
      <c r="D169" s="28"/>
      <c r="E169" s="1"/>
      <c r="F169" s="1"/>
      <c r="G169" s="1"/>
      <c r="H169" s="6"/>
      <c r="I169" s="27"/>
      <c r="J169" s="8"/>
    </row>
    <row r="170" spans="2:10" s="7" customFormat="1" x14ac:dyDescent="0.45">
      <c r="B170" s="1"/>
      <c r="C170" s="1"/>
      <c r="D170" s="28"/>
      <c r="E170" s="1"/>
      <c r="F170" s="1"/>
      <c r="G170" s="1"/>
      <c r="H170" s="6"/>
      <c r="I170" s="27"/>
      <c r="J170" s="8"/>
    </row>
    <row r="171" spans="2:10" s="7" customFormat="1" x14ac:dyDescent="0.45">
      <c r="B171" s="1"/>
      <c r="C171" s="1"/>
      <c r="D171" s="28"/>
      <c r="E171" s="1"/>
      <c r="F171" s="1"/>
      <c r="G171" s="1"/>
      <c r="H171" s="6"/>
      <c r="I171" s="27"/>
      <c r="J171" s="8"/>
    </row>
    <row r="172" spans="2:10" s="7" customFormat="1" x14ac:dyDescent="0.45">
      <c r="B172" s="1"/>
      <c r="C172" s="1"/>
      <c r="D172" s="28"/>
      <c r="E172" s="1"/>
      <c r="F172" s="1"/>
      <c r="G172" s="1"/>
      <c r="H172" s="6"/>
      <c r="I172" s="27"/>
      <c r="J172" s="8"/>
    </row>
    <row r="173" spans="2:10" s="7" customFormat="1" x14ac:dyDescent="0.45">
      <c r="B173" s="1"/>
      <c r="C173" s="1"/>
      <c r="D173" s="28"/>
      <c r="E173" s="1"/>
      <c r="F173" s="1"/>
      <c r="G173" s="1"/>
      <c r="H173" s="6"/>
      <c r="I173" s="27"/>
      <c r="J173" s="8"/>
    </row>
    <row r="174" spans="2:10" s="7" customFormat="1" x14ac:dyDescent="0.45">
      <c r="B174" s="1"/>
      <c r="C174" s="1"/>
      <c r="D174" s="28"/>
      <c r="E174" s="1"/>
      <c r="F174" s="1"/>
      <c r="G174" s="1"/>
      <c r="H174" s="6"/>
      <c r="I174" s="27"/>
      <c r="J174" s="8"/>
    </row>
    <row r="175" spans="2:10" s="7" customFormat="1" x14ac:dyDescent="0.45">
      <c r="B175" s="1"/>
      <c r="C175" s="1"/>
      <c r="D175" s="28"/>
      <c r="E175" s="1"/>
      <c r="F175" s="1"/>
      <c r="G175" s="1"/>
      <c r="H175" s="6"/>
      <c r="I175" s="27"/>
      <c r="J175" s="8"/>
    </row>
    <row r="176" spans="2:10" s="7" customFormat="1" x14ac:dyDescent="0.45">
      <c r="B176" s="1"/>
      <c r="C176" s="1"/>
      <c r="D176" s="28"/>
      <c r="E176" s="1"/>
      <c r="F176" s="1"/>
      <c r="G176" s="1"/>
      <c r="H176" s="6"/>
      <c r="I176" s="27"/>
      <c r="J176" s="8"/>
    </row>
    <row r="177" spans="2:10" s="7" customFormat="1" x14ac:dyDescent="0.45">
      <c r="B177" s="1"/>
      <c r="C177" s="1"/>
      <c r="D177" s="28"/>
      <c r="E177" s="1"/>
      <c r="F177" s="1"/>
      <c r="G177" s="1"/>
      <c r="H177" s="6"/>
      <c r="I177" s="27"/>
      <c r="J177" s="8"/>
    </row>
    <row r="178" spans="2:10" s="7" customFormat="1" x14ac:dyDescent="0.45">
      <c r="B178" s="1"/>
      <c r="C178" s="1"/>
      <c r="D178" s="28"/>
      <c r="E178" s="1"/>
      <c r="F178" s="1"/>
      <c r="G178" s="1"/>
      <c r="H178" s="6"/>
      <c r="I178" s="27"/>
      <c r="J178" s="8"/>
    </row>
    <row r="179" spans="2:10" s="7" customFormat="1" x14ac:dyDescent="0.45">
      <c r="B179" s="1"/>
      <c r="C179" s="1"/>
      <c r="D179" s="28"/>
      <c r="E179" s="1"/>
      <c r="F179" s="1"/>
      <c r="G179" s="1"/>
      <c r="H179" s="6"/>
      <c r="I179" s="27"/>
      <c r="J179" s="8"/>
    </row>
    <row r="180" spans="2:10" s="7" customFormat="1" x14ac:dyDescent="0.45">
      <c r="B180" s="1"/>
      <c r="C180" s="1"/>
      <c r="D180" s="28"/>
      <c r="E180" s="1"/>
      <c r="F180" s="1"/>
      <c r="G180" s="1"/>
      <c r="H180" s="6"/>
      <c r="I180" s="27"/>
      <c r="J180" s="8"/>
    </row>
    <row r="181" spans="2:10" s="7" customFormat="1" x14ac:dyDescent="0.45">
      <c r="B181" s="1"/>
      <c r="C181" s="1"/>
      <c r="D181" s="28"/>
      <c r="E181" s="1"/>
      <c r="F181" s="1"/>
      <c r="G181" s="1"/>
      <c r="H181" s="6"/>
      <c r="I181" s="27"/>
      <c r="J181" s="8"/>
    </row>
    <row r="182" spans="2:10" s="7" customFormat="1" x14ac:dyDescent="0.45">
      <c r="B182" s="1"/>
      <c r="C182" s="1"/>
      <c r="D182" s="28"/>
      <c r="E182" s="1"/>
      <c r="F182" s="1"/>
      <c r="G182" s="1"/>
      <c r="H182" s="6"/>
      <c r="I182" s="27"/>
      <c r="J182" s="8"/>
    </row>
    <row r="183" spans="2:10" s="7" customFormat="1" x14ac:dyDescent="0.45">
      <c r="B183" s="1"/>
      <c r="C183" s="1"/>
      <c r="D183" s="28"/>
      <c r="E183" s="1"/>
      <c r="F183" s="1"/>
      <c r="G183" s="1"/>
      <c r="H183" s="6"/>
      <c r="I183" s="27"/>
      <c r="J183" s="8"/>
    </row>
    <row r="184" spans="2:10" s="7" customFormat="1" x14ac:dyDescent="0.45">
      <c r="B184" s="1"/>
      <c r="C184" s="1"/>
      <c r="D184" s="28"/>
      <c r="E184" s="1"/>
      <c r="F184" s="1"/>
      <c r="G184" s="1"/>
      <c r="H184" s="6"/>
      <c r="I184" s="27"/>
      <c r="J184" s="8"/>
    </row>
    <row r="185" spans="2:10" s="7" customFormat="1" x14ac:dyDescent="0.45">
      <c r="B185" s="1"/>
      <c r="C185" s="1"/>
      <c r="D185" s="28"/>
      <c r="E185" s="1"/>
      <c r="F185" s="1"/>
      <c r="G185" s="1"/>
      <c r="H185" s="6"/>
      <c r="I185" s="27"/>
      <c r="J185" s="8"/>
    </row>
    <row r="186" spans="2:10" s="7" customFormat="1" x14ac:dyDescent="0.45">
      <c r="B186" s="1"/>
      <c r="C186" s="1"/>
      <c r="D186" s="28"/>
      <c r="E186" s="1"/>
      <c r="F186" s="1"/>
      <c r="G186" s="1"/>
      <c r="H186" s="6"/>
      <c r="I186" s="27"/>
      <c r="J186" s="8"/>
    </row>
    <row r="187" spans="2:10" s="7" customFormat="1" x14ac:dyDescent="0.45">
      <c r="B187" s="1"/>
      <c r="C187" s="1"/>
      <c r="D187" s="28"/>
      <c r="E187" s="1"/>
      <c r="F187" s="1"/>
      <c r="G187" s="1"/>
      <c r="H187" s="6"/>
      <c r="I187" s="27"/>
      <c r="J187" s="8"/>
    </row>
    <row r="188" spans="2:10" s="7" customFormat="1" x14ac:dyDescent="0.45">
      <c r="B188" s="1"/>
      <c r="C188" s="1"/>
      <c r="D188" s="28"/>
      <c r="E188" s="1"/>
      <c r="F188" s="1"/>
      <c r="G188" s="1"/>
      <c r="H188" s="6"/>
      <c r="I188" s="27"/>
      <c r="J188" s="8"/>
    </row>
    <row r="189" spans="2:10" s="7" customFormat="1" x14ac:dyDescent="0.45">
      <c r="B189" s="1"/>
      <c r="C189" s="1"/>
      <c r="D189" s="28"/>
      <c r="E189" s="1"/>
      <c r="F189" s="1"/>
      <c r="G189" s="1"/>
      <c r="H189" s="6"/>
      <c r="I189" s="27"/>
      <c r="J189" s="8"/>
    </row>
    <row r="190" spans="2:10" s="7" customFormat="1" x14ac:dyDescent="0.45">
      <c r="B190" s="1"/>
      <c r="C190" s="1"/>
      <c r="D190" s="28"/>
      <c r="E190" s="1"/>
      <c r="F190" s="1"/>
      <c r="G190" s="1"/>
      <c r="H190" s="6"/>
      <c r="I190" s="27"/>
      <c r="J190" s="8"/>
    </row>
    <row r="191" spans="2:10" s="7" customFormat="1" x14ac:dyDescent="0.45">
      <c r="B191" s="1"/>
      <c r="C191" s="1"/>
      <c r="D191" s="28"/>
      <c r="E191" s="1"/>
      <c r="F191" s="1"/>
      <c r="G191" s="1"/>
      <c r="H191" s="6"/>
      <c r="I191" s="27"/>
      <c r="J191" s="8"/>
    </row>
    <row r="192" spans="2:10" s="7" customFormat="1" x14ac:dyDescent="0.45">
      <c r="B192" s="1"/>
      <c r="C192" s="1"/>
      <c r="D192" s="28"/>
      <c r="E192" s="1"/>
      <c r="F192" s="1"/>
      <c r="G192" s="1"/>
      <c r="H192" s="6"/>
      <c r="I192" s="27"/>
      <c r="J192" s="8"/>
    </row>
    <row r="193" spans="2:10" s="7" customFormat="1" x14ac:dyDescent="0.45">
      <c r="B193" s="1"/>
      <c r="C193" s="1"/>
      <c r="D193" s="28"/>
      <c r="E193" s="1"/>
      <c r="F193" s="1"/>
      <c r="G193" s="1"/>
      <c r="H193" s="6"/>
      <c r="I193" s="27"/>
      <c r="J193" s="8"/>
    </row>
    <row r="194" spans="2:10" s="7" customFormat="1" x14ac:dyDescent="0.45">
      <c r="B194" s="1"/>
      <c r="C194" s="1"/>
      <c r="D194" s="28"/>
      <c r="E194" s="1"/>
      <c r="F194" s="1"/>
      <c r="G194" s="1"/>
      <c r="H194" s="6"/>
      <c r="I194" s="27"/>
      <c r="J194" s="8"/>
    </row>
    <row r="195" spans="2:10" s="7" customFormat="1" x14ac:dyDescent="0.45">
      <c r="B195" s="1"/>
      <c r="C195" s="1"/>
      <c r="D195" s="28"/>
      <c r="E195" s="1"/>
      <c r="F195" s="1"/>
      <c r="G195" s="1"/>
      <c r="H195" s="6"/>
      <c r="I195" s="27"/>
      <c r="J195" s="8"/>
    </row>
    <row r="196" spans="2:10" s="7" customFormat="1" x14ac:dyDescent="0.45">
      <c r="B196" s="1"/>
      <c r="C196" s="1"/>
      <c r="D196" s="28"/>
      <c r="E196" s="1"/>
      <c r="F196" s="1"/>
      <c r="G196" s="1"/>
      <c r="H196" s="6"/>
      <c r="I196" s="27"/>
      <c r="J196" s="8"/>
    </row>
    <row r="197" spans="2:10" s="7" customFormat="1" x14ac:dyDescent="0.45">
      <c r="B197" s="1"/>
      <c r="C197" s="1"/>
      <c r="D197" s="28"/>
      <c r="E197" s="1"/>
      <c r="F197" s="1"/>
      <c r="G197" s="1"/>
      <c r="H197" s="6"/>
      <c r="I197" s="27"/>
      <c r="J197" s="8"/>
    </row>
    <row r="198" spans="2:10" s="7" customFormat="1" x14ac:dyDescent="0.45">
      <c r="B198" s="1"/>
      <c r="C198" s="1"/>
      <c r="D198" s="28"/>
      <c r="E198" s="1"/>
      <c r="F198" s="1"/>
      <c r="G198" s="1"/>
      <c r="H198" s="6"/>
      <c r="I198" s="27"/>
      <c r="J198" s="8"/>
    </row>
    <row r="199" spans="2:10" s="7" customFormat="1" x14ac:dyDescent="0.45">
      <c r="B199" s="1"/>
      <c r="C199" s="1"/>
      <c r="D199" s="28"/>
      <c r="E199" s="1"/>
      <c r="F199" s="1"/>
      <c r="G199" s="1"/>
      <c r="H199" s="6"/>
      <c r="I199" s="27"/>
      <c r="J199" s="8"/>
    </row>
    <row r="200" spans="2:10" s="7" customFormat="1" x14ac:dyDescent="0.45">
      <c r="B200" s="1"/>
      <c r="C200" s="1"/>
      <c r="D200" s="28"/>
      <c r="E200" s="1"/>
      <c r="F200" s="1"/>
      <c r="G200" s="1"/>
      <c r="H200" s="6"/>
      <c r="I200" s="27"/>
      <c r="J200" s="8"/>
    </row>
    <row r="201" spans="2:10" s="7" customFormat="1" x14ac:dyDescent="0.45">
      <c r="B201" s="1"/>
      <c r="C201" s="1"/>
      <c r="D201" s="28"/>
      <c r="E201" s="1"/>
      <c r="F201" s="1"/>
      <c r="G201" s="1"/>
      <c r="H201" s="6"/>
      <c r="I201" s="27"/>
      <c r="J201" s="8"/>
    </row>
    <row r="202" spans="2:10" s="7" customFormat="1" x14ac:dyDescent="0.45">
      <c r="B202" s="1"/>
      <c r="C202" s="1"/>
      <c r="D202" s="28"/>
      <c r="E202" s="1"/>
      <c r="F202" s="1"/>
      <c r="G202" s="1"/>
      <c r="H202" s="6"/>
      <c r="I202" s="27"/>
      <c r="J202" s="8"/>
    </row>
    <row r="203" spans="2:10" s="7" customFormat="1" x14ac:dyDescent="0.45">
      <c r="B203" s="1"/>
      <c r="C203" s="1"/>
      <c r="D203" s="28"/>
      <c r="E203" s="1"/>
      <c r="F203" s="1"/>
      <c r="G203" s="1"/>
      <c r="H203" s="6"/>
      <c r="I203" s="27"/>
      <c r="J203" s="8"/>
    </row>
    <row r="204" spans="2:10" s="7" customFormat="1" x14ac:dyDescent="0.45">
      <c r="B204" s="1"/>
      <c r="C204" s="1"/>
      <c r="D204" s="28"/>
      <c r="E204" s="1"/>
      <c r="F204" s="1"/>
      <c r="G204" s="1"/>
      <c r="H204" s="6"/>
      <c r="I204" s="27"/>
      <c r="J204" s="8"/>
    </row>
    <row r="205" spans="2:10" s="7" customFormat="1" x14ac:dyDescent="0.45">
      <c r="B205" s="1"/>
      <c r="C205" s="1"/>
      <c r="D205" s="28"/>
      <c r="E205" s="1"/>
      <c r="F205" s="1"/>
      <c r="G205" s="1"/>
      <c r="H205" s="6"/>
      <c r="I205" s="27"/>
      <c r="J205" s="8"/>
    </row>
    <row r="206" spans="2:10" s="7" customFormat="1" x14ac:dyDescent="0.45">
      <c r="B206" s="1"/>
      <c r="C206" s="1"/>
      <c r="D206" s="28"/>
      <c r="E206" s="1"/>
      <c r="F206" s="1"/>
      <c r="G206" s="1"/>
      <c r="H206" s="6"/>
      <c r="I206" s="27"/>
      <c r="J206" s="8"/>
    </row>
    <row r="207" spans="2:10" s="7" customFormat="1" x14ac:dyDescent="0.45">
      <c r="B207" s="1"/>
      <c r="C207" s="1"/>
      <c r="D207" s="28"/>
      <c r="E207" s="1"/>
      <c r="F207" s="1"/>
      <c r="G207" s="1"/>
      <c r="H207" s="6"/>
      <c r="I207" s="27"/>
      <c r="J207" s="8"/>
    </row>
    <row r="208" spans="2:10" s="7" customFormat="1" x14ac:dyDescent="0.45">
      <c r="B208" s="1"/>
      <c r="C208" s="1"/>
      <c r="D208" s="28"/>
      <c r="E208" s="1"/>
      <c r="F208" s="1"/>
      <c r="G208" s="1"/>
      <c r="H208" s="6"/>
      <c r="I208" s="27"/>
      <c r="J208" s="8"/>
    </row>
    <row r="209" spans="2:10" s="7" customFormat="1" x14ac:dyDescent="0.45">
      <c r="B209" s="1"/>
      <c r="C209" s="1"/>
      <c r="D209" s="28"/>
      <c r="E209" s="1"/>
      <c r="F209" s="1"/>
      <c r="G209" s="1"/>
      <c r="H209" s="6"/>
      <c r="I209" s="27"/>
      <c r="J209" s="8"/>
    </row>
    <row r="210" spans="2:10" s="7" customFormat="1" x14ac:dyDescent="0.45">
      <c r="B210" s="1"/>
      <c r="C210" s="1"/>
      <c r="D210" s="28"/>
      <c r="E210" s="1"/>
      <c r="F210" s="1"/>
      <c r="G210" s="1"/>
      <c r="H210" s="6"/>
      <c r="I210" s="27"/>
      <c r="J210" s="8"/>
    </row>
    <row r="211" spans="2:10" s="7" customFormat="1" x14ac:dyDescent="0.45">
      <c r="B211" s="1"/>
      <c r="C211" s="1"/>
      <c r="D211" s="28"/>
      <c r="E211" s="1"/>
      <c r="F211" s="1"/>
      <c r="G211" s="1"/>
      <c r="H211" s="6"/>
      <c r="I211" s="27"/>
      <c r="J211" s="8"/>
    </row>
    <row r="212" spans="2:10" s="7" customFormat="1" x14ac:dyDescent="0.45">
      <c r="B212" s="1"/>
      <c r="C212" s="1"/>
      <c r="D212" s="28"/>
      <c r="E212" s="1"/>
      <c r="F212" s="1"/>
      <c r="G212" s="1"/>
      <c r="H212" s="6"/>
      <c r="I212" s="27"/>
      <c r="J212" s="8"/>
    </row>
    <row r="213" spans="2:10" s="7" customFormat="1" x14ac:dyDescent="0.45">
      <c r="B213" s="1"/>
      <c r="C213" s="1"/>
      <c r="D213" s="28"/>
      <c r="E213" s="1"/>
      <c r="F213" s="1"/>
      <c r="G213" s="1"/>
      <c r="H213" s="6"/>
      <c r="I213" s="27"/>
      <c r="J213" s="8"/>
    </row>
    <row r="214" spans="2:10" s="7" customFormat="1" x14ac:dyDescent="0.45">
      <c r="B214" s="1"/>
      <c r="C214" s="1"/>
      <c r="D214" s="28"/>
      <c r="E214" s="1"/>
      <c r="F214" s="1"/>
      <c r="G214" s="1"/>
      <c r="H214" s="6"/>
      <c r="I214" s="27"/>
      <c r="J214" s="8"/>
    </row>
    <row r="215" spans="2:10" s="7" customFormat="1" x14ac:dyDescent="0.45">
      <c r="B215" s="1"/>
      <c r="C215" s="1"/>
      <c r="D215" s="28"/>
      <c r="E215" s="1"/>
      <c r="F215" s="1"/>
      <c r="G215" s="1"/>
      <c r="H215" s="6"/>
      <c r="I215" s="27"/>
      <c r="J215" s="8"/>
    </row>
    <row r="216" spans="2:10" s="7" customFormat="1" x14ac:dyDescent="0.45">
      <c r="B216" s="1"/>
      <c r="C216" s="1"/>
      <c r="D216" s="28"/>
      <c r="E216" s="1"/>
      <c r="F216" s="1"/>
      <c r="G216" s="1"/>
      <c r="H216" s="6"/>
      <c r="I216" s="27"/>
      <c r="J216" s="8"/>
    </row>
    <row r="217" spans="2:10" s="7" customFormat="1" x14ac:dyDescent="0.45">
      <c r="B217" s="1"/>
      <c r="C217" s="1"/>
      <c r="D217" s="28"/>
      <c r="E217" s="1"/>
      <c r="F217" s="1"/>
      <c r="G217" s="1"/>
      <c r="H217" s="6"/>
      <c r="I217" s="27"/>
      <c r="J217" s="8"/>
    </row>
    <row r="218" spans="2:10" s="7" customFormat="1" x14ac:dyDescent="0.45">
      <c r="B218" s="1"/>
      <c r="C218" s="1"/>
      <c r="D218" s="28"/>
      <c r="E218" s="1"/>
      <c r="F218" s="1"/>
      <c r="G218" s="1"/>
      <c r="H218" s="6"/>
      <c r="I218" s="27"/>
      <c r="J218" s="8"/>
    </row>
    <row r="219" spans="2:10" s="7" customFormat="1" x14ac:dyDescent="0.45">
      <c r="B219" s="1"/>
      <c r="C219" s="1"/>
      <c r="D219" s="28"/>
      <c r="E219" s="1"/>
      <c r="F219" s="1"/>
      <c r="G219" s="1"/>
      <c r="H219" s="6"/>
      <c r="I219" s="27"/>
      <c r="J219" s="8"/>
    </row>
    <row r="220" spans="2:10" s="7" customFormat="1" x14ac:dyDescent="0.45">
      <c r="B220" s="1"/>
      <c r="C220" s="1"/>
      <c r="D220" s="28"/>
      <c r="E220" s="1"/>
      <c r="F220" s="1"/>
      <c r="G220" s="1"/>
      <c r="H220" s="6"/>
      <c r="I220" s="27"/>
      <c r="J220" s="8"/>
    </row>
    <row r="221" spans="2:10" s="7" customFormat="1" x14ac:dyDescent="0.45">
      <c r="B221" s="1"/>
      <c r="C221" s="1"/>
      <c r="D221" s="28"/>
      <c r="E221" s="1"/>
      <c r="F221" s="1"/>
      <c r="G221" s="1"/>
      <c r="H221" s="6"/>
      <c r="I221" s="27"/>
      <c r="J221" s="8"/>
    </row>
    <row r="222" spans="2:10" s="7" customFormat="1" x14ac:dyDescent="0.45">
      <c r="B222" s="1"/>
      <c r="C222" s="1"/>
      <c r="D222" s="28"/>
      <c r="E222" s="1"/>
      <c r="F222" s="1"/>
      <c r="G222" s="1"/>
      <c r="H222" s="6"/>
      <c r="I222" s="27"/>
      <c r="J222" s="8"/>
    </row>
    <row r="223" spans="2:10" s="7" customFormat="1" x14ac:dyDescent="0.45">
      <c r="B223" s="1"/>
      <c r="C223" s="1"/>
      <c r="D223" s="28"/>
      <c r="E223" s="1"/>
      <c r="F223" s="1"/>
      <c r="G223" s="1"/>
      <c r="H223" s="6"/>
      <c r="I223" s="27"/>
      <c r="J223" s="8"/>
    </row>
    <row r="224" spans="2:10" s="7" customFormat="1" x14ac:dyDescent="0.45">
      <c r="B224" s="1"/>
      <c r="C224" s="1"/>
      <c r="D224" s="28"/>
      <c r="E224" s="1"/>
      <c r="F224" s="1"/>
      <c r="G224" s="1"/>
      <c r="H224" s="6"/>
      <c r="I224" s="27"/>
      <c r="J224" s="8"/>
    </row>
    <row r="225" spans="2:12" s="7" customFormat="1" x14ac:dyDescent="0.45">
      <c r="B225" s="1"/>
      <c r="C225" s="1"/>
      <c r="D225" s="28"/>
      <c r="E225" s="1"/>
      <c r="F225" s="1"/>
      <c r="G225" s="1"/>
      <c r="H225" s="6"/>
      <c r="I225" s="27"/>
      <c r="J225" s="8"/>
    </row>
    <row r="226" spans="2:12" s="7" customFormat="1" x14ac:dyDescent="0.45">
      <c r="B226" s="1"/>
      <c r="C226" s="1"/>
      <c r="D226" s="28"/>
      <c r="E226" s="1"/>
      <c r="F226" s="1"/>
      <c r="G226" s="1"/>
      <c r="H226" s="6"/>
      <c r="I226" s="27"/>
      <c r="J226" s="8"/>
    </row>
    <row r="227" spans="2:12" s="7" customFormat="1" x14ac:dyDescent="0.45">
      <c r="B227" s="1"/>
      <c r="C227" s="1"/>
      <c r="D227" s="28"/>
      <c r="E227" s="1"/>
      <c r="F227" s="1"/>
      <c r="G227" s="1"/>
      <c r="H227" s="6"/>
      <c r="I227" s="27"/>
      <c r="J227" s="4"/>
      <c r="K227" s="2"/>
      <c r="L227" s="2"/>
    </row>
    <row r="228" spans="2:12" s="7" customFormat="1" x14ac:dyDescent="0.45">
      <c r="B228" s="1"/>
      <c r="C228" s="1"/>
      <c r="D228" s="28"/>
      <c r="E228" s="1"/>
      <c r="F228" s="1"/>
      <c r="G228" s="1"/>
      <c r="H228" s="6"/>
      <c r="I228" s="27"/>
      <c r="J228" s="4"/>
      <c r="K228" s="2"/>
      <c r="L228" s="2"/>
    </row>
    <row r="229" spans="2:12" s="7" customFormat="1" x14ac:dyDescent="0.45">
      <c r="B229" s="1"/>
      <c r="C229" s="1"/>
      <c r="D229" s="28"/>
      <c r="E229" s="1"/>
      <c r="F229" s="1"/>
      <c r="G229" s="1"/>
      <c r="H229" s="6"/>
      <c r="I229" s="27"/>
      <c r="J229" s="4"/>
      <c r="K229" s="2"/>
      <c r="L229" s="2"/>
    </row>
  </sheetData>
  <mergeCells count="68">
    <mergeCell ref="H50:L50"/>
    <mergeCell ref="H43:L43"/>
    <mergeCell ref="H44:L44"/>
    <mergeCell ref="B31:B32"/>
    <mergeCell ref="E31:E32"/>
    <mergeCell ref="B33:B34"/>
    <mergeCell ref="E33:E34"/>
    <mergeCell ref="B35:B36"/>
    <mergeCell ref="E35:E36"/>
    <mergeCell ref="B37:B38"/>
    <mergeCell ref="E37:E38"/>
    <mergeCell ref="H45:L45"/>
    <mergeCell ref="C31:C32"/>
    <mergeCell ref="C33:C34"/>
    <mergeCell ref="C35:C36"/>
    <mergeCell ref="C37:C38"/>
    <mergeCell ref="C39:C40"/>
    <mergeCell ref="E39:E40"/>
    <mergeCell ref="B7:B8"/>
    <mergeCell ref="C7:C8"/>
    <mergeCell ref="E7:E8"/>
    <mergeCell ref="H1:L1"/>
    <mergeCell ref="E1:G1"/>
    <mergeCell ref="A1:D1"/>
    <mergeCell ref="B3:B4"/>
    <mergeCell ref="C3:C4"/>
    <mergeCell ref="E3:E4"/>
    <mergeCell ref="B5:B6"/>
    <mergeCell ref="A3:A12"/>
    <mergeCell ref="B13:B14"/>
    <mergeCell ref="C13:C14"/>
    <mergeCell ref="E13:E14"/>
    <mergeCell ref="B15:B16"/>
    <mergeCell ref="C15:C16"/>
    <mergeCell ref="E15:E16"/>
    <mergeCell ref="A13:A22"/>
    <mergeCell ref="B11:B12"/>
    <mergeCell ref="C11:C12"/>
    <mergeCell ref="E11:E12"/>
    <mergeCell ref="B9:B10"/>
    <mergeCell ref="C9:C10"/>
    <mergeCell ref="E9:E10"/>
    <mergeCell ref="C5:C6"/>
    <mergeCell ref="E5:E6"/>
    <mergeCell ref="B17:B18"/>
    <mergeCell ref="C17:C18"/>
    <mergeCell ref="E17:E18"/>
    <mergeCell ref="B21:B22"/>
    <mergeCell ref="C21:C22"/>
    <mergeCell ref="E21:E22"/>
    <mergeCell ref="B19:B20"/>
    <mergeCell ref="C19:C20"/>
    <mergeCell ref="E19:E20"/>
    <mergeCell ref="A23:A30"/>
    <mergeCell ref="A31:A40"/>
    <mergeCell ref="B27:B28"/>
    <mergeCell ref="C27:C28"/>
    <mergeCell ref="E27:E28"/>
    <mergeCell ref="B29:B30"/>
    <mergeCell ref="C29:C30"/>
    <mergeCell ref="E29:E30"/>
    <mergeCell ref="B23:B24"/>
    <mergeCell ref="C23:C24"/>
    <mergeCell ref="E23:E24"/>
    <mergeCell ref="B25:B26"/>
    <mergeCell ref="C25:C26"/>
    <mergeCell ref="E25:E26"/>
    <mergeCell ref="B39:B40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45"/>
  <sheetViews>
    <sheetView zoomScale="80" zoomScaleNormal="80" workbookViewId="0">
      <selection activeCell="R13" sqref="R13"/>
    </sheetView>
  </sheetViews>
  <sheetFormatPr defaultColWidth="9.73046875" defaultRowHeight="14.25" x14ac:dyDescent="0.45"/>
  <cols>
    <col min="1" max="1" width="16.265625" style="2" customWidth="1"/>
    <col min="2" max="2" width="11.86328125" style="1" customWidth="1"/>
    <col min="3" max="3" width="46.73046875" style="1" customWidth="1"/>
    <col min="4" max="4" width="11.73046875" style="1" customWidth="1"/>
    <col min="5" max="5" width="24.86328125" style="1" customWidth="1"/>
    <col min="6" max="6" width="11.86328125" style="1" customWidth="1"/>
    <col min="7" max="7" width="9.1328125" style="28" customWidth="1"/>
    <col min="8" max="8" width="12.265625" style="1" customWidth="1"/>
    <col min="9" max="9" width="14.86328125" style="1" customWidth="1"/>
    <col min="10" max="10" width="15.3984375" style="1" customWidth="1"/>
    <col min="11" max="11" width="11.265625" style="6" customWidth="1"/>
    <col min="12" max="12" width="13.265625" style="27" customWidth="1"/>
    <col min="13" max="13" width="12.59765625" style="4" customWidth="1"/>
    <col min="14" max="14" width="14.1328125" style="5" customWidth="1"/>
    <col min="15" max="15" width="14.265625" style="5" customWidth="1"/>
    <col min="16" max="23" width="15.73046875" style="5" customWidth="1"/>
    <col min="24" max="31" width="15.73046875" style="2" customWidth="1"/>
    <col min="32" max="16384" width="9.73046875" style="2"/>
  </cols>
  <sheetData>
    <row r="1" spans="1:31" ht="65.25" customHeight="1" x14ac:dyDescent="0.45">
      <c r="A1" s="79" t="s">
        <v>36</v>
      </c>
      <c r="B1" s="79"/>
      <c r="C1" s="79"/>
      <c r="D1" s="79"/>
      <c r="E1" s="79"/>
      <c r="F1" s="79"/>
      <c r="G1" s="80"/>
      <c r="H1" s="86" t="s">
        <v>37</v>
      </c>
      <c r="I1" s="86"/>
      <c r="J1" s="86"/>
      <c r="K1" s="86" t="s">
        <v>38</v>
      </c>
      <c r="L1" s="86"/>
      <c r="M1" s="86"/>
      <c r="N1" s="84" t="s">
        <v>39</v>
      </c>
      <c r="O1" s="84" t="s">
        <v>39</v>
      </c>
      <c r="P1" s="84" t="s">
        <v>39</v>
      </c>
      <c r="Q1" s="84" t="s">
        <v>39</v>
      </c>
      <c r="R1" s="84" t="s">
        <v>39</v>
      </c>
      <c r="S1" s="84" t="s">
        <v>39</v>
      </c>
      <c r="T1" s="84" t="s">
        <v>39</v>
      </c>
      <c r="U1" s="84" t="s">
        <v>39</v>
      </c>
      <c r="V1" s="84" t="s">
        <v>39</v>
      </c>
      <c r="W1" s="84" t="s">
        <v>39</v>
      </c>
      <c r="X1" s="84" t="s">
        <v>39</v>
      </c>
      <c r="Y1" s="84" t="s">
        <v>39</v>
      </c>
      <c r="Z1" s="84" t="s">
        <v>39</v>
      </c>
      <c r="AA1" s="84" t="s">
        <v>39</v>
      </c>
      <c r="AB1" s="84" t="s">
        <v>39</v>
      </c>
      <c r="AC1" s="84" t="s">
        <v>39</v>
      </c>
      <c r="AD1" s="84" t="s">
        <v>39</v>
      </c>
      <c r="AE1" s="84" t="s">
        <v>39</v>
      </c>
    </row>
    <row r="2" spans="1:31" ht="21.75" customHeight="1" x14ac:dyDescent="0.45">
      <c r="A2" s="79" t="s">
        <v>17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</row>
    <row r="3" spans="1:31" s="3" customFormat="1" ht="30" customHeight="1" x14ac:dyDescent="0.35">
      <c r="A3" s="62" t="s">
        <v>40</v>
      </c>
      <c r="B3" s="51" t="s">
        <v>25</v>
      </c>
      <c r="C3" s="51" t="s">
        <v>26</v>
      </c>
      <c r="D3" s="51" t="s">
        <v>27</v>
      </c>
      <c r="E3" s="51" t="s">
        <v>28</v>
      </c>
      <c r="F3" s="51" t="s">
        <v>5</v>
      </c>
      <c r="G3" s="51" t="s">
        <v>29</v>
      </c>
      <c r="H3" s="51" t="s">
        <v>30</v>
      </c>
      <c r="I3" s="51" t="s">
        <v>31</v>
      </c>
      <c r="J3" s="21" t="s">
        <v>2</v>
      </c>
      <c r="K3" s="22" t="s">
        <v>4</v>
      </c>
      <c r="L3" s="23" t="s">
        <v>0</v>
      </c>
      <c r="M3" s="20" t="s">
        <v>3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</row>
    <row r="4" spans="1:31" ht="30" customHeight="1" x14ac:dyDescent="0.45">
      <c r="A4" s="83" t="s">
        <v>41</v>
      </c>
      <c r="B4" s="81">
        <v>1</v>
      </c>
      <c r="C4" s="71" t="s">
        <v>42</v>
      </c>
      <c r="D4" s="61">
        <v>1</v>
      </c>
      <c r="E4" s="73" t="s">
        <v>18</v>
      </c>
      <c r="F4" s="45" t="s">
        <v>14</v>
      </c>
      <c r="G4" s="53" t="s">
        <v>32</v>
      </c>
      <c r="H4" s="46" t="s">
        <v>33</v>
      </c>
      <c r="I4" s="47" t="s">
        <v>16</v>
      </c>
      <c r="J4" s="60">
        <v>3.81</v>
      </c>
      <c r="K4" s="69">
        <v>20000</v>
      </c>
      <c r="L4" s="25">
        <f>K4-(SUM(N4:AE4))</f>
        <v>20000</v>
      </c>
      <c r="M4" s="26" t="str">
        <f t="shared" ref="M4:M41" si="0">IF(L4&lt;0,"ATENÇÃO","OK")</f>
        <v>OK</v>
      </c>
      <c r="N4" s="36"/>
      <c r="O4" s="36"/>
      <c r="P4" s="34"/>
      <c r="Q4" s="34"/>
      <c r="R4" s="34"/>
      <c r="S4" s="34"/>
      <c r="T4" s="36"/>
      <c r="U4" s="40"/>
      <c r="V4" s="37"/>
      <c r="W4" s="38"/>
      <c r="X4" s="34"/>
      <c r="Y4" s="38"/>
      <c r="Z4" s="35"/>
      <c r="AA4" s="35"/>
      <c r="AB4" s="35"/>
      <c r="AC4" s="35"/>
      <c r="AD4" s="35"/>
      <c r="AE4" s="35"/>
    </row>
    <row r="5" spans="1:31" ht="30" customHeight="1" x14ac:dyDescent="0.45">
      <c r="A5" s="83"/>
      <c r="B5" s="82"/>
      <c r="C5" s="72"/>
      <c r="D5" s="61">
        <v>2</v>
      </c>
      <c r="E5" s="73"/>
      <c r="F5" s="46" t="s">
        <v>22</v>
      </c>
      <c r="G5" s="53" t="s">
        <v>32</v>
      </c>
      <c r="H5" s="46" t="s">
        <v>34</v>
      </c>
      <c r="I5" s="47" t="s">
        <v>16</v>
      </c>
      <c r="J5" s="60">
        <v>419.99</v>
      </c>
      <c r="K5" s="69">
        <v>60</v>
      </c>
      <c r="L5" s="25">
        <f t="shared" ref="L5" si="1">K5-(SUM(N5:AE5))</f>
        <v>60</v>
      </c>
      <c r="M5" s="26" t="str">
        <f t="shared" si="0"/>
        <v>OK</v>
      </c>
      <c r="N5" s="36"/>
      <c r="O5" s="36"/>
      <c r="P5" s="34"/>
      <c r="Q5" s="34"/>
      <c r="R5" s="34"/>
      <c r="S5" s="34"/>
      <c r="T5" s="36"/>
      <c r="U5" s="36"/>
      <c r="V5" s="36"/>
      <c r="W5" s="38"/>
      <c r="X5" s="34"/>
      <c r="Y5" s="38"/>
      <c r="Z5" s="35"/>
      <c r="AA5" s="35"/>
      <c r="AB5" s="35"/>
      <c r="AC5" s="35"/>
      <c r="AD5" s="35"/>
      <c r="AE5" s="35"/>
    </row>
    <row r="6" spans="1:31" ht="30" customHeight="1" x14ac:dyDescent="0.45">
      <c r="A6" s="83"/>
      <c r="B6" s="81">
        <v>2</v>
      </c>
      <c r="C6" s="76" t="s">
        <v>43</v>
      </c>
      <c r="D6" s="61">
        <v>3</v>
      </c>
      <c r="E6" s="78" t="s">
        <v>19</v>
      </c>
      <c r="F6" s="45" t="s">
        <v>14</v>
      </c>
      <c r="G6" s="53" t="s">
        <v>32</v>
      </c>
      <c r="H6" s="46" t="s">
        <v>33</v>
      </c>
      <c r="I6" s="47" t="s">
        <v>16</v>
      </c>
      <c r="J6" s="60">
        <v>5.23</v>
      </c>
      <c r="K6" s="69">
        <v>1500</v>
      </c>
      <c r="L6" s="25">
        <f>K6-(SUM(N6:AE6))</f>
        <v>1500</v>
      </c>
      <c r="M6" s="26" t="str">
        <f t="shared" si="0"/>
        <v>OK</v>
      </c>
      <c r="N6" s="36"/>
      <c r="O6" s="36"/>
      <c r="P6" s="34"/>
      <c r="Q6" s="34"/>
      <c r="R6" s="34"/>
      <c r="S6" s="34"/>
      <c r="T6" s="36"/>
      <c r="U6" s="40"/>
      <c r="V6" s="37"/>
      <c r="W6" s="38"/>
      <c r="X6" s="34"/>
      <c r="Y6" s="38"/>
      <c r="Z6" s="35"/>
      <c r="AA6" s="35"/>
      <c r="AB6" s="35"/>
      <c r="AC6" s="35"/>
      <c r="AD6" s="35"/>
      <c r="AE6" s="35"/>
    </row>
    <row r="7" spans="1:31" ht="30" customHeight="1" x14ac:dyDescent="0.45">
      <c r="A7" s="83"/>
      <c r="B7" s="82"/>
      <c r="C7" s="77"/>
      <c r="D7" s="61">
        <v>4</v>
      </c>
      <c r="E7" s="78"/>
      <c r="F7" s="46" t="s">
        <v>22</v>
      </c>
      <c r="G7" s="53" t="s">
        <v>32</v>
      </c>
      <c r="H7" s="46" t="s">
        <v>34</v>
      </c>
      <c r="I7" s="47" t="s">
        <v>16</v>
      </c>
      <c r="J7" s="60">
        <v>517.32000000000005</v>
      </c>
      <c r="K7" s="69">
        <v>15</v>
      </c>
      <c r="L7" s="25">
        <f t="shared" ref="L7" si="2">K7-(SUM(N7:AE7))</f>
        <v>15</v>
      </c>
      <c r="M7" s="26" t="str">
        <f t="shared" si="0"/>
        <v>OK</v>
      </c>
      <c r="N7" s="36"/>
      <c r="O7" s="36"/>
      <c r="P7" s="34"/>
      <c r="Q7" s="34"/>
      <c r="R7" s="34"/>
      <c r="S7" s="34"/>
      <c r="T7" s="36"/>
      <c r="U7" s="36"/>
      <c r="V7" s="36"/>
      <c r="W7" s="38"/>
      <c r="X7" s="34"/>
      <c r="Y7" s="38"/>
      <c r="Z7" s="35"/>
      <c r="AA7" s="35"/>
      <c r="AB7" s="35"/>
      <c r="AC7" s="35"/>
      <c r="AD7" s="35"/>
      <c r="AE7" s="35"/>
    </row>
    <row r="8" spans="1:31" ht="30" customHeight="1" x14ac:dyDescent="0.45">
      <c r="A8" s="83"/>
      <c r="B8" s="81">
        <v>3</v>
      </c>
      <c r="C8" s="71" t="s">
        <v>43</v>
      </c>
      <c r="D8" s="61">
        <v>5</v>
      </c>
      <c r="E8" s="73" t="s">
        <v>20</v>
      </c>
      <c r="F8" s="45" t="s">
        <v>14</v>
      </c>
      <c r="G8" s="53" t="s">
        <v>32</v>
      </c>
      <c r="H8" s="46" t="s">
        <v>33</v>
      </c>
      <c r="I8" s="47" t="s">
        <v>16</v>
      </c>
      <c r="J8" s="60">
        <v>6.79</v>
      </c>
      <c r="K8" s="69">
        <v>10000</v>
      </c>
      <c r="L8" s="25">
        <f>K8-(SUM(N8:AE8))</f>
        <v>10000</v>
      </c>
      <c r="M8" s="26" t="str">
        <f t="shared" si="0"/>
        <v>OK</v>
      </c>
      <c r="N8" s="36"/>
      <c r="O8" s="36"/>
      <c r="P8" s="34"/>
      <c r="Q8" s="34"/>
      <c r="R8" s="34"/>
      <c r="S8" s="34"/>
      <c r="T8" s="36"/>
      <c r="U8" s="40"/>
      <c r="V8" s="37"/>
      <c r="W8" s="38"/>
      <c r="X8" s="34"/>
      <c r="Y8" s="38"/>
      <c r="Z8" s="35"/>
      <c r="AA8" s="35"/>
      <c r="AB8" s="35"/>
      <c r="AC8" s="35"/>
      <c r="AD8" s="35"/>
      <c r="AE8" s="35"/>
    </row>
    <row r="9" spans="1:31" ht="30" customHeight="1" x14ac:dyDescent="0.45">
      <c r="A9" s="83"/>
      <c r="B9" s="82"/>
      <c r="C9" s="72"/>
      <c r="D9" s="61">
        <v>6</v>
      </c>
      <c r="E9" s="73"/>
      <c r="F9" s="46" t="s">
        <v>22</v>
      </c>
      <c r="G9" s="53" t="s">
        <v>32</v>
      </c>
      <c r="H9" s="46" t="s">
        <v>34</v>
      </c>
      <c r="I9" s="47" t="s">
        <v>16</v>
      </c>
      <c r="J9" s="60">
        <v>756.82</v>
      </c>
      <c r="K9" s="69">
        <v>50</v>
      </c>
      <c r="L9" s="25">
        <f t="shared" ref="L9" si="3">K9-(SUM(N9:AE9))</f>
        <v>50</v>
      </c>
      <c r="M9" s="26" t="str">
        <f t="shared" si="0"/>
        <v>OK</v>
      </c>
      <c r="N9" s="36"/>
      <c r="O9" s="36"/>
      <c r="P9" s="34"/>
      <c r="Q9" s="34"/>
      <c r="R9" s="34"/>
      <c r="S9" s="34"/>
      <c r="T9" s="36"/>
      <c r="U9" s="36"/>
      <c r="V9" s="36"/>
      <c r="W9" s="38"/>
      <c r="X9" s="34"/>
      <c r="Y9" s="38"/>
      <c r="Z9" s="35"/>
      <c r="AA9" s="35"/>
      <c r="AB9" s="35"/>
      <c r="AC9" s="35"/>
      <c r="AD9" s="35"/>
      <c r="AE9" s="35"/>
    </row>
    <row r="10" spans="1:31" ht="30" customHeight="1" x14ac:dyDescent="0.45">
      <c r="A10" s="83"/>
      <c r="B10" s="81">
        <v>4</v>
      </c>
      <c r="C10" s="76" t="s">
        <v>42</v>
      </c>
      <c r="D10" s="61">
        <v>7</v>
      </c>
      <c r="E10" s="78" t="s">
        <v>15</v>
      </c>
      <c r="F10" s="45" t="s">
        <v>14</v>
      </c>
      <c r="G10" s="53" t="s">
        <v>32</v>
      </c>
      <c r="H10" s="46" t="s">
        <v>33</v>
      </c>
      <c r="I10" s="47" t="s">
        <v>16</v>
      </c>
      <c r="J10" s="60">
        <v>6.13</v>
      </c>
      <c r="K10" s="69">
        <v>15000</v>
      </c>
      <c r="L10" s="25">
        <f>K10-(SUM(N10:AE10))</f>
        <v>15000</v>
      </c>
      <c r="M10" s="26" t="str">
        <f t="shared" si="0"/>
        <v>OK</v>
      </c>
      <c r="N10" s="36"/>
      <c r="O10" s="36"/>
      <c r="P10" s="34"/>
      <c r="Q10" s="34"/>
      <c r="R10" s="34"/>
      <c r="S10" s="34"/>
      <c r="T10" s="36"/>
      <c r="U10" s="40"/>
      <c r="V10" s="37"/>
      <c r="W10" s="38"/>
      <c r="X10" s="34"/>
      <c r="Y10" s="38"/>
      <c r="Z10" s="35"/>
      <c r="AA10" s="35"/>
      <c r="AB10" s="35"/>
      <c r="AC10" s="35"/>
      <c r="AD10" s="35"/>
      <c r="AE10" s="35"/>
    </row>
    <row r="11" spans="1:31" ht="30" customHeight="1" x14ac:dyDescent="0.45">
      <c r="A11" s="83"/>
      <c r="B11" s="82"/>
      <c r="C11" s="77"/>
      <c r="D11" s="61">
        <v>8</v>
      </c>
      <c r="E11" s="78"/>
      <c r="F11" s="46" t="s">
        <v>22</v>
      </c>
      <c r="G11" s="53" t="s">
        <v>32</v>
      </c>
      <c r="H11" s="46" t="s">
        <v>34</v>
      </c>
      <c r="I11" s="47" t="s">
        <v>16</v>
      </c>
      <c r="J11" s="60">
        <v>704.6</v>
      </c>
      <c r="K11" s="69">
        <v>30</v>
      </c>
      <c r="L11" s="25">
        <f t="shared" ref="L11" si="4">K11-(SUM(N11:AE11))</f>
        <v>30</v>
      </c>
      <c r="M11" s="26" t="str">
        <f t="shared" si="0"/>
        <v>OK</v>
      </c>
      <c r="N11" s="36"/>
      <c r="O11" s="36"/>
      <c r="P11" s="34"/>
      <c r="Q11" s="34"/>
      <c r="R11" s="34"/>
      <c r="S11" s="34"/>
      <c r="T11" s="36"/>
      <c r="U11" s="36"/>
      <c r="V11" s="36"/>
      <c r="W11" s="38"/>
      <c r="X11" s="34"/>
      <c r="Y11" s="38"/>
      <c r="Z11" s="35"/>
      <c r="AA11" s="35"/>
      <c r="AB11" s="35"/>
      <c r="AC11" s="35"/>
      <c r="AD11" s="35"/>
      <c r="AE11" s="35"/>
    </row>
    <row r="12" spans="1:31" ht="30" customHeight="1" x14ac:dyDescent="0.45">
      <c r="A12" s="83"/>
      <c r="B12" s="81">
        <v>5</v>
      </c>
      <c r="C12" s="71" t="s">
        <v>42</v>
      </c>
      <c r="D12" s="61">
        <v>9</v>
      </c>
      <c r="E12" s="73" t="s">
        <v>35</v>
      </c>
      <c r="F12" s="45" t="s">
        <v>14</v>
      </c>
      <c r="G12" s="53" t="s">
        <v>32</v>
      </c>
      <c r="H12" s="46" t="s">
        <v>33</v>
      </c>
      <c r="I12" s="47" t="s">
        <v>16</v>
      </c>
      <c r="J12" s="60">
        <v>3.41</v>
      </c>
      <c r="K12" s="69"/>
      <c r="L12" s="25">
        <f>K12-(SUM(N12:AE12))</f>
        <v>0</v>
      </c>
      <c r="M12" s="26" t="str">
        <f t="shared" si="0"/>
        <v>OK</v>
      </c>
      <c r="N12" s="36"/>
      <c r="O12" s="36"/>
      <c r="P12" s="34"/>
      <c r="Q12" s="34"/>
      <c r="R12" s="34"/>
      <c r="S12" s="34"/>
      <c r="T12" s="36"/>
      <c r="U12" s="40"/>
      <c r="V12" s="37"/>
      <c r="W12" s="38"/>
      <c r="X12" s="34"/>
      <c r="Y12" s="38"/>
      <c r="Z12" s="35"/>
      <c r="AA12" s="35"/>
      <c r="AB12" s="35"/>
      <c r="AC12" s="35"/>
      <c r="AD12" s="35"/>
      <c r="AE12" s="35"/>
    </row>
    <row r="13" spans="1:31" ht="30" customHeight="1" x14ac:dyDescent="0.45">
      <c r="A13" s="83"/>
      <c r="B13" s="82"/>
      <c r="C13" s="72"/>
      <c r="D13" s="61">
        <v>10</v>
      </c>
      <c r="E13" s="73"/>
      <c r="F13" s="46" t="s">
        <v>22</v>
      </c>
      <c r="G13" s="53" t="s">
        <v>32</v>
      </c>
      <c r="H13" s="46" t="s">
        <v>34</v>
      </c>
      <c r="I13" s="47" t="s">
        <v>16</v>
      </c>
      <c r="J13" s="60">
        <v>328.21</v>
      </c>
      <c r="K13" s="69"/>
      <c r="L13" s="25">
        <f t="shared" ref="L13:L41" si="5">K13-(SUM(N13:AE13))</f>
        <v>0</v>
      </c>
      <c r="M13" s="26" t="str">
        <f t="shared" si="0"/>
        <v>OK</v>
      </c>
      <c r="N13" s="36"/>
      <c r="O13" s="36"/>
      <c r="P13" s="34"/>
      <c r="Q13" s="34"/>
      <c r="R13" s="34"/>
      <c r="S13" s="34"/>
      <c r="T13" s="36"/>
      <c r="U13" s="36"/>
      <c r="V13" s="36"/>
      <c r="W13" s="38"/>
      <c r="X13" s="34"/>
      <c r="Y13" s="38"/>
      <c r="Z13" s="35"/>
      <c r="AA13" s="35"/>
      <c r="AB13" s="35"/>
      <c r="AC13" s="35"/>
      <c r="AD13" s="35"/>
      <c r="AE13" s="35"/>
    </row>
    <row r="14" spans="1:31" s="7" customFormat="1" ht="30" customHeight="1" x14ac:dyDescent="0.45">
      <c r="A14" s="74" t="s">
        <v>44</v>
      </c>
      <c r="B14" s="75">
        <v>6</v>
      </c>
      <c r="C14" s="76" t="s">
        <v>42</v>
      </c>
      <c r="D14" s="63">
        <v>11</v>
      </c>
      <c r="E14" s="78" t="s">
        <v>18</v>
      </c>
      <c r="F14" s="45" t="s">
        <v>14</v>
      </c>
      <c r="G14" s="53" t="s">
        <v>32</v>
      </c>
      <c r="H14" s="46" t="s">
        <v>33</v>
      </c>
      <c r="I14" s="47" t="s">
        <v>16</v>
      </c>
      <c r="J14" s="60">
        <v>3.81</v>
      </c>
      <c r="K14" s="69"/>
      <c r="L14" s="25">
        <f t="shared" si="5"/>
        <v>0</v>
      </c>
      <c r="M14" s="26" t="str">
        <f t="shared" si="0"/>
        <v>OK</v>
      </c>
      <c r="N14" s="36"/>
      <c r="O14" s="36"/>
      <c r="P14" s="36"/>
      <c r="Q14" s="34"/>
      <c r="R14" s="36"/>
      <c r="S14" s="34"/>
      <c r="T14" s="34"/>
      <c r="U14" s="39"/>
      <c r="V14" s="36"/>
      <c r="W14" s="38"/>
      <c r="X14" s="34"/>
      <c r="Y14" s="38"/>
      <c r="Z14" s="35"/>
      <c r="AA14" s="35"/>
      <c r="AB14" s="35"/>
      <c r="AC14" s="35"/>
      <c r="AD14" s="35"/>
      <c r="AE14" s="35"/>
    </row>
    <row r="15" spans="1:31" s="7" customFormat="1" ht="30" customHeight="1" x14ac:dyDescent="0.45">
      <c r="A15" s="74"/>
      <c r="B15" s="75"/>
      <c r="C15" s="77"/>
      <c r="D15" s="63">
        <v>12</v>
      </c>
      <c r="E15" s="78"/>
      <c r="F15" s="46" t="s">
        <v>22</v>
      </c>
      <c r="G15" s="53" t="s">
        <v>32</v>
      </c>
      <c r="H15" s="46" t="s">
        <v>34</v>
      </c>
      <c r="I15" s="47" t="s">
        <v>16</v>
      </c>
      <c r="J15" s="60">
        <v>420.13</v>
      </c>
      <c r="K15" s="69"/>
      <c r="L15" s="25">
        <f t="shared" si="5"/>
        <v>0</v>
      </c>
      <c r="M15" s="26" t="str">
        <f t="shared" si="0"/>
        <v>OK</v>
      </c>
      <c r="N15" s="36"/>
      <c r="O15" s="36"/>
      <c r="P15" s="36"/>
      <c r="Q15" s="34"/>
      <c r="R15" s="36"/>
      <c r="S15" s="34"/>
      <c r="T15" s="34"/>
      <c r="U15" s="39"/>
      <c r="V15" s="36"/>
      <c r="W15" s="38"/>
      <c r="X15" s="34"/>
      <c r="Y15" s="38"/>
      <c r="Z15" s="35"/>
      <c r="AA15" s="35"/>
      <c r="AB15" s="35"/>
      <c r="AC15" s="35"/>
      <c r="AD15" s="35"/>
      <c r="AE15" s="35"/>
    </row>
    <row r="16" spans="1:31" s="7" customFormat="1" ht="30" customHeight="1" x14ac:dyDescent="0.45">
      <c r="A16" s="74"/>
      <c r="B16" s="70">
        <v>7</v>
      </c>
      <c r="C16" s="71" t="s">
        <v>43</v>
      </c>
      <c r="D16" s="64">
        <v>13</v>
      </c>
      <c r="E16" s="73" t="s">
        <v>19</v>
      </c>
      <c r="F16" s="45" t="s">
        <v>14</v>
      </c>
      <c r="G16" s="53" t="s">
        <v>32</v>
      </c>
      <c r="H16" s="46" t="s">
        <v>33</v>
      </c>
      <c r="I16" s="47" t="s">
        <v>16</v>
      </c>
      <c r="J16" s="60">
        <v>5.23</v>
      </c>
      <c r="K16" s="69"/>
      <c r="L16" s="25">
        <f t="shared" si="5"/>
        <v>0</v>
      </c>
      <c r="M16" s="26" t="str">
        <f t="shared" si="0"/>
        <v>OK</v>
      </c>
      <c r="N16" s="36"/>
      <c r="O16" s="36"/>
      <c r="P16" s="34"/>
      <c r="Q16" s="34"/>
      <c r="R16" s="34"/>
      <c r="S16" s="34"/>
      <c r="T16" s="34"/>
      <c r="U16" s="39"/>
      <c r="V16" s="36"/>
      <c r="W16" s="38"/>
      <c r="X16" s="36"/>
      <c r="Y16" s="38"/>
      <c r="Z16" s="35"/>
      <c r="AA16" s="35"/>
      <c r="AB16" s="35"/>
      <c r="AC16" s="35"/>
      <c r="AD16" s="35"/>
      <c r="AE16" s="35"/>
    </row>
    <row r="17" spans="1:31" s="7" customFormat="1" ht="30" customHeight="1" x14ac:dyDescent="0.45">
      <c r="A17" s="74"/>
      <c r="B17" s="70"/>
      <c r="C17" s="72"/>
      <c r="D17" s="64">
        <v>14</v>
      </c>
      <c r="E17" s="73"/>
      <c r="F17" s="46" t="s">
        <v>22</v>
      </c>
      <c r="G17" s="53" t="s">
        <v>32</v>
      </c>
      <c r="H17" s="46" t="s">
        <v>34</v>
      </c>
      <c r="I17" s="47" t="s">
        <v>16</v>
      </c>
      <c r="J17" s="60">
        <v>517.33000000000004</v>
      </c>
      <c r="K17" s="69"/>
      <c r="L17" s="25">
        <f t="shared" si="5"/>
        <v>0</v>
      </c>
      <c r="M17" s="26" t="str">
        <f t="shared" si="0"/>
        <v>OK</v>
      </c>
      <c r="N17" s="36"/>
      <c r="O17" s="36"/>
      <c r="P17" s="34"/>
      <c r="Q17" s="34"/>
      <c r="R17" s="34"/>
      <c r="S17" s="34"/>
      <c r="T17" s="34"/>
      <c r="U17" s="39"/>
      <c r="V17" s="36"/>
      <c r="W17" s="38"/>
      <c r="X17" s="36"/>
      <c r="Y17" s="38"/>
      <c r="Z17" s="35"/>
      <c r="AA17" s="35"/>
      <c r="AB17" s="35"/>
      <c r="AC17" s="35"/>
      <c r="AD17" s="35"/>
      <c r="AE17" s="35"/>
    </row>
    <row r="18" spans="1:31" s="7" customFormat="1" ht="30" customHeight="1" x14ac:dyDescent="0.45">
      <c r="A18" s="74"/>
      <c r="B18" s="75">
        <v>8</v>
      </c>
      <c r="C18" s="76" t="s">
        <v>43</v>
      </c>
      <c r="D18" s="63">
        <v>15</v>
      </c>
      <c r="E18" s="78" t="s">
        <v>20</v>
      </c>
      <c r="F18" s="45" t="s">
        <v>14</v>
      </c>
      <c r="G18" s="53" t="s">
        <v>32</v>
      </c>
      <c r="H18" s="46" t="s">
        <v>33</v>
      </c>
      <c r="I18" s="47" t="s">
        <v>16</v>
      </c>
      <c r="J18" s="60">
        <v>6.79</v>
      </c>
      <c r="K18" s="69"/>
      <c r="L18" s="25">
        <f t="shared" si="5"/>
        <v>0</v>
      </c>
      <c r="M18" s="26" t="str">
        <f t="shared" si="0"/>
        <v>OK</v>
      </c>
      <c r="N18" s="36"/>
      <c r="O18" s="36"/>
      <c r="P18" s="34"/>
      <c r="Q18" s="36"/>
      <c r="R18" s="34"/>
      <c r="S18" s="36"/>
      <c r="T18" s="34"/>
      <c r="U18" s="39"/>
      <c r="V18" s="36"/>
      <c r="W18" s="38"/>
      <c r="X18" s="34"/>
      <c r="Y18" s="38"/>
      <c r="Z18" s="35"/>
      <c r="AA18" s="35"/>
      <c r="AB18" s="35"/>
      <c r="AC18" s="35"/>
      <c r="AD18" s="35"/>
      <c r="AE18" s="35"/>
    </row>
    <row r="19" spans="1:31" s="7" customFormat="1" ht="30" customHeight="1" x14ac:dyDescent="0.45">
      <c r="A19" s="74"/>
      <c r="B19" s="75"/>
      <c r="C19" s="77"/>
      <c r="D19" s="63">
        <v>16</v>
      </c>
      <c r="E19" s="78"/>
      <c r="F19" s="46" t="s">
        <v>22</v>
      </c>
      <c r="G19" s="53" t="s">
        <v>32</v>
      </c>
      <c r="H19" s="46" t="s">
        <v>34</v>
      </c>
      <c r="I19" s="47" t="s">
        <v>16</v>
      </c>
      <c r="J19" s="60">
        <v>756.82</v>
      </c>
      <c r="K19" s="69"/>
      <c r="L19" s="25">
        <f t="shared" si="5"/>
        <v>0</v>
      </c>
      <c r="M19" s="26" t="str">
        <f t="shared" si="0"/>
        <v>OK</v>
      </c>
      <c r="N19" s="36"/>
      <c r="O19" s="36"/>
      <c r="P19" s="34"/>
      <c r="Q19" s="36"/>
      <c r="R19" s="34"/>
      <c r="S19" s="36"/>
      <c r="T19" s="34"/>
      <c r="U19" s="39"/>
      <c r="V19" s="36"/>
      <c r="W19" s="38"/>
      <c r="X19" s="34"/>
      <c r="Y19" s="38"/>
      <c r="Z19" s="35"/>
      <c r="AA19" s="35"/>
      <c r="AB19" s="35"/>
      <c r="AC19" s="35"/>
      <c r="AD19" s="35"/>
      <c r="AE19" s="35"/>
    </row>
    <row r="20" spans="1:31" ht="30" customHeight="1" x14ac:dyDescent="0.45">
      <c r="A20" s="74"/>
      <c r="B20" s="70">
        <v>9</v>
      </c>
      <c r="C20" s="71" t="s">
        <v>42</v>
      </c>
      <c r="D20" s="64">
        <v>17</v>
      </c>
      <c r="E20" s="73" t="s">
        <v>15</v>
      </c>
      <c r="F20" s="45" t="s">
        <v>14</v>
      </c>
      <c r="G20" s="53" t="s">
        <v>32</v>
      </c>
      <c r="H20" s="46" t="s">
        <v>33</v>
      </c>
      <c r="I20" s="47" t="s">
        <v>16</v>
      </c>
      <c r="J20" s="60">
        <v>6.13</v>
      </c>
      <c r="K20" s="69"/>
      <c r="L20" s="25">
        <f t="shared" si="5"/>
        <v>0</v>
      </c>
      <c r="M20" s="26" t="str">
        <f t="shared" si="0"/>
        <v>OK</v>
      </c>
      <c r="N20" s="54"/>
      <c r="O20" s="54"/>
      <c r="P20" s="55"/>
      <c r="Q20" s="55"/>
      <c r="R20" s="55"/>
      <c r="S20" s="55"/>
      <c r="T20" s="55"/>
      <c r="U20" s="55"/>
      <c r="V20" s="55"/>
      <c r="W20" s="55"/>
      <c r="X20" s="56"/>
      <c r="Y20" s="56"/>
      <c r="Z20" s="56"/>
      <c r="AA20" s="56"/>
      <c r="AB20" s="56"/>
      <c r="AC20" s="56"/>
      <c r="AD20" s="56"/>
      <c r="AE20" s="56"/>
    </row>
    <row r="21" spans="1:31" ht="30" customHeight="1" x14ac:dyDescent="0.45">
      <c r="A21" s="74"/>
      <c r="B21" s="70"/>
      <c r="C21" s="72"/>
      <c r="D21" s="64">
        <v>18</v>
      </c>
      <c r="E21" s="73"/>
      <c r="F21" s="46" t="s">
        <v>22</v>
      </c>
      <c r="G21" s="53" t="s">
        <v>32</v>
      </c>
      <c r="H21" s="46" t="s">
        <v>34</v>
      </c>
      <c r="I21" s="47" t="s">
        <v>16</v>
      </c>
      <c r="J21" s="60">
        <v>704.59</v>
      </c>
      <c r="K21" s="69"/>
      <c r="L21" s="25">
        <f t="shared" si="5"/>
        <v>0</v>
      </c>
      <c r="M21" s="26" t="str">
        <f t="shared" si="0"/>
        <v>OK</v>
      </c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6"/>
      <c r="Y21" s="56"/>
      <c r="Z21" s="56"/>
      <c r="AA21" s="56"/>
      <c r="AB21" s="56"/>
      <c r="AC21" s="56"/>
      <c r="AD21" s="56"/>
      <c r="AE21" s="56"/>
    </row>
    <row r="22" spans="1:31" ht="30" customHeight="1" x14ac:dyDescent="0.45">
      <c r="A22" s="74"/>
      <c r="B22" s="75">
        <v>10</v>
      </c>
      <c r="C22" s="76" t="s">
        <v>42</v>
      </c>
      <c r="D22" s="63">
        <v>19</v>
      </c>
      <c r="E22" s="78" t="s">
        <v>35</v>
      </c>
      <c r="F22" s="45" t="s">
        <v>14</v>
      </c>
      <c r="G22" s="53" t="s">
        <v>32</v>
      </c>
      <c r="H22" s="46" t="s">
        <v>33</v>
      </c>
      <c r="I22" s="47" t="s">
        <v>16</v>
      </c>
      <c r="J22" s="60">
        <v>3.41</v>
      </c>
      <c r="K22" s="69"/>
      <c r="L22" s="25">
        <f t="shared" si="5"/>
        <v>0</v>
      </c>
      <c r="M22" s="26" t="str">
        <f t="shared" si="0"/>
        <v>OK</v>
      </c>
      <c r="N22" s="54"/>
      <c r="O22" s="54"/>
      <c r="P22" s="55"/>
      <c r="Q22" s="55"/>
      <c r="R22" s="55"/>
      <c r="S22" s="55"/>
      <c r="T22" s="55"/>
      <c r="U22" s="55"/>
      <c r="V22" s="55"/>
      <c r="W22" s="55"/>
      <c r="X22" s="56"/>
      <c r="Y22" s="56"/>
      <c r="Z22" s="56"/>
      <c r="AA22" s="56"/>
      <c r="AB22" s="56"/>
      <c r="AC22" s="56"/>
      <c r="AD22" s="56"/>
      <c r="AE22" s="56"/>
    </row>
    <row r="23" spans="1:31" ht="30" customHeight="1" x14ac:dyDescent="0.45">
      <c r="A23" s="74"/>
      <c r="B23" s="75"/>
      <c r="C23" s="77"/>
      <c r="D23" s="63">
        <v>20</v>
      </c>
      <c r="E23" s="78"/>
      <c r="F23" s="46" t="s">
        <v>22</v>
      </c>
      <c r="G23" s="53" t="s">
        <v>32</v>
      </c>
      <c r="H23" s="46" t="s">
        <v>34</v>
      </c>
      <c r="I23" s="47" t="s">
        <v>16</v>
      </c>
      <c r="J23" s="60">
        <v>328.19</v>
      </c>
      <c r="K23" s="69"/>
      <c r="L23" s="25">
        <f t="shared" si="5"/>
        <v>0</v>
      </c>
      <c r="M23" s="26" t="str">
        <f t="shared" si="0"/>
        <v>OK</v>
      </c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6"/>
      <c r="Y23" s="56"/>
      <c r="Z23" s="56"/>
      <c r="AA23" s="56"/>
      <c r="AB23" s="56"/>
      <c r="AC23" s="56"/>
      <c r="AD23" s="56"/>
      <c r="AE23" s="56"/>
    </row>
    <row r="24" spans="1:31" s="7" customFormat="1" ht="30" customHeight="1" x14ac:dyDescent="0.45">
      <c r="A24" s="74" t="s">
        <v>45</v>
      </c>
      <c r="B24" s="70">
        <v>11</v>
      </c>
      <c r="C24" s="71" t="s">
        <v>42</v>
      </c>
      <c r="D24" s="64">
        <v>21</v>
      </c>
      <c r="E24" s="73" t="s">
        <v>18</v>
      </c>
      <c r="F24" s="45" t="s">
        <v>14</v>
      </c>
      <c r="G24" s="53" t="s">
        <v>32</v>
      </c>
      <c r="H24" s="46" t="s">
        <v>33</v>
      </c>
      <c r="I24" s="47" t="s">
        <v>16</v>
      </c>
      <c r="J24" s="60">
        <v>3.81</v>
      </c>
      <c r="K24" s="69"/>
      <c r="L24" s="25">
        <f t="shared" si="5"/>
        <v>0</v>
      </c>
      <c r="M24" s="26" t="str">
        <f t="shared" si="0"/>
        <v>OK</v>
      </c>
      <c r="N24" s="36"/>
      <c r="O24" s="36"/>
      <c r="P24" s="36"/>
      <c r="Q24" s="34"/>
      <c r="R24" s="36"/>
      <c r="S24" s="34"/>
      <c r="T24" s="34"/>
      <c r="U24" s="39"/>
      <c r="V24" s="36"/>
      <c r="W24" s="38"/>
      <c r="X24" s="34"/>
      <c r="Y24" s="38"/>
      <c r="Z24" s="35"/>
      <c r="AA24" s="35"/>
      <c r="AB24" s="35"/>
      <c r="AC24" s="35"/>
      <c r="AD24" s="35"/>
      <c r="AE24" s="35"/>
    </row>
    <row r="25" spans="1:31" s="7" customFormat="1" ht="30" customHeight="1" x14ac:dyDescent="0.45">
      <c r="A25" s="74"/>
      <c r="B25" s="70"/>
      <c r="C25" s="72"/>
      <c r="D25" s="64">
        <v>22</v>
      </c>
      <c r="E25" s="73"/>
      <c r="F25" s="46" t="s">
        <v>22</v>
      </c>
      <c r="G25" s="53" t="s">
        <v>32</v>
      </c>
      <c r="H25" s="46" t="s">
        <v>34</v>
      </c>
      <c r="I25" s="47" t="s">
        <v>16</v>
      </c>
      <c r="J25" s="60">
        <v>420.14</v>
      </c>
      <c r="K25" s="69"/>
      <c r="L25" s="25">
        <f t="shared" si="5"/>
        <v>0</v>
      </c>
      <c r="M25" s="26" t="str">
        <f t="shared" si="0"/>
        <v>OK</v>
      </c>
      <c r="N25" s="36"/>
      <c r="O25" s="36"/>
      <c r="P25" s="36"/>
      <c r="Q25" s="34"/>
      <c r="R25" s="36"/>
      <c r="S25" s="34"/>
      <c r="T25" s="34"/>
      <c r="U25" s="39"/>
      <c r="V25" s="36"/>
      <c r="W25" s="38"/>
      <c r="X25" s="34"/>
      <c r="Y25" s="38"/>
      <c r="Z25" s="35"/>
      <c r="AA25" s="35"/>
      <c r="AB25" s="35"/>
      <c r="AC25" s="35"/>
      <c r="AD25" s="35"/>
      <c r="AE25" s="35"/>
    </row>
    <row r="26" spans="1:31" s="7" customFormat="1" ht="30" customHeight="1" x14ac:dyDescent="0.45">
      <c r="A26" s="74"/>
      <c r="B26" s="75">
        <v>12</v>
      </c>
      <c r="C26" s="76" t="s">
        <v>43</v>
      </c>
      <c r="D26" s="63">
        <v>23</v>
      </c>
      <c r="E26" s="78" t="s">
        <v>19</v>
      </c>
      <c r="F26" s="45" t="s">
        <v>14</v>
      </c>
      <c r="G26" s="53" t="s">
        <v>32</v>
      </c>
      <c r="H26" s="46" t="s">
        <v>33</v>
      </c>
      <c r="I26" s="47" t="s">
        <v>16</v>
      </c>
      <c r="J26" s="60">
        <v>5.23</v>
      </c>
      <c r="K26" s="69"/>
      <c r="L26" s="25">
        <f t="shared" si="5"/>
        <v>0</v>
      </c>
      <c r="M26" s="26" t="str">
        <f t="shared" si="0"/>
        <v>OK</v>
      </c>
      <c r="N26" s="36"/>
      <c r="O26" s="36"/>
      <c r="P26" s="34"/>
      <c r="Q26" s="34"/>
      <c r="R26" s="34"/>
      <c r="S26" s="34"/>
      <c r="T26" s="34"/>
      <c r="U26" s="39"/>
      <c r="V26" s="36"/>
      <c r="W26" s="38"/>
      <c r="X26" s="36"/>
      <c r="Y26" s="38"/>
      <c r="Z26" s="35"/>
      <c r="AA26" s="35"/>
      <c r="AB26" s="35"/>
      <c r="AC26" s="35"/>
      <c r="AD26" s="35"/>
      <c r="AE26" s="35"/>
    </row>
    <row r="27" spans="1:31" s="7" customFormat="1" ht="30" customHeight="1" x14ac:dyDescent="0.45">
      <c r="A27" s="74"/>
      <c r="B27" s="75"/>
      <c r="C27" s="77"/>
      <c r="D27" s="63">
        <v>24</v>
      </c>
      <c r="E27" s="78"/>
      <c r="F27" s="46" t="s">
        <v>22</v>
      </c>
      <c r="G27" s="53" t="s">
        <v>32</v>
      </c>
      <c r="H27" s="46" t="s">
        <v>34</v>
      </c>
      <c r="I27" s="47" t="s">
        <v>16</v>
      </c>
      <c r="J27" s="60">
        <v>517.33000000000004</v>
      </c>
      <c r="K27" s="69"/>
      <c r="L27" s="25">
        <f t="shared" si="5"/>
        <v>0</v>
      </c>
      <c r="M27" s="26" t="str">
        <f t="shared" si="0"/>
        <v>OK</v>
      </c>
      <c r="N27" s="36"/>
      <c r="O27" s="36"/>
      <c r="P27" s="34"/>
      <c r="Q27" s="34"/>
      <c r="R27" s="34"/>
      <c r="S27" s="34"/>
      <c r="T27" s="34"/>
      <c r="U27" s="39"/>
      <c r="V27" s="36"/>
      <c r="W27" s="38"/>
      <c r="X27" s="36"/>
      <c r="Y27" s="38"/>
      <c r="Z27" s="35"/>
      <c r="AA27" s="35"/>
      <c r="AB27" s="35"/>
      <c r="AC27" s="35"/>
      <c r="AD27" s="35"/>
      <c r="AE27" s="35"/>
    </row>
    <row r="28" spans="1:31" s="7" customFormat="1" ht="30" customHeight="1" x14ac:dyDescent="0.45">
      <c r="A28" s="74"/>
      <c r="B28" s="70">
        <v>13</v>
      </c>
      <c r="C28" s="71" t="s">
        <v>43</v>
      </c>
      <c r="D28" s="64">
        <v>25</v>
      </c>
      <c r="E28" s="73" t="s">
        <v>20</v>
      </c>
      <c r="F28" s="45" t="s">
        <v>14</v>
      </c>
      <c r="G28" s="53" t="s">
        <v>32</v>
      </c>
      <c r="H28" s="46" t="s">
        <v>33</v>
      </c>
      <c r="I28" s="47" t="s">
        <v>16</v>
      </c>
      <c r="J28" s="60">
        <v>6.79</v>
      </c>
      <c r="K28" s="69"/>
      <c r="L28" s="25">
        <f t="shared" si="5"/>
        <v>0</v>
      </c>
      <c r="M28" s="26" t="str">
        <f t="shared" si="0"/>
        <v>OK</v>
      </c>
      <c r="N28" s="36"/>
      <c r="O28" s="36"/>
      <c r="P28" s="34"/>
      <c r="Q28" s="36"/>
      <c r="R28" s="34"/>
      <c r="S28" s="36"/>
      <c r="T28" s="34"/>
      <c r="U28" s="39"/>
      <c r="V28" s="36"/>
      <c r="W28" s="38"/>
      <c r="X28" s="34"/>
      <c r="Y28" s="38"/>
      <c r="Z28" s="35"/>
      <c r="AA28" s="35"/>
      <c r="AB28" s="35"/>
      <c r="AC28" s="35"/>
      <c r="AD28" s="35"/>
      <c r="AE28" s="35"/>
    </row>
    <row r="29" spans="1:31" s="7" customFormat="1" ht="30" customHeight="1" x14ac:dyDescent="0.45">
      <c r="A29" s="74"/>
      <c r="B29" s="70"/>
      <c r="C29" s="72"/>
      <c r="D29" s="64">
        <v>26</v>
      </c>
      <c r="E29" s="73"/>
      <c r="F29" s="46" t="s">
        <v>22</v>
      </c>
      <c r="G29" s="53" t="s">
        <v>32</v>
      </c>
      <c r="H29" s="46" t="s">
        <v>34</v>
      </c>
      <c r="I29" s="47" t="s">
        <v>16</v>
      </c>
      <c r="J29" s="60">
        <v>756.82</v>
      </c>
      <c r="K29" s="69"/>
      <c r="L29" s="25">
        <f t="shared" si="5"/>
        <v>0</v>
      </c>
      <c r="M29" s="26" t="str">
        <f t="shared" si="0"/>
        <v>OK</v>
      </c>
      <c r="N29" s="36"/>
      <c r="O29" s="36"/>
      <c r="P29" s="34"/>
      <c r="Q29" s="36"/>
      <c r="R29" s="34"/>
      <c r="S29" s="36"/>
      <c r="T29" s="34"/>
      <c r="U29" s="39"/>
      <c r="V29" s="36"/>
      <c r="W29" s="38"/>
      <c r="X29" s="34"/>
      <c r="Y29" s="38"/>
      <c r="Z29" s="35"/>
      <c r="AA29" s="35"/>
      <c r="AB29" s="35"/>
      <c r="AC29" s="35"/>
      <c r="AD29" s="35"/>
      <c r="AE29" s="35"/>
    </row>
    <row r="30" spans="1:31" ht="30" customHeight="1" x14ac:dyDescent="0.45">
      <c r="A30" s="74"/>
      <c r="B30" s="75">
        <v>14</v>
      </c>
      <c r="C30" s="76" t="s">
        <v>42</v>
      </c>
      <c r="D30" s="63">
        <v>27</v>
      </c>
      <c r="E30" s="78" t="s">
        <v>15</v>
      </c>
      <c r="F30" s="45" t="s">
        <v>14</v>
      </c>
      <c r="G30" s="53" t="s">
        <v>32</v>
      </c>
      <c r="H30" s="46" t="s">
        <v>33</v>
      </c>
      <c r="I30" s="47" t="s">
        <v>16</v>
      </c>
      <c r="J30" s="60">
        <v>6.13</v>
      </c>
      <c r="K30" s="69"/>
      <c r="L30" s="25">
        <f t="shared" si="5"/>
        <v>0</v>
      </c>
      <c r="M30" s="26" t="str">
        <f t="shared" si="0"/>
        <v>OK</v>
      </c>
      <c r="N30" s="54"/>
      <c r="O30" s="54"/>
      <c r="P30" s="55"/>
      <c r="Q30" s="55"/>
      <c r="R30" s="55"/>
      <c r="S30" s="55"/>
      <c r="T30" s="55"/>
      <c r="U30" s="55"/>
      <c r="V30" s="55"/>
      <c r="W30" s="55"/>
      <c r="X30" s="56"/>
      <c r="Y30" s="56"/>
      <c r="Z30" s="56"/>
      <c r="AA30" s="56"/>
      <c r="AB30" s="56"/>
      <c r="AC30" s="56"/>
      <c r="AD30" s="56"/>
      <c r="AE30" s="56"/>
    </row>
    <row r="31" spans="1:31" ht="30" customHeight="1" x14ac:dyDescent="0.45">
      <c r="A31" s="74"/>
      <c r="B31" s="75"/>
      <c r="C31" s="77"/>
      <c r="D31" s="63">
        <v>28</v>
      </c>
      <c r="E31" s="78"/>
      <c r="F31" s="46" t="s">
        <v>22</v>
      </c>
      <c r="G31" s="53" t="s">
        <v>32</v>
      </c>
      <c r="H31" s="46" t="s">
        <v>34</v>
      </c>
      <c r="I31" s="47" t="s">
        <v>16</v>
      </c>
      <c r="J31" s="60">
        <v>704.59</v>
      </c>
      <c r="K31" s="69"/>
      <c r="L31" s="25">
        <f t="shared" si="5"/>
        <v>0</v>
      </c>
      <c r="M31" s="26" t="str">
        <f t="shared" si="0"/>
        <v>OK</v>
      </c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6"/>
      <c r="Y31" s="56"/>
      <c r="Z31" s="56"/>
      <c r="AA31" s="56"/>
      <c r="AB31" s="56"/>
      <c r="AC31" s="56"/>
      <c r="AD31" s="56"/>
      <c r="AE31" s="56"/>
    </row>
    <row r="32" spans="1:31" s="7" customFormat="1" ht="30" customHeight="1" x14ac:dyDescent="0.45">
      <c r="A32" s="74" t="s">
        <v>46</v>
      </c>
      <c r="B32" s="70">
        <v>15</v>
      </c>
      <c r="C32" s="71" t="s">
        <v>42</v>
      </c>
      <c r="D32" s="64">
        <v>29</v>
      </c>
      <c r="E32" s="73" t="s">
        <v>18</v>
      </c>
      <c r="F32" s="45" t="s">
        <v>14</v>
      </c>
      <c r="G32" s="53" t="s">
        <v>32</v>
      </c>
      <c r="H32" s="46" t="s">
        <v>33</v>
      </c>
      <c r="I32" s="47" t="s">
        <v>16</v>
      </c>
      <c r="J32" s="60">
        <v>3.81</v>
      </c>
      <c r="K32" s="69"/>
      <c r="L32" s="25">
        <f t="shared" si="5"/>
        <v>0</v>
      </c>
      <c r="M32" s="26" t="str">
        <f t="shared" si="0"/>
        <v>OK</v>
      </c>
      <c r="N32" s="36"/>
      <c r="O32" s="36"/>
      <c r="P32" s="36"/>
      <c r="Q32" s="34"/>
      <c r="R32" s="36"/>
      <c r="S32" s="34"/>
      <c r="T32" s="34"/>
      <c r="U32" s="39"/>
      <c r="V32" s="36"/>
      <c r="W32" s="38"/>
      <c r="X32" s="34"/>
      <c r="Y32" s="38"/>
      <c r="Z32" s="35"/>
      <c r="AA32" s="35"/>
      <c r="AB32" s="35"/>
      <c r="AC32" s="35"/>
      <c r="AD32" s="35"/>
      <c r="AE32" s="35"/>
    </row>
    <row r="33" spans="1:31" s="7" customFormat="1" ht="30" customHeight="1" x14ac:dyDescent="0.45">
      <c r="A33" s="74"/>
      <c r="B33" s="70"/>
      <c r="C33" s="72"/>
      <c r="D33" s="64">
        <v>30</v>
      </c>
      <c r="E33" s="73"/>
      <c r="F33" s="46" t="s">
        <v>22</v>
      </c>
      <c r="G33" s="53" t="s">
        <v>32</v>
      </c>
      <c r="H33" s="46" t="s">
        <v>34</v>
      </c>
      <c r="I33" s="47" t="s">
        <v>16</v>
      </c>
      <c r="J33" s="60">
        <v>420.13</v>
      </c>
      <c r="K33" s="69"/>
      <c r="L33" s="25">
        <f t="shared" si="5"/>
        <v>0</v>
      </c>
      <c r="M33" s="26" t="str">
        <f t="shared" si="0"/>
        <v>OK</v>
      </c>
      <c r="N33" s="36"/>
      <c r="O33" s="36"/>
      <c r="P33" s="36"/>
      <c r="Q33" s="34"/>
      <c r="R33" s="36"/>
      <c r="S33" s="34"/>
      <c r="T33" s="34"/>
      <c r="U33" s="39"/>
      <c r="V33" s="36"/>
      <c r="W33" s="38"/>
      <c r="X33" s="34"/>
      <c r="Y33" s="38"/>
      <c r="Z33" s="35"/>
      <c r="AA33" s="35"/>
      <c r="AB33" s="35"/>
      <c r="AC33" s="35"/>
      <c r="AD33" s="35"/>
      <c r="AE33" s="35"/>
    </row>
    <row r="34" spans="1:31" s="7" customFormat="1" ht="30" customHeight="1" x14ac:dyDescent="0.45">
      <c r="A34" s="74"/>
      <c r="B34" s="75">
        <v>16</v>
      </c>
      <c r="C34" s="76" t="s">
        <v>43</v>
      </c>
      <c r="D34" s="63">
        <v>31</v>
      </c>
      <c r="E34" s="78" t="s">
        <v>19</v>
      </c>
      <c r="F34" s="45" t="s">
        <v>14</v>
      </c>
      <c r="G34" s="53" t="s">
        <v>32</v>
      </c>
      <c r="H34" s="46" t="s">
        <v>33</v>
      </c>
      <c r="I34" s="47" t="s">
        <v>16</v>
      </c>
      <c r="J34" s="60">
        <v>5.23</v>
      </c>
      <c r="K34" s="69"/>
      <c r="L34" s="25">
        <f t="shared" si="5"/>
        <v>0</v>
      </c>
      <c r="M34" s="26" t="str">
        <f t="shared" si="0"/>
        <v>OK</v>
      </c>
      <c r="N34" s="36"/>
      <c r="O34" s="36"/>
      <c r="P34" s="34"/>
      <c r="Q34" s="34"/>
      <c r="R34" s="34"/>
      <c r="S34" s="34"/>
      <c r="T34" s="34"/>
      <c r="U34" s="39"/>
      <c r="V34" s="36"/>
      <c r="W34" s="38"/>
      <c r="X34" s="36"/>
      <c r="Y34" s="38"/>
      <c r="Z34" s="35"/>
      <c r="AA34" s="35"/>
      <c r="AB34" s="35"/>
      <c r="AC34" s="35"/>
      <c r="AD34" s="35"/>
      <c r="AE34" s="35"/>
    </row>
    <row r="35" spans="1:31" s="7" customFormat="1" ht="30" customHeight="1" x14ac:dyDescent="0.45">
      <c r="A35" s="74"/>
      <c r="B35" s="75"/>
      <c r="C35" s="77"/>
      <c r="D35" s="63">
        <v>32</v>
      </c>
      <c r="E35" s="78"/>
      <c r="F35" s="46" t="s">
        <v>22</v>
      </c>
      <c r="G35" s="53" t="s">
        <v>32</v>
      </c>
      <c r="H35" s="46" t="s">
        <v>34</v>
      </c>
      <c r="I35" s="47" t="s">
        <v>16</v>
      </c>
      <c r="J35" s="60">
        <v>517.33000000000004</v>
      </c>
      <c r="K35" s="69"/>
      <c r="L35" s="25">
        <f t="shared" si="5"/>
        <v>0</v>
      </c>
      <c r="M35" s="26" t="str">
        <f t="shared" si="0"/>
        <v>OK</v>
      </c>
      <c r="N35" s="36"/>
      <c r="O35" s="36"/>
      <c r="P35" s="34"/>
      <c r="Q35" s="34"/>
      <c r="R35" s="34"/>
      <c r="S35" s="34"/>
      <c r="T35" s="34"/>
      <c r="U35" s="39"/>
      <c r="V35" s="36"/>
      <c r="W35" s="38"/>
      <c r="X35" s="36"/>
      <c r="Y35" s="38"/>
      <c r="Z35" s="35"/>
      <c r="AA35" s="35"/>
      <c r="AB35" s="35"/>
      <c r="AC35" s="35"/>
      <c r="AD35" s="35"/>
      <c r="AE35" s="35"/>
    </row>
    <row r="36" spans="1:31" s="7" customFormat="1" ht="30" customHeight="1" x14ac:dyDescent="0.45">
      <c r="A36" s="74"/>
      <c r="B36" s="70">
        <v>17</v>
      </c>
      <c r="C36" s="71" t="s">
        <v>43</v>
      </c>
      <c r="D36" s="64">
        <v>33</v>
      </c>
      <c r="E36" s="73" t="s">
        <v>20</v>
      </c>
      <c r="F36" s="45" t="s">
        <v>14</v>
      </c>
      <c r="G36" s="53" t="s">
        <v>32</v>
      </c>
      <c r="H36" s="46" t="s">
        <v>33</v>
      </c>
      <c r="I36" s="47" t="s">
        <v>16</v>
      </c>
      <c r="J36" s="60">
        <v>6.79</v>
      </c>
      <c r="K36" s="69"/>
      <c r="L36" s="25">
        <f t="shared" si="5"/>
        <v>0</v>
      </c>
      <c r="M36" s="26" t="str">
        <f t="shared" si="0"/>
        <v>OK</v>
      </c>
      <c r="N36" s="36"/>
      <c r="O36" s="36"/>
      <c r="P36" s="34"/>
      <c r="Q36" s="36"/>
      <c r="R36" s="34"/>
      <c r="S36" s="36"/>
      <c r="T36" s="34"/>
      <c r="U36" s="39"/>
      <c r="V36" s="36"/>
      <c r="W36" s="38"/>
      <c r="X36" s="34"/>
      <c r="Y36" s="38"/>
      <c r="Z36" s="35"/>
      <c r="AA36" s="35"/>
      <c r="AB36" s="35"/>
      <c r="AC36" s="35"/>
      <c r="AD36" s="35"/>
      <c r="AE36" s="35"/>
    </row>
    <row r="37" spans="1:31" s="7" customFormat="1" ht="30" customHeight="1" x14ac:dyDescent="0.45">
      <c r="A37" s="74"/>
      <c r="B37" s="70"/>
      <c r="C37" s="72"/>
      <c r="D37" s="64">
        <v>34</v>
      </c>
      <c r="E37" s="73"/>
      <c r="F37" s="46" t="s">
        <v>22</v>
      </c>
      <c r="G37" s="53" t="s">
        <v>32</v>
      </c>
      <c r="H37" s="46" t="s">
        <v>34</v>
      </c>
      <c r="I37" s="47" t="s">
        <v>16</v>
      </c>
      <c r="J37" s="60">
        <v>756.82</v>
      </c>
      <c r="K37" s="69"/>
      <c r="L37" s="25">
        <f t="shared" si="5"/>
        <v>0</v>
      </c>
      <c r="M37" s="26" t="str">
        <f t="shared" si="0"/>
        <v>OK</v>
      </c>
      <c r="N37" s="36"/>
      <c r="O37" s="36"/>
      <c r="P37" s="34"/>
      <c r="Q37" s="36"/>
      <c r="R37" s="34"/>
      <c r="S37" s="36"/>
      <c r="T37" s="34"/>
      <c r="U37" s="39"/>
      <c r="V37" s="36"/>
      <c r="W37" s="38"/>
      <c r="X37" s="34"/>
      <c r="Y37" s="38"/>
      <c r="Z37" s="35"/>
      <c r="AA37" s="35"/>
      <c r="AB37" s="35"/>
      <c r="AC37" s="35"/>
      <c r="AD37" s="35"/>
      <c r="AE37" s="35"/>
    </row>
    <row r="38" spans="1:31" s="7" customFormat="1" ht="30" customHeight="1" x14ac:dyDescent="0.45">
      <c r="A38" s="74"/>
      <c r="B38" s="75">
        <v>18</v>
      </c>
      <c r="C38" s="76" t="s">
        <v>42</v>
      </c>
      <c r="D38" s="63">
        <v>35</v>
      </c>
      <c r="E38" s="78" t="s">
        <v>15</v>
      </c>
      <c r="F38" s="45" t="s">
        <v>14</v>
      </c>
      <c r="G38" s="53" t="s">
        <v>32</v>
      </c>
      <c r="H38" s="46" t="s">
        <v>33</v>
      </c>
      <c r="I38" s="47" t="s">
        <v>16</v>
      </c>
      <c r="J38" s="60">
        <v>6.13</v>
      </c>
      <c r="K38" s="69"/>
      <c r="L38" s="25">
        <f t="shared" si="5"/>
        <v>0</v>
      </c>
      <c r="M38" s="26" t="str">
        <f t="shared" si="0"/>
        <v>OK</v>
      </c>
      <c r="N38" s="36"/>
      <c r="O38" s="36"/>
      <c r="P38" s="34"/>
      <c r="Q38" s="36"/>
      <c r="R38" s="34"/>
      <c r="S38" s="36"/>
      <c r="T38" s="34"/>
      <c r="U38" s="39"/>
      <c r="V38" s="36"/>
      <c r="W38" s="38"/>
      <c r="X38" s="34"/>
      <c r="Y38" s="38"/>
      <c r="Z38" s="35"/>
      <c r="AA38" s="35"/>
      <c r="AB38" s="35"/>
      <c r="AC38" s="35"/>
      <c r="AD38" s="35"/>
      <c r="AE38" s="35"/>
    </row>
    <row r="39" spans="1:31" s="7" customFormat="1" ht="30" customHeight="1" x14ac:dyDescent="0.45">
      <c r="A39" s="74"/>
      <c r="B39" s="75"/>
      <c r="C39" s="77"/>
      <c r="D39" s="63">
        <v>36</v>
      </c>
      <c r="E39" s="78"/>
      <c r="F39" s="46" t="s">
        <v>22</v>
      </c>
      <c r="G39" s="53" t="s">
        <v>32</v>
      </c>
      <c r="H39" s="46" t="s">
        <v>34</v>
      </c>
      <c r="I39" s="47" t="s">
        <v>16</v>
      </c>
      <c r="J39" s="60">
        <v>704.6</v>
      </c>
      <c r="K39" s="69"/>
      <c r="L39" s="25">
        <f t="shared" si="5"/>
        <v>0</v>
      </c>
      <c r="M39" s="26" t="str">
        <f t="shared" si="0"/>
        <v>OK</v>
      </c>
      <c r="N39" s="36"/>
      <c r="O39" s="36"/>
      <c r="P39" s="34"/>
      <c r="Q39" s="36"/>
      <c r="R39" s="34"/>
      <c r="S39" s="36"/>
      <c r="T39" s="34"/>
      <c r="U39" s="39"/>
      <c r="V39" s="36"/>
      <c r="W39" s="38"/>
      <c r="X39" s="34"/>
      <c r="Y39" s="38"/>
      <c r="Z39" s="35"/>
      <c r="AA39" s="35"/>
      <c r="AB39" s="35"/>
      <c r="AC39" s="35"/>
      <c r="AD39" s="35"/>
      <c r="AE39" s="35"/>
    </row>
    <row r="40" spans="1:31" ht="30" customHeight="1" x14ac:dyDescent="0.45">
      <c r="A40" s="74"/>
      <c r="B40" s="70">
        <v>19</v>
      </c>
      <c r="C40" s="71" t="s">
        <v>42</v>
      </c>
      <c r="D40" s="64">
        <v>37</v>
      </c>
      <c r="E40" s="73" t="s">
        <v>35</v>
      </c>
      <c r="F40" s="45" t="s">
        <v>14</v>
      </c>
      <c r="G40" s="53" t="s">
        <v>32</v>
      </c>
      <c r="H40" s="46" t="s">
        <v>33</v>
      </c>
      <c r="I40" s="47" t="s">
        <v>16</v>
      </c>
      <c r="J40" s="60">
        <v>3.41</v>
      </c>
      <c r="K40" s="69"/>
      <c r="L40" s="25">
        <f t="shared" si="5"/>
        <v>0</v>
      </c>
      <c r="M40" s="26" t="str">
        <f t="shared" si="0"/>
        <v>OK</v>
      </c>
      <c r="N40" s="54"/>
      <c r="O40" s="54"/>
      <c r="P40" s="55"/>
      <c r="Q40" s="55"/>
      <c r="R40" s="55"/>
      <c r="S40" s="55"/>
      <c r="T40" s="55"/>
      <c r="U40" s="55"/>
      <c r="V40" s="55"/>
      <c r="W40" s="55"/>
      <c r="X40" s="56"/>
      <c r="Y40" s="56"/>
      <c r="Z40" s="56"/>
      <c r="AA40" s="56"/>
      <c r="AB40" s="56"/>
      <c r="AC40" s="56"/>
      <c r="AD40" s="56"/>
      <c r="AE40" s="56"/>
    </row>
    <row r="41" spans="1:31" ht="30" customHeight="1" x14ac:dyDescent="0.45">
      <c r="A41" s="74"/>
      <c r="B41" s="70"/>
      <c r="C41" s="72"/>
      <c r="D41" s="64">
        <v>38</v>
      </c>
      <c r="E41" s="73"/>
      <c r="F41" s="46" t="s">
        <v>22</v>
      </c>
      <c r="G41" s="53" t="s">
        <v>32</v>
      </c>
      <c r="H41" s="46" t="s">
        <v>34</v>
      </c>
      <c r="I41" s="47" t="s">
        <v>16</v>
      </c>
      <c r="J41" s="60">
        <v>328.24</v>
      </c>
      <c r="K41" s="69"/>
      <c r="L41" s="25">
        <f t="shared" si="5"/>
        <v>0</v>
      </c>
      <c r="M41" s="26" t="str">
        <f t="shared" si="0"/>
        <v>OK</v>
      </c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6"/>
      <c r="Y41" s="56"/>
      <c r="Z41" s="56"/>
      <c r="AA41" s="56"/>
      <c r="AB41" s="56"/>
      <c r="AC41" s="56"/>
      <c r="AD41" s="56"/>
      <c r="AE41" s="56"/>
    </row>
    <row r="43" spans="1:31" ht="18" x14ac:dyDescent="0.45">
      <c r="N43" s="50"/>
      <c r="O43" s="50"/>
    </row>
    <row r="45" spans="1:31" ht="18" x14ac:dyDescent="0.45">
      <c r="G45" s="87" t="s">
        <v>21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9"/>
    </row>
  </sheetData>
  <mergeCells count="84">
    <mergeCell ref="AD1:AD2"/>
    <mergeCell ref="B4:B5"/>
    <mergeCell ref="B6:B7"/>
    <mergeCell ref="S1:S2"/>
    <mergeCell ref="T1:T2"/>
    <mergeCell ref="U1:U2"/>
    <mergeCell ref="O1:O2"/>
    <mergeCell ref="P1:P2"/>
    <mergeCell ref="Q1:Q2"/>
    <mergeCell ref="R1:R2"/>
    <mergeCell ref="N1:N2"/>
    <mergeCell ref="V1:V2"/>
    <mergeCell ref="W1:W2"/>
    <mergeCell ref="X1:X2"/>
    <mergeCell ref="Y1:Y2"/>
    <mergeCell ref="B12:B13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AB1:AB2"/>
    <mergeCell ref="AA1:AA2"/>
    <mergeCell ref="A1:G1"/>
    <mergeCell ref="H1:J1"/>
    <mergeCell ref="K1:M1"/>
    <mergeCell ref="Z1:Z2"/>
    <mergeCell ref="AE1:AE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AC1:AC2"/>
    <mergeCell ref="B8:B9"/>
    <mergeCell ref="B10:B11"/>
    <mergeCell ref="C20:C21"/>
    <mergeCell ref="E20:E21"/>
    <mergeCell ref="B22:B23"/>
    <mergeCell ref="C22:C23"/>
    <mergeCell ref="E22:E23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G45:T45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45"/>
  <sheetViews>
    <sheetView zoomScale="80" zoomScaleNormal="80" workbookViewId="0">
      <selection activeCell="S10" sqref="S10"/>
    </sheetView>
  </sheetViews>
  <sheetFormatPr defaultColWidth="9.73046875" defaultRowHeight="14.25" x14ac:dyDescent="0.45"/>
  <cols>
    <col min="1" max="1" width="16.265625" style="2" customWidth="1"/>
    <col min="2" max="2" width="11.86328125" style="1" customWidth="1"/>
    <col min="3" max="3" width="46.73046875" style="1" customWidth="1"/>
    <col min="4" max="4" width="11.73046875" style="1" customWidth="1"/>
    <col min="5" max="5" width="24.86328125" style="1" customWidth="1"/>
    <col min="6" max="6" width="11.86328125" style="1" customWidth="1"/>
    <col min="7" max="7" width="9.1328125" style="28" customWidth="1"/>
    <col min="8" max="8" width="12.265625" style="1" customWidth="1"/>
    <col min="9" max="9" width="14.86328125" style="1" customWidth="1"/>
    <col min="10" max="10" width="15.3984375" style="1" customWidth="1"/>
    <col min="11" max="11" width="11.265625" style="6" customWidth="1"/>
    <col min="12" max="12" width="13.265625" style="27" customWidth="1"/>
    <col min="13" max="13" width="12.59765625" style="4" customWidth="1"/>
    <col min="14" max="14" width="14.1328125" style="5" customWidth="1"/>
    <col min="15" max="15" width="14.265625" style="5" customWidth="1"/>
    <col min="16" max="23" width="15.73046875" style="5" customWidth="1"/>
    <col min="24" max="31" width="15.73046875" style="2" customWidth="1"/>
    <col min="32" max="16384" width="9.73046875" style="2"/>
  </cols>
  <sheetData>
    <row r="1" spans="1:31" ht="65.25" customHeight="1" x14ac:dyDescent="0.45">
      <c r="A1" s="79" t="s">
        <v>36</v>
      </c>
      <c r="B1" s="79"/>
      <c r="C1" s="79"/>
      <c r="D1" s="79"/>
      <c r="E1" s="79"/>
      <c r="F1" s="79"/>
      <c r="G1" s="80"/>
      <c r="H1" s="86" t="s">
        <v>37</v>
      </c>
      <c r="I1" s="86"/>
      <c r="J1" s="86"/>
      <c r="K1" s="86" t="s">
        <v>38</v>
      </c>
      <c r="L1" s="86"/>
      <c r="M1" s="86"/>
      <c r="N1" s="84" t="s">
        <v>39</v>
      </c>
      <c r="O1" s="84" t="s">
        <v>39</v>
      </c>
      <c r="P1" s="84" t="s">
        <v>39</v>
      </c>
      <c r="Q1" s="84" t="s">
        <v>39</v>
      </c>
      <c r="R1" s="84" t="s">
        <v>39</v>
      </c>
      <c r="S1" s="84" t="s">
        <v>39</v>
      </c>
      <c r="T1" s="84" t="s">
        <v>39</v>
      </c>
      <c r="U1" s="84" t="s">
        <v>39</v>
      </c>
      <c r="V1" s="84" t="s">
        <v>39</v>
      </c>
      <c r="W1" s="84" t="s">
        <v>39</v>
      </c>
      <c r="X1" s="84" t="s">
        <v>39</v>
      </c>
      <c r="Y1" s="84" t="s">
        <v>39</v>
      </c>
      <c r="Z1" s="84" t="s">
        <v>39</v>
      </c>
      <c r="AA1" s="84" t="s">
        <v>39</v>
      </c>
      <c r="AB1" s="84" t="s">
        <v>39</v>
      </c>
      <c r="AC1" s="84" t="s">
        <v>39</v>
      </c>
      <c r="AD1" s="84" t="s">
        <v>39</v>
      </c>
      <c r="AE1" s="84" t="s">
        <v>39</v>
      </c>
    </row>
    <row r="2" spans="1:31" ht="21.75" customHeight="1" x14ac:dyDescent="0.45">
      <c r="A2" s="79" t="s">
        <v>17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</row>
    <row r="3" spans="1:31" s="3" customFormat="1" ht="30" customHeight="1" x14ac:dyDescent="0.35">
      <c r="A3" s="62" t="s">
        <v>40</v>
      </c>
      <c r="B3" s="51" t="s">
        <v>25</v>
      </c>
      <c r="C3" s="51" t="s">
        <v>26</v>
      </c>
      <c r="D3" s="51" t="s">
        <v>27</v>
      </c>
      <c r="E3" s="51" t="s">
        <v>28</v>
      </c>
      <c r="F3" s="51" t="s">
        <v>5</v>
      </c>
      <c r="G3" s="51" t="s">
        <v>29</v>
      </c>
      <c r="H3" s="51" t="s">
        <v>30</v>
      </c>
      <c r="I3" s="51" t="s">
        <v>31</v>
      </c>
      <c r="J3" s="21" t="s">
        <v>2</v>
      </c>
      <c r="K3" s="22" t="s">
        <v>4</v>
      </c>
      <c r="L3" s="23" t="s">
        <v>0</v>
      </c>
      <c r="M3" s="20" t="s">
        <v>3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</row>
    <row r="4" spans="1:31" ht="30" customHeight="1" x14ac:dyDescent="0.45">
      <c r="A4" s="83" t="s">
        <v>41</v>
      </c>
      <c r="B4" s="81">
        <v>1</v>
      </c>
      <c r="C4" s="71" t="s">
        <v>42</v>
      </c>
      <c r="D4" s="61">
        <v>1</v>
      </c>
      <c r="E4" s="73" t="s">
        <v>18</v>
      </c>
      <c r="F4" s="45" t="s">
        <v>14</v>
      </c>
      <c r="G4" s="53" t="s">
        <v>32</v>
      </c>
      <c r="H4" s="46" t="s">
        <v>33</v>
      </c>
      <c r="I4" s="47" t="s">
        <v>16</v>
      </c>
      <c r="J4" s="60">
        <v>3.81</v>
      </c>
      <c r="K4" s="69">
        <v>1000</v>
      </c>
      <c r="L4" s="25">
        <f>K4-(SUM(N4:AE4))</f>
        <v>1000</v>
      </c>
      <c r="M4" s="26" t="str">
        <f t="shared" ref="M4:M41" si="0">IF(L4&lt;0,"ATENÇÃO","OK")</f>
        <v>OK</v>
      </c>
      <c r="N4" s="36"/>
      <c r="O4" s="36"/>
      <c r="P4" s="34"/>
      <c r="Q4" s="34"/>
      <c r="R4" s="34"/>
      <c r="S4" s="34"/>
      <c r="T4" s="36"/>
      <c r="U4" s="40"/>
      <c r="V4" s="37"/>
      <c r="W4" s="38"/>
      <c r="X4" s="34"/>
      <c r="Y4" s="38"/>
      <c r="Z4" s="35"/>
      <c r="AA4" s="35"/>
      <c r="AB4" s="35"/>
      <c r="AC4" s="35"/>
      <c r="AD4" s="35"/>
      <c r="AE4" s="35"/>
    </row>
    <row r="5" spans="1:31" ht="30" customHeight="1" x14ac:dyDescent="0.45">
      <c r="A5" s="83"/>
      <c r="B5" s="82"/>
      <c r="C5" s="72"/>
      <c r="D5" s="61">
        <v>2</v>
      </c>
      <c r="E5" s="73"/>
      <c r="F5" s="46" t="s">
        <v>22</v>
      </c>
      <c r="G5" s="53" t="s">
        <v>32</v>
      </c>
      <c r="H5" s="46" t="s">
        <v>34</v>
      </c>
      <c r="I5" s="47" t="s">
        <v>16</v>
      </c>
      <c r="J5" s="60">
        <v>419.99</v>
      </c>
      <c r="K5" s="69">
        <v>3</v>
      </c>
      <c r="L5" s="25">
        <f t="shared" ref="L5" si="1">K5-(SUM(N5:AE5))</f>
        <v>3</v>
      </c>
      <c r="M5" s="26" t="str">
        <f t="shared" si="0"/>
        <v>OK</v>
      </c>
      <c r="N5" s="36"/>
      <c r="O5" s="36"/>
      <c r="P5" s="34"/>
      <c r="Q5" s="34"/>
      <c r="R5" s="34"/>
      <c r="S5" s="34"/>
      <c r="T5" s="36"/>
      <c r="U5" s="36"/>
      <c r="V5" s="36"/>
      <c r="W5" s="38"/>
      <c r="X5" s="34"/>
      <c r="Y5" s="38"/>
      <c r="Z5" s="35"/>
      <c r="AA5" s="35"/>
      <c r="AB5" s="35"/>
      <c r="AC5" s="35"/>
      <c r="AD5" s="35"/>
      <c r="AE5" s="35"/>
    </row>
    <row r="6" spans="1:31" ht="30" customHeight="1" x14ac:dyDescent="0.45">
      <c r="A6" s="83"/>
      <c r="B6" s="81">
        <v>2</v>
      </c>
      <c r="C6" s="76" t="s">
        <v>43</v>
      </c>
      <c r="D6" s="61">
        <v>3</v>
      </c>
      <c r="E6" s="78" t="s">
        <v>19</v>
      </c>
      <c r="F6" s="45" t="s">
        <v>14</v>
      </c>
      <c r="G6" s="53" t="s">
        <v>32</v>
      </c>
      <c r="H6" s="46" t="s">
        <v>33</v>
      </c>
      <c r="I6" s="47" t="s">
        <v>16</v>
      </c>
      <c r="J6" s="60">
        <v>5.23</v>
      </c>
      <c r="K6" s="69">
        <v>1000</v>
      </c>
      <c r="L6" s="25">
        <f>K6-(SUM(N6:AE6))</f>
        <v>1000</v>
      </c>
      <c r="M6" s="26" t="str">
        <f t="shared" si="0"/>
        <v>OK</v>
      </c>
      <c r="N6" s="36"/>
      <c r="O6" s="36"/>
      <c r="P6" s="34"/>
      <c r="Q6" s="34"/>
      <c r="R6" s="34"/>
      <c r="S6" s="34"/>
      <c r="T6" s="36"/>
      <c r="U6" s="40"/>
      <c r="V6" s="37"/>
      <c r="W6" s="38"/>
      <c r="X6" s="34"/>
      <c r="Y6" s="38"/>
      <c r="Z6" s="35"/>
      <c r="AA6" s="35"/>
      <c r="AB6" s="35"/>
      <c r="AC6" s="35"/>
      <c r="AD6" s="35"/>
      <c r="AE6" s="35"/>
    </row>
    <row r="7" spans="1:31" ht="30" customHeight="1" x14ac:dyDescent="0.45">
      <c r="A7" s="83"/>
      <c r="B7" s="82"/>
      <c r="C7" s="77"/>
      <c r="D7" s="61">
        <v>4</v>
      </c>
      <c r="E7" s="78"/>
      <c r="F7" s="46" t="s">
        <v>22</v>
      </c>
      <c r="G7" s="53" t="s">
        <v>32</v>
      </c>
      <c r="H7" s="46" t="s">
        <v>34</v>
      </c>
      <c r="I7" s="47" t="s">
        <v>16</v>
      </c>
      <c r="J7" s="60">
        <v>517.32000000000005</v>
      </c>
      <c r="K7" s="69">
        <v>3</v>
      </c>
      <c r="L7" s="25">
        <f t="shared" ref="L7" si="2">K7-(SUM(N7:AE7))</f>
        <v>3</v>
      </c>
      <c r="M7" s="26" t="str">
        <f t="shared" si="0"/>
        <v>OK</v>
      </c>
      <c r="N7" s="36"/>
      <c r="O7" s="36"/>
      <c r="P7" s="34"/>
      <c r="Q7" s="34"/>
      <c r="R7" s="34"/>
      <c r="S7" s="34"/>
      <c r="T7" s="36"/>
      <c r="U7" s="36"/>
      <c r="V7" s="36"/>
      <c r="W7" s="38"/>
      <c r="X7" s="34"/>
      <c r="Y7" s="38"/>
      <c r="Z7" s="35"/>
      <c r="AA7" s="35"/>
      <c r="AB7" s="35"/>
      <c r="AC7" s="35"/>
      <c r="AD7" s="35"/>
      <c r="AE7" s="35"/>
    </row>
    <row r="8" spans="1:31" ht="30" customHeight="1" x14ac:dyDescent="0.45">
      <c r="A8" s="83"/>
      <c r="B8" s="81">
        <v>3</v>
      </c>
      <c r="C8" s="71" t="s">
        <v>43</v>
      </c>
      <c r="D8" s="61">
        <v>5</v>
      </c>
      <c r="E8" s="73" t="s">
        <v>20</v>
      </c>
      <c r="F8" s="45" t="s">
        <v>14</v>
      </c>
      <c r="G8" s="53" t="s">
        <v>32</v>
      </c>
      <c r="H8" s="46" t="s">
        <v>33</v>
      </c>
      <c r="I8" s="47" t="s">
        <v>16</v>
      </c>
      <c r="J8" s="60">
        <v>6.79</v>
      </c>
      <c r="K8" s="69">
        <v>2500</v>
      </c>
      <c r="L8" s="25">
        <f>K8-(SUM(N8:AE8))</f>
        <v>2500</v>
      </c>
      <c r="M8" s="26" t="str">
        <f t="shared" si="0"/>
        <v>OK</v>
      </c>
      <c r="N8" s="36"/>
      <c r="O8" s="36"/>
      <c r="P8" s="34"/>
      <c r="Q8" s="34"/>
      <c r="R8" s="34"/>
      <c r="S8" s="34"/>
      <c r="T8" s="36"/>
      <c r="U8" s="40"/>
      <c r="V8" s="37"/>
      <c r="W8" s="38"/>
      <c r="X8" s="34"/>
      <c r="Y8" s="38"/>
      <c r="Z8" s="35"/>
      <c r="AA8" s="35"/>
      <c r="AB8" s="35"/>
      <c r="AC8" s="35"/>
      <c r="AD8" s="35"/>
      <c r="AE8" s="35"/>
    </row>
    <row r="9" spans="1:31" ht="30" customHeight="1" x14ac:dyDescent="0.45">
      <c r="A9" s="83"/>
      <c r="B9" s="82"/>
      <c r="C9" s="72"/>
      <c r="D9" s="61">
        <v>6</v>
      </c>
      <c r="E9" s="73"/>
      <c r="F9" s="46" t="s">
        <v>22</v>
      </c>
      <c r="G9" s="53" t="s">
        <v>32</v>
      </c>
      <c r="H9" s="46" t="s">
        <v>34</v>
      </c>
      <c r="I9" s="47" t="s">
        <v>16</v>
      </c>
      <c r="J9" s="60">
        <v>756.82</v>
      </c>
      <c r="K9" s="69">
        <v>5</v>
      </c>
      <c r="L9" s="25">
        <f t="shared" ref="L9" si="3">K9-(SUM(N9:AE9))</f>
        <v>5</v>
      </c>
      <c r="M9" s="26" t="str">
        <f t="shared" si="0"/>
        <v>OK</v>
      </c>
      <c r="N9" s="36"/>
      <c r="O9" s="36"/>
      <c r="P9" s="34"/>
      <c r="Q9" s="34"/>
      <c r="R9" s="34"/>
      <c r="S9" s="34"/>
      <c r="T9" s="36"/>
      <c r="U9" s="36"/>
      <c r="V9" s="36"/>
      <c r="W9" s="38"/>
      <c r="X9" s="34"/>
      <c r="Y9" s="38"/>
      <c r="Z9" s="35"/>
      <c r="AA9" s="35"/>
      <c r="AB9" s="35"/>
      <c r="AC9" s="35"/>
      <c r="AD9" s="35"/>
      <c r="AE9" s="35"/>
    </row>
    <row r="10" spans="1:31" ht="30" customHeight="1" x14ac:dyDescent="0.45">
      <c r="A10" s="83"/>
      <c r="B10" s="81">
        <v>4</v>
      </c>
      <c r="C10" s="76" t="s">
        <v>42</v>
      </c>
      <c r="D10" s="61">
        <v>7</v>
      </c>
      <c r="E10" s="78" t="s">
        <v>15</v>
      </c>
      <c r="F10" s="45" t="s">
        <v>14</v>
      </c>
      <c r="G10" s="53" t="s">
        <v>32</v>
      </c>
      <c r="H10" s="46" t="s">
        <v>33</v>
      </c>
      <c r="I10" s="47" t="s">
        <v>16</v>
      </c>
      <c r="J10" s="60">
        <v>6.13</v>
      </c>
      <c r="K10" s="69">
        <v>7500</v>
      </c>
      <c r="L10" s="25">
        <f>K10-(SUM(N10:AE10))</f>
        <v>7500</v>
      </c>
      <c r="M10" s="26" t="str">
        <f t="shared" si="0"/>
        <v>OK</v>
      </c>
      <c r="N10" s="36"/>
      <c r="O10" s="36"/>
      <c r="P10" s="34"/>
      <c r="Q10" s="34"/>
      <c r="R10" s="34"/>
      <c r="S10" s="34"/>
      <c r="T10" s="36"/>
      <c r="U10" s="40"/>
      <c r="V10" s="37"/>
      <c r="W10" s="38"/>
      <c r="X10" s="34"/>
      <c r="Y10" s="38"/>
      <c r="Z10" s="35"/>
      <c r="AA10" s="35"/>
      <c r="AB10" s="35"/>
      <c r="AC10" s="35"/>
      <c r="AD10" s="35"/>
      <c r="AE10" s="35"/>
    </row>
    <row r="11" spans="1:31" ht="30" customHeight="1" x14ac:dyDescent="0.45">
      <c r="A11" s="83"/>
      <c r="B11" s="82"/>
      <c r="C11" s="77"/>
      <c r="D11" s="61">
        <v>8</v>
      </c>
      <c r="E11" s="78"/>
      <c r="F11" s="46" t="s">
        <v>22</v>
      </c>
      <c r="G11" s="53" t="s">
        <v>32</v>
      </c>
      <c r="H11" s="46" t="s">
        <v>34</v>
      </c>
      <c r="I11" s="47" t="s">
        <v>16</v>
      </c>
      <c r="J11" s="60">
        <v>704.6</v>
      </c>
      <c r="K11" s="69">
        <v>8</v>
      </c>
      <c r="L11" s="25">
        <f t="shared" ref="L11" si="4">K11-(SUM(N11:AE11))</f>
        <v>8</v>
      </c>
      <c r="M11" s="26" t="str">
        <f t="shared" si="0"/>
        <v>OK</v>
      </c>
      <c r="N11" s="36"/>
      <c r="O11" s="36"/>
      <c r="P11" s="34"/>
      <c r="Q11" s="34"/>
      <c r="R11" s="34"/>
      <c r="S11" s="34"/>
      <c r="T11" s="36"/>
      <c r="U11" s="36"/>
      <c r="V11" s="36"/>
      <c r="W11" s="38"/>
      <c r="X11" s="34"/>
      <c r="Y11" s="38"/>
      <c r="Z11" s="35"/>
      <c r="AA11" s="35"/>
      <c r="AB11" s="35"/>
      <c r="AC11" s="35"/>
      <c r="AD11" s="35"/>
      <c r="AE11" s="35"/>
    </row>
    <row r="12" spans="1:31" ht="30" customHeight="1" x14ac:dyDescent="0.45">
      <c r="A12" s="83"/>
      <c r="B12" s="81">
        <v>5</v>
      </c>
      <c r="C12" s="71" t="s">
        <v>42</v>
      </c>
      <c r="D12" s="61">
        <v>9</v>
      </c>
      <c r="E12" s="73" t="s">
        <v>35</v>
      </c>
      <c r="F12" s="45" t="s">
        <v>14</v>
      </c>
      <c r="G12" s="53" t="s">
        <v>32</v>
      </c>
      <c r="H12" s="46" t="s">
        <v>33</v>
      </c>
      <c r="I12" s="47" t="s">
        <v>16</v>
      </c>
      <c r="J12" s="60">
        <v>3.41</v>
      </c>
      <c r="K12" s="69"/>
      <c r="L12" s="25">
        <f>K12-(SUM(N12:AE12))</f>
        <v>0</v>
      </c>
      <c r="M12" s="26" t="str">
        <f t="shared" si="0"/>
        <v>OK</v>
      </c>
      <c r="N12" s="36"/>
      <c r="O12" s="36"/>
      <c r="P12" s="34"/>
      <c r="Q12" s="34"/>
      <c r="R12" s="34"/>
      <c r="S12" s="34"/>
      <c r="T12" s="36"/>
      <c r="U12" s="40"/>
      <c r="V12" s="37"/>
      <c r="W12" s="38"/>
      <c r="X12" s="34"/>
      <c r="Y12" s="38"/>
      <c r="Z12" s="35"/>
      <c r="AA12" s="35"/>
      <c r="AB12" s="35"/>
      <c r="AC12" s="35"/>
      <c r="AD12" s="35"/>
      <c r="AE12" s="35"/>
    </row>
    <row r="13" spans="1:31" ht="30" customHeight="1" x14ac:dyDescent="0.45">
      <c r="A13" s="83"/>
      <c r="B13" s="82"/>
      <c r="C13" s="72"/>
      <c r="D13" s="61">
        <v>10</v>
      </c>
      <c r="E13" s="73"/>
      <c r="F13" s="46" t="s">
        <v>22</v>
      </c>
      <c r="G13" s="53" t="s">
        <v>32</v>
      </c>
      <c r="H13" s="46" t="s">
        <v>34</v>
      </c>
      <c r="I13" s="47" t="s">
        <v>16</v>
      </c>
      <c r="J13" s="60">
        <v>328.21</v>
      </c>
      <c r="K13" s="69"/>
      <c r="L13" s="25">
        <f t="shared" ref="L13:L41" si="5">K13-(SUM(N13:AE13))</f>
        <v>0</v>
      </c>
      <c r="M13" s="26" t="str">
        <f t="shared" si="0"/>
        <v>OK</v>
      </c>
      <c r="N13" s="36"/>
      <c r="O13" s="36"/>
      <c r="P13" s="34"/>
      <c r="Q13" s="34"/>
      <c r="R13" s="34"/>
      <c r="S13" s="34"/>
      <c r="T13" s="36"/>
      <c r="U13" s="36"/>
      <c r="V13" s="36"/>
      <c r="W13" s="38"/>
      <c r="X13" s="34"/>
      <c r="Y13" s="38"/>
      <c r="Z13" s="35"/>
      <c r="AA13" s="35"/>
      <c r="AB13" s="35"/>
      <c r="AC13" s="35"/>
      <c r="AD13" s="35"/>
      <c r="AE13" s="35"/>
    </row>
    <row r="14" spans="1:31" s="7" customFormat="1" ht="30" customHeight="1" x14ac:dyDescent="0.45">
      <c r="A14" s="74" t="s">
        <v>44</v>
      </c>
      <c r="B14" s="75">
        <v>6</v>
      </c>
      <c r="C14" s="76" t="s">
        <v>42</v>
      </c>
      <c r="D14" s="63">
        <v>11</v>
      </c>
      <c r="E14" s="78" t="s">
        <v>18</v>
      </c>
      <c r="F14" s="45" t="s">
        <v>14</v>
      </c>
      <c r="G14" s="53" t="s">
        <v>32</v>
      </c>
      <c r="H14" s="46" t="s">
        <v>33</v>
      </c>
      <c r="I14" s="47" t="s">
        <v>16</v>
      </c>
      <c r="J14" s="60">
        <v>3.81</v>
      </c>
      <c r="K14" s="69"/>
      <c r="L14" s="25">
        <f t="shared" si="5"/>
        <v>0</v>
      </c>
      <c r="M14" s="26" t="str">
        <f t="shared" si="0"/>
        <v>OK</v>
      </c>
      <c r="N14" s="36"/>
      <c r="O14" s="36"/>
      <c r="P14" s="36"/>
      <c r="Q14" s="34"/>
      <c r="R14" s="36"/>
      <c r="S14" s="34"/>
      <c r="T14" s="34"/>
      <c r="U14" s="39"/>
      <c r="V14" s="36"/>
      <c r="W14" s="38"/>
      <c r="X14" s="34"/>
      <c r="Y14" s="38"/>
      <c r="Z14" s="35"/>
      <c r="AA14" s="35"/>
      <c r="AB14" s="35"/>
      <c r="AC14" s="35"/>
      <c r="AD14" s="35"/>
      <c r="AE14" s="35"/>
    </row>
    <row r="15" spans="1:31" s="7" customFormat="1" ht="30" customHeight="1" x14ac:dyDescent="0.45">
      <c r="A15" s="74"/>
      <c r="B15" s="75"/>
      <c r="C15" s="77"/>
      <c r="D15" s="63">
        <v>12</v>
      </c>
      <c r="E15" s="78"/>
      <c r="F15" s="46" t="s">
        <v>22</v>
      </c>
      <c r="G15" s="53" t="s">
        <v>32</v>
      </c>
      <c r="H15" s="46" t="s">
        <v>34</v>
      </c>
      <c r="I15" s="47" t="s">
        <v>16</v>
      </c>
      <c r="J15" s="60">
        <v>420.13</v>
      </c>
      <c r="K15" s="69"/>
      <c r="L15" s="25">
        <f t="shared" si="5"/>
        <v>0</v>
      </c>
      <c r="M15" s="26" t="str">
        <f t="shared" si="0"/>
        <v>OK</v>
      </c>
      <c r="N15" s="36"/>
      <c r="O15" s="36"/>
      <c r="P15" s="36"/>
      <c r="Q15" s="34"/>
      <c r="R15" s="36"/>
      <c r="S15" s="34"/>
      <c r="T15" s="34"/>
      <c r="U15" s="39"/>
      <c r="V15" s="36"/>
      <c r="W15" s="38"/>
      <c r="X15" s="34"/>
      <c r="Y15" s="38"/>
      <c r="Z15" s="35"/>
      <c r="AA15" s="35"/>
      <c r="AB15" s="35"/>
      <c r="AC15" s="35"/>
      <c r="AD15" s="35"/>
      <c r="AE15" s="35"/>
    </row>
    <row r="16" spans="1:31" s="7" customFormat="1" ht="30" customHeight="1" x14ac:dyDescent="0.45">
      <c r="A16" s="74"/>
      <c r="B16" s="70">
        <v>7</v>
      </c>
      <c r="C16" s="71" t="s">
        <v>43</v>
      </c>
      <c r="D16" s="64">
        <v>13</v>
      </c>
      <c r="E16" s="73" t="s">
        <v>19</v>
      </c>
      <c r="F16" s="45" t="s">
        <v>14</v>
      </c>
      <c r="G16" s="53" t="s">
        <v>32</v>
      </c>
      <c r="H16" s="46" t="s">
        <v>33</v>
      </c>
      <c r="I16" s="47" t="s">
        <v>16</v>
      </c>
      <c r="J16" s="60">
        <v>5.23</v>
      </c>
      <c r="K16" s="69"/>
      <c r="L16" s="25">
        <f t="shared" si="5"/>
        <v>0</v>
      </c>
      <c r="M16" s="26" t="str">
        <f t="shared" si="0"/>
        <v>OK</v>
      </c>
      <c r="N16" s="36"/>
      <c r="O16" s="36"/>
      <c r="P16" s="34"/>
      <c r="Q16" s="34"/>
      <c r="R16" s="34"/>
      <c r="S16" s="34"/>
      <c r="T16" s="34"/>
      <c r="U16" s="39"/>
      <c r="V16" s="36"/>
      <c r="W16" s="38"/>
      <c r="X16" s="36"/>
      <c r="Y16" s="38"/>
      <c r="Z16" s="35"/>
      <c r="AA16" s="35"/>
      <c r="AB16" s="35"/>
      <c r="AC16" s="35"/>
      <c r="AD16" s="35"/>
      <c r="AE16" s="35"/>
    </row>
    <row r="17" spans="1:31" s="7" customFormat="1" ht="30" customHeight="1" x14ac:dyDescent="0.45">
      <c r="A17" s="74"/>
      <c r="B17" s="70"/>
      <c r="C17" s="72"/>
      <c r="D17" s="64">
        <v>14</v>
      </c>
      <c r="E17" s="73"/>
      <c r="F17" s="46" t="s">
        <v>22</v>
      </c>
      <c r="G17" s="53" t="s">
        <v>32</v>
      </c>
      <c r="H17" s="46" t="s">
        <v>34</v>
      </c>
      <c r="I17" s="47" t="s">
        <v>16</v>
      </c>
      <c r="J17" s="60">
        <v>517.33000000000004</v>
      </c>
      <c r="K17" s="69"/>
      <c r="L17" s="25">
        <f t="shared" si="5"/>
        <v>0</v>
      </c>
      <c r="M17" s="26" t="str">
        <f t="shared" si="0"/>
        <v>OK</v>
      </c>
      <c r="N17" s="36"/>
      <c r="O17" s="36"/>
      <c r="P17" s="34"/>
      <c r="Q17" s="34"/>
      <c r="R17" s="34"/>
      <c r="S17" s="34"/>
      <c r="T17" s="34"/>
      <c r="U17" s="39"/>
      <c r="V17" s="36"/>
      <c r="W17" s="38"/>
      <c r="X17" s="36"/>
      <c r="Y17" s="38"/>
      <c r="Z17" s="35"/>
      <c r="AA17" s="35"/>
      <c r="AB17" s="35"/>
      <c r="AC17" s="35"/>
      <c r="AD17" s="35"/>
      <c r="AE17" s="35"/>
    </row>
    <row r="18" spans="1:31" s="7" customFormat="1" ht="30" customHeight="1" x14ac:dyDescent="0.45">
      <c r="A18" s="74"/>
      <c r="B18" s="75">
        <v>8</v>
      </c>
      <c r="C18" s="76" t="s">
        <v>43</v>
      </c>
      <c r="D18" s="63">
        <v>15</v>
      </c>
      <c r="E18" s="78" t="s">
        <v>20</v>
      </c>
      <c r="F18" s="45" t="s">
        <v>14</v>
      </c>
      <c r="G18" s="53" t="s">
        <v>32</v>
      </c>
      <c r="H18" s="46" t="s">
        <v>33</v>
      </c>
      <c r="I18" s="47" t="s">
        <v>16</v>
      </c>
      <c r="J18" s="60">
        <v>6.79</v>
      </c>
      <c r="K18" s="69"/>
      <c r="L18" s="25">
        <f t="shared" si="5"/>
        <v>0</v>
      </c>
      <c r="M18" s="26" t="str">
        <f t="shared" si="0"/>
        <v>OK</v>
      </c>
      <c r="N18" s="36"/>
      <c r="O18" s="36"/>
      <c r="P18" s="34"/>
      <c r="Q18" s="36"/>
      <c r="R18" s="34"/>
      <c r="S18" s="36"/>
      <c r="T18" s="34"/>
      <c r="U18" s="39"/>
      <c r="V18" s="36"/>
      <c r="W18" s="38"/>
      <c r="X18" s="34"/>
      <c r="Y18" s="38"/>
      <c r="Z18" s="35"/>
      <c r="AA18" s="35"/>
      <c r="AB18" s="35"/>
      <c r="AC18" s="35"/>
      <c r="AD18" s="35"/>
      <c r="AE18" s="35"/>
    </row>
    <row r="19" spans="1:31" s="7" customFormat="1" ht="30" customHeight="1" x14ac:dyDescent="0.45">
      <c r="A19" s="74"/>
      <c r="B19" s="75"/>
      <c r="C19" s="77"/>
      <c r="D19" s="63">
        <v>16</v>
      </c>
      <c r="E19" s="78"/>
      <c r="F19" s="46" t="s">
        <v>22</v>
      </c>
      <c r="G19" s="53" t="s">
        <v>32</v>
      </c>
      <c r="H19" s="46" t="s">
        <v>34</v>
      </c>
      <c r="I19" s="47" t="s">
        <v>16</v>
      </c>
      <c r="J19" s="60">
        <v>756.82</v>
      </c>
      <c r="K19" s="69"/>
      <c r="L19" s="25">
        <f t="shared" si="5"/>
        <v>0</v>
      </c>
      <c r="M19" s="26" t="str">
        <f t="shared" si="0"/>
        <v>OK</v>
      </c>
      <c r="N19" s="36"/>
      <c r="O19" s="36"/>
      <c r="P19" s="34"/>
      <c r="Q19" s="36"/>
      <c r="R19" s="34"/>
      <c r="S19" s="36"/>
      <c r="T19" s="34"/>
      <c r="U19" s="39"/>
      <c r="V19" s="36"/>
      <c r="W19" s="38"/>
      <c r="X19" s="34"/>
      <c r="Y19" s="38"/>
      <c r="Z19" s="35"/>
      <c r="AA19" s="35"/>
      <c r="AB19" s="35"/>
      <c r="AC19" s="35"/>
      <c r="AD19" s="35"/>
      <c r="AE19" s="35"/>
    </row>
    <row r="20" spans="1:31" ht="30" customHeight="1" x14ac:dyDescent="0.45">
      <c r="A20" s="74"/>
      <c r="B20" s="70">
        <v>9</v>
      </c>
      <c r="C20" s="71" t="s">
        <v>42</v>
      </c>
      <c r="D20" s="64">
        <v>17</v>
      </c>
      <c r="E20" s="73" t="s">
        <v>15</v>
      </c>
      <c r="F20" s="45" t="s">
        <v>14</v>
      </c>
      <c r="G20" s="53" t="s">
        <v>32</v>
      </c>
      <c r="H20" s="46" t="s">
        <v>33</v>
      </c>
      <c r="I20" s="47" t="s">
        <v>16</v>
      </c>
      <c r="J20" s="60">
        <v>6.13</v>
      </c>
      <c r="K20" s="69"/>
      <c r="L20" s="25">
        <f t="shared" si="5"/>
        <v>0</v>
      </c>
      <c r="M20" s="26" t="str">
        <f t="shared" si="0"/>
        <v>OK</v>
      </c>
      <c r="N20" s="54"/>
      <c r="O20" s="54"/>
      <c r="P20" s="55"/>
      <c r="Q20" s="55"/>
      <c r="R20" s="55"/>
      <c r="S20" s="55"/>
      <c r="T20" s="55"/>
      <c r="U20" s="55"/>
      <c r="V20" s="55"/>
      <c r="W20" s="55"/>
      <c r="X20" s="56"/>
      <c r="Y20" s="56"/>
      <c r="Z20" s="56"/>
      <c r="AA20" s="56"/>
      <c r="AB20" s="56"/>
      <c r="AC20" s="56"/>
      <c r="AD20" s="56"/>
      <c r="AE20" s="56"/>
    </row>
    <row r="21" spans="1:31" ht="30" customHeight="1" x14ac:dyDescent="0.45">
      <c r="A21" s="74"/>
      <c r="B21" s="70"/>
      <c r="C21" s="72"/>
      <c r="D21" s="64">
        <v>18</v>
      </c>
      <c r="E21" s="73"/>
      <c r="F21" s="46" t="s">
        <v>22</v>
      </c>
      <c r="G21" s="53" t="s">
        <v>32</v>
      </c>
      <c r="H21" s="46" t="s">
        <v>34</v>
      </c>
      <c r="I21" s="47" t="s">
        <v>16</v>
      </c>
      <c r="J21" s="60">
        <v>704.59</v>
      </c>
      <c r="K21" s="69"/>
      <c r="L21" s="25">
        <f t="shared" si="5"/>
        <v>0</v>
      </c>
      <c r="M21" s="26" t="str">
        <f t="shared" si="0"/>
        <v>OK</v>
      </c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6"/>
      <c r="Y21" s="56"/>
      <c r="Z21" s="56"/>
      <c r="AA21" s="56"/>
      <c r="AB21" s="56"/>
      <c r="AC21" s="56"/>
      <c r="AD21" s="56"/>
      <c r="AE21" s="56"/>
    </row>
    <row r="22" spans="1:31" ht="30" customHeight="1" x14ac:dyDescent="0.45">
      <c r="A22" s="74"/>
      <c r="B22" s="75">
        <v>10</v>
      </c>
      <c r="C22" s="76" t="s">
        <v>42</v>
      </c>
      <c r="D22" s="63">
        <v>19</v>
      </c>
      <c r="E22" s="78" t="s">
        <v>35</v>
      </c>
      <c r="F22" s="45" t="s">
        <v>14</v>
      </c>
      <c r="G22" s="53" t="s">
        <v>32</v>
      </c>
      <c r="H22" s="46" t="s">
        <v>33</v>
      </c>
      <c r="I22" s="47" t="s">
        <v>16</v>
      </c>
      <c r="J22" s="60">
        <v>3.41</v>
      </c>
      <c r="K22" s="69"/>
      <c r="L22" s="25">
        <f t="shared" si="5"/>
        <v>0</v>
      </c>
      <c r="M22" s="26" t="str">
        <f t="shared" si="0"/>
        <v>OK</v>
      </c>
      <c r="N22" s="54"/>
      <c r="O22" s="54"/>
      <c r="P22" s="55"/>
      <c r="Q22" s="55"/>
      <c r="R22" s="55"/>
      <c r="S22" s="55"/>
      <c r="T22" s="55"/>
      <c r="U22" s="55"/>
      <c r="V22" s="55"/>
      <c r="W22" s="55"/>
      <c r="X22" s="56"/>
      <c r="Y22" s="56"/>
      <c r="Z22" s="56"/>
      <c r="AA22" s="56"/>
      <c r="AB22" s="56"/>
      <c r="AC22" s="56"/>
      <c r="AD22" s="56"/>
      <c r="AE22" s="56"/>
    </row>
    <row r="23" spans="1:31" ht="30" customHeight="1" x14ac:dyDescent="0.45">
      <c r="A23" s="74"/>
      <c r="B23" s="75"/>
      <c r="C23" s="77"/>
      <c r="D23" s="63">
        <v>20</v>
      </c>
      <c r="E23" s="78"/>
      <c r="F23" s="46" t="s">
        <v>22</v>
      </c>
      <c r="G23" s="53" t="s">
        <v>32</v>
      </c>
      <c r="H23" s="46" t="s">
        <v>34</v>
      </c>
      <c r="I23" s="47" t="s">
        <v>16</v>
      </c>
      <c r="J23" s="60">
        <v>328.19</v>
      </c>
      <c r="K23" s="69"/>
      <c r="L23" s="25">
        <f t="shared" si="5"/>
        <v>0</v>
      </c>
      <c r="M23" s="26" t="str">
        <f t="shared" si="0"/>
        <v>OK</v>
      </c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6"/>
      <c r="Y23" s="56"/>
      <c r="Z23" s="56"/>
      <c r="AA23" s="56"/>
      <c r="AB23" s="56"/>
      <c r="AC23" s="56"/>
      <c r="AD23" s="56"/>
      <c r="AE23" s="56"/>
    </row>
    <row r="24" spans="1:31" s="7" customFormat="1" ht="30" customHeight="1" x14ac:dyDescent="0.45">
      <c r="A24" s="74" t="s">
        <v>45</v>
      </c>
      <c r="B24" s="70">
        <v>11</v>
      </c>
      <c r="C24" s="71" t="s">
        <v>42</v>
      </c>
      <c r="D24" s="64">
        <v>21</v>
      </c>
      <c r="E24" s="73" t="s">
        <v>18</v>
      </c>
      <c r="F24" s="45" t="s">
        <v>14</v>
      </c>
      <c r="G24" s="53" t="s">
        <v>32</v>
      </c>
      <c r="H24" s="46" t="s">
        <v>33</v>
      </c>
      <c r="I24" s="47" t="s">
        <v>16</v>
      </c>
      <c r="J24" s="60">
        <v>3.81</v>
      </c>
      <c r="K24" s="69"/>
      <c r="L24" s="25">
        <f t="shared" si="5"/>
        <v>0</v>
      </c>
      <c r="M24" s="26" t="str">
        <f t="shared" si="0"/>
        <v>OK</v>
      </c>
      <c r="N24" s="36"/>
      <c r="O24" s="36"/>
      <c r="P24" s="36"/>
      <c r="Q24" s="34"/>
      <c r="R24" s="36"/>
      <c r="S24" s="34"/>
      <c r="T24" s="34"/>
      <c r="U24" s="39"/>
      <c r="V24" s="36"/>
      <c r="W24" s="38"/>
      <c r="X24" s="34"/>
      <c r="Y24" s="38"/>
      <c r="Z24" s="35"/>
      <c r="AA24" s="35"/>
      <c r="AB24" s="35"/>
      <c r="AC24" s="35"/>
      <c r="AD24" s="35"/>
      <c r="AE24" s="35"/>
    </row>
    <row r="25" spans="1:31" s="7" customFormat="1" ht="30" customHeight="1" x14ac:dyDescent="0.45">
      <c r="A25" s="74"/>
      <c r="B25" s="70"/>
      <c r="C25" s="72"/>
      <c r="D25" s="64">
        <v>22</v>
      </c>
      <c r="E25" s="73"/>
      <c r="F25" s="46" t="s">
        <v>22</v>
      </c>
      <c r="G25" s="53" t="s">
        <v>32</v>
      </c>
      <c r="H25" s="46" t="s">
        <v>34</v>
      </c>
      <c r="I25" s="47" t="s">
        <v>16</v>
      </c>
      <c r="J25" s="60">
        <v>420.14</v>
      </c>
      <c r="K25" s="69"/>
      <c r="L25" s="25">
        <f t="shared" si="5"/>
        <v>0</v>
      </c>
      <c r="M25" s="26" t="str">
        <f t="shared" si="0"/>
        <v>OK</v>
      </c>
      <c r="N25" s="36"/>
      <c r="O25" s="36"/>
      <c r="P25" s="36"/>
      <c r="Q25" s="34"/>
      <c r="R25" s="36"/>
      <c r="S25" s="34"/>
      <c r="T25" s="34"/>
      <c r="U25" s="39"/>
      <c r="V25" s="36"/>
      <c r="W25" s="38"/>
      <c r="X25" s="34"/>
      <c r="Y25" s="38"/>
      <c r="Z25" s="35"/>
      <c r="AA25" s="35"/>
      <c r="AB25" s="35"/>
      <c r="AC25" s="35"/>
      <c r="AD25" s="35"/>
      <c r="AE25" s="35"/>
    </row>
    <row r="26" spans="1:31" s="7" customFormat="1" ht="30" customHeight="1" x14ac:dyDescent="0.45">
      <c r="A26" s="74"/>
      <c r="B26" s="75">
        <v>12</v>
      </c>
      <c r="C26" s="76" t="s">
        <v>43</v>
      </c>
      <c r="D26" s="63">
        <v>23</v>
      </c>
      <c r="E26" s="78" t="s">
        <v>19</v>
      </c>
      <c r="F26" s="45" t="s">
        <v>14</v>
      </c>
      <c r="G26" s="53" t="s">
        <v>32</v>
      </c>
      <c r="H26" s="46" t="s">
        <v>33</v>
      </c>
      <c r="I26" s="47" t="s">
        <v>16</v>
      </c>
      <c r="J26" s="60">
        <v>5.23</v>
      </c>
      <c r="K26" s="69"/>
      <c r="L26" s="25">
        <f t="shared" si="5"/>
        <v>0</v>
      </c>
      <c r="M26" s="26" t="str">
        <f t="shared" si="0"/>
        <v>OK</v>
      </c>
      <c r="N26" s="36"/>
      <c r="O26" s="36"/>
      <c r="P26" s="34"/>
      <c r="Q26" s="34"/>
      <c r="R26" s="34"/>
      <c r="S26" s="34"/>
      <c r="T26" s="34"/>
      <c r="U26" s="39"/>
      <c r="V26" s="36"/>
      <c r="W26" s="38"/>
      <c r="X26" s="36"/>
      <c r="Y26" s="38"/>
      <c r="Z26" s="35"/>
      <c r="AA26" s="35"/>
      <c r="AB26" s="35"/>
      <c r="AC26" s="35"/>
      <c r="AD26" s="35"/>
      <c r="AE26" s="35"/>
    </row>
    <row r="27" spans="1:31" s="7" customFormat="1" ht="30" customHeight="1" x14ac:dyDescent="0.45">
      <c r="A27" s="74"/>
      <c r="B27" s="75"/>
      <c r="C27" s="77"/>
      <c r="D27" s="63">
        <v>24</v>
      </c>
      <c r="E27" s="78"/>
      <c r="F27" s="46" t="s">
        <v>22</v>
      </c>
      <c r="G27" s="53" t="s">
        <v>32</v>
      </c>
      <c r="H27" s="46" t="s">
        <v>34</v>
      </c>
      <c r="I27" s="47" t="s">
        <v>16</v>
      </c>
      <c r="J27" s="60">
        <v>517.33000000000004</v>
      </c>
      <c r="K27" s="69"/>
      <c r="L27" s="25">
        <f t="shared" si="5"/>
        <v>0</v>
      </c>
      <c r="M27" s="26" t="str">
        <f t="shared" si="0"/>
        <v>OK</v>
      </c>
      <c r="N27" s="36"/>
      <c r="O27" s="36"/>
      <c r="P27" s="34"/>
      <c r="Q27" s="34"/>
      <c r="R27" s="34"/>
      <c r="S27" s="34"/>
      <c r="T27" s="34"/>
      <c r="U27" s="39"/>
      <c r="V27" s="36"/>
      <c r="W27" s="38"/>
      <c r="X27" s="36"/>
      <c r="Y27" s="38"/>
      <c r="Z27" s="35"/>
      <c r="AA27" s="35"/>
      <c r="AB27" s="35"/>
      <c r="AC27" s="35"/>
      <c r="AD27" s="35"/>
      <c r="AE27" s="35"/>
    </row>
    <row r="28" spans="1:31" s="7" customFormat="1" ht="30" customHeight="1" x14ac:dyDescent="0.45">
      <c r="A28" s="74"/>
      <c r="B28" s="70">
        <v>13</v>
      </c>
      <c r="C28" s="71" t="s">
        <v>43</v>
      </c>
      <c r="D28" s="64">
        <v>25</v>
      </c>
      <c r="E28" s="73" t="s">
        <v>20</v>
      </c>
      <c r="F28" s="45" t="s">
        <v>14</v>
      </c>
      <c r="G28" s="53" t="s">
        <v>32</v>
      </c>
      <c r="H28" s="46" t="s">
        <v>33</v>
      </c>
      <c r="I28" s="47" t="s">
        <v>16</v>
      </c>
      <c r="J28" s="60">
        <v>6.79</v>
      </c>
      <c r="K28" s="69"/>
      <c r="L28" s="25">
        <f t="shared" si="5"/>
        <v>0</v>
      </c>
      <c r="M28" s="26" t="str">
        <f t="shared" si="0"/>
        <v>OK</v>
      </c>
      <c r="N28" s="36"/>
      <c r="O28" s="36"/>
      <c r="P28" s="34"/>
      <c r="Q28" s="36"/>
      <c r="R28" s="34"/>
      <c r="S28" s="36"/>
      <c r="T28" s="34"/>
      <c r="U28" s="39"/>
      <c r="V28" s="36"/>
      <c r="W28" s="38"/>
      <c r="X28" s="34"/>
      <c r="Y28" s="38"/>
      <c r="Z28" s="35"/>
      <c r="AA28" s="35"/>
      <c r="AB28" s="35"/>
      <c r="AC28" s="35"/>
      <c r="AD28" s="35"/>
      <c r="AE28" s="35"/>
    </row>
    <row r="29" spans="1:31" s="7" customFormat="1" ht="30" customHeight="1" x14ac:dyDescent="0.45">
      <c r="A29" s="74"/>
      <c r="B29" s="70"/>
      <c r="C29" s="72"/>
      <c r="D29" s="64">
        <v>26</v>
      </c>
      <c r="E29" s="73"/>
      <c r="F29" s="46" t="s">
        <v>22</v>
      </c>
      <c r="G29" s="53" t="s">
        <v>32</v>
      </c>
      <c r="H29" s="46" t="s">
        <v>34</v>
      </c>
      <c r="I29" s="47" t="s">
        <v>16</v>
      </c>
      <c r="J29" s="60">
        <v>756.82</v>
      </c>
      <c r="K29" s="69"/>
      <c r="L29" s="25">
        <f t="shared" si="5"/>
        <v>0</v>
      </c>
      <c r="M29" s="26" t="str">
        <f t="shared" si="0"/>
        <v>OK</v>
      </c>
      <c r="N29" s="36"/>
      <c r="O29" s="36"/>
      <c r="P29" s="34"/>
      <c r="Q29" s="36"/>
      <c r="R29" s="34"/>
      <c r="S29" s="36"/>
      <c r="T29" s="34"/>
      <c r="U29" s="39"/>
      <c r="V29" s="36"/>
      <c r="W29" s="38"/>
      <c r="X29" s="34"/>
      <c r="Y29" s="38"/>
      <c r="Z29" s="35"/>
      <c r="AA29" s="35"/>
      <c r="AB29" s="35"/>
      <c r="AC29" s="35"/>
      <c r="AD29" s="35"/>
      <c r="AE29" s="35"/>
    </row>
    <row r="30" spans="1:31" ht="30" customHeight="1" x14ac:dyDescent="0.45">
      <c r="A30" s="74"/>
      <c r="B30" s="75">
        <v>14</v>
      </c>
      <c r="C30" s="76" t="s">
        <v>42</v>
      </c>
      <c r="D30" s="63">
        <v>27</v>
      </c>
      <c r="E30" s="78" t="s">
        <v>15</v>
      </c>
      <c r="F30" s="45" t="s">
        <v>14</v>
      </c>
      <c r="G30" s="53" t="s">
        <v>32</v>
      </c>
      <c r="H30" s="46" t="s">
        <v>33</v>
      </c>
      <c r="I30" s="47" t="s">
        <v>16</v>
      </c>
      <c r="J30" s="60">
        <v>6.13</v>
      </c>
      <c r="K30" s="69"/>
      <c r="L30" s="25">
        <f t="shared" si="5"/>
        <v>0</v>
      </c>
      <c r="M30" s="26" t="str">
        <f t="shared" si="0"/>
        <v>OK</v>
      </c>
      <c r="N30" s="54"/>
      <c r="O30" s="54"/>
      <c r="P30" s="55"/>
      <c r="Q30" s="55"/>
      <c r="R30" s="55"/>
      <c r="S30" s="55"/>
      <c r="T30" s="55"/>
      <c r="U30" s="55"/>
      <c r="V30" s="55"/>
      <c r="W30" s="55"/>
      <c r="X30" s="56"/>
      <c r="Y30" s="56"/>
      <c r="Z30" s="56"/>
      <c r="AA30" s="56"/>
      <c r="AB30" s="56"/>
      <c r="AC30" s="56"/>
      <c r="AD30" s="56"/>
      <c r="AE30" s="56"/>
    </row>
    <row r="31" spans="1:31" ht="30" customHeight="1" x14ac:dyDescent="0.45">
      <c r="A31" s="74"/>
      <c r="B31" s="75"/>
      <c r="C31" s="77"/>
      <c r="D31" s="63">
        <v>28</v>
      </c>
      <c r="E31" s="78"/>
      <c r="F31" s="46" t="s">
        <v>22</v>
      </c>
      <c r="G31" s="53" t="s">
        <v>32</v>
      </c>
      <c r="H31" s="46" t="s">
        <v>34</v>
      </c>
      <c r="I31" s="47" t="s">
        <v>16</v>
      </c>
      <c r="J31" s="60">
        <v>704.59</v>
      </c>
      <c r="K31" s="69"/>
      <c r="L31" s="25">
        <f t="shared" si="5"/>
        <v>0</v>
      </c>
      <c r="M31" s="26" t="str">
        <f t="shared" si="0"/>
        <v>OK</v>
      </c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6"/>
      <c r="Y31" s="56"/>
      <c r="Z31" s="56"/>
      <c r="AA31" s="56"/>
      <c r="AB31" s="56"/>
      <c r="AC31" s="56"/>
      <c r="AD31" s="56"/>
      <c r="AE31" s="56"/>
    </row>
    <row r="32" spans="1:31" s="7" customFormat="1" ht="30" customHeight="1" x14ac:dyDescent="0.45">
      <c r="A32" s="74" t="s">
        <v>46</v>
      </c>
      <c r="B32" s="70">
        <v>15</v>
      </c>
      <c r="C32" s="71" t="s">
        <v>42</v>
      </c>
      <c r="D32" s="64">
        <v>29</v>
      </c>
      <c r="E32" s="73" t="s">
        <v>18</v>
      </c>
      <c r="F32" s="45" t="s">
        <v>14</v>
      </c>
      <c r="G32" s="53" t="s">
        <v>32</v>
      </c>
      <c r="H32" s="46" t="s">
        <v>33</v>
      </c>
      <c r="I32" s="47" t="s">
        <v>16</v>
      </c>
      <c r="J32" s="60">
        <v>3.81</v>
      </c>
      <c r="K32" s="69"/>
      <c r="L32" s="25">
        <f t="shared" si="5"/>
        <v>0</v>
      </c>
      <c r="M32" s="26" t="str">
        <f t="shared" si="0"/>
        <v>OK</v>
      </c>
      <c r="N32" s="36"/>
      <c r="O32" s="36"/>
      <c r="P32" s="36"/>
      <c r="Q32" s="34"/>
      <c r="R32" s="36"/>
      <c r="S32" s="34"/>
      <c r="T32" s="34"/>
      <c r="U32" s="39"/>
      <c r="V32" s="36"/>
      <c r="W32" s="38"/>
      <c r="X32" s="34"/>
      <c r="Y32" s="38"/>
      <c r="Z32" s="35"/>
      <c r="AA32" s="35"/>
      <c r="AB32" s="35"/>
      <c r="AC32" s="35"/>
      <c r="AD32" s="35"/>
      <c r="AE32" s="35"/>
    </row>
    <row r="33" spans="1:31" s="7" customFormat="1" ht="30" customHeight="1" x14ac:dyDescent="0.45">
      <c r="A33" s="74"/>
      <c r="B33" s="70"/>
      <c r="C33" s="72"/>
      <c r="D33" s="64">
        <v>30</v>
      </c>
      <c r="E33" s="73"/>
      <c r="F33" s="46" t="s">
        <v>22</v>
      </c>
      <c r="G33" s="53" t="s">
        <v>32</v>
      </c>
      <c r="H33" s="46" t="s">
        <v>34</v>
      </c>
      <c r="I33" s="47" t="s">
        <v>16</v>
      </c>
      <c r="J33" s="60">
        <v>420.13</v>
      </c>
      <c r="K33" s="69"/>
      <c r="L33" s="25">
        <f t="shared" si="5"/>
        <v>0</v>
      </c>
      <c r="M33" s="26" t="str">
        <f t="shared" si="0"/>
        <v>OK</v>
      </c>
      <c r="N33" s="36"/>
      <c r="O33" s="36"/>
      <c r="P33" s="36"/>
      <c r="Q33" s="34"/>
      <c r="R33" s="36"/>
      <c r="S33" s="34"/>
      <c r="T33" s="34"/>
      <c r="U33" s="39"/>
      <c r="V33" s="36"/>
      <c r="W33" s="38"/>
      <c r="X33" s="34"/>
      <c r="Y33" s="38"/>
      <c r="Z33" s="35"/>
      <c r="AA33" s="35"/>
      <c r="AB33" s="35"/>
      <c r="AC33" s="35"/>
      <c r="AD33" s="35"/>
      <c r="AE33" s="35"/>
    </row>
    <row r="34" spans="1:31" s="7" customFormat="1" ht="30" customHeight="1" x14ac:dyDescent="0.45">
      <c r="A34" s="74"/>
      <c r="B34" s="75">
        <v>16</v>
      </c>
      <c r="C34" s="76" t="s">
        <v>43</v>
      </c>
      <c r="D34" s="63">
        <v>31</v>
      </c>
      <c r="E34" s="78" t="s">
        <v>19</v>
      </c>
      <c r="F34" s="45" t="s">
        <v>14</v>
      </c>
      <c r="G34" s="53" t="s">
        <v>32</v>
      </c>
      <c r="H34" s="46" t="s">
        <v>33</v>
      </c>
      <c r="I34" s="47" t="s">
        <v>16</v>
      </c>
      <c r="J34" s="60">
        <v>5.23</v>
      </c>
      <c r="K34" s="69"/>
      <c r="L34" s="25">
        <f t="shared" si="5"/>
        <v>0</v>
      </c>
      <c r="M34" s="26" t="str">
        <f t="shared" si="0"/>
        <v>OK</v>
      </c>
      <c r="N34" s="36"/>
      <c r="O34" s="36"/>
      <c r="P34" s="34"/>
      <c r="Q34" s="34"/>
      <c r="R34" s="34"/>
      <c r="S34" s="34"/>
      <c r="T34" s="34"/>
      <c r="U34" s="39"/>
      <c r="V34" s="36"/>
      <c r="W34" s="38"/>
      <c r="X34" s="36"/>
      <c r="Y34" s="38"/>
      <c r="Z34" s="35"/>
      <c r="AA34" s="35"/>
      <c r="AB34" s="35"/>
      <c r="AC34" s="35"/>
      <c r="AD34" s="35"/>
      <c r="AE34" s="35"/>
    </row>
    <row r="35" spans="1:31" s="7" customFormat="1" ht="30" customHeight="1" x14ac:dyDescent="0.45">
      <c r="A35" s="74"/>
      <c r="B35" s="75"/>
      <c r="C35" s="77"/>
      <c r="D35" s="63">
        <v>32</v>
      </c>
      <c r="E35" s="78"/>
      <c r="F35" s="46" t="s">
        <v>22</v>
      </c>
      <c r="G35" s="53" t="s">
        <v>32</v>
      </c>
      <c r="H35" s="46" t="s">
        <v>34</v>
      </c>
      <c r="I35" s="47" t="s">
        <v>16</v>
      </c>
      <c r="J35" s="60">
        <v>517.33000000000004</v>
      </c>
      <c r="K35" s="69"/>
      <c r="L35" s="25">
        <f t="shared" si="5"/>
        <v>0</v>
      </c>
      <c r="M35" s="26" t="str">
        <f t="shared" si="0"/>
        <v>OK</v>
      </c>
      <c r="N35" s="36"/>
      <c r="O35" s="36"/>
      <c r="P35" s="34"/>
      <c r="Q35" s="34"/>
      <c r="R35" s="34"/>
      <c r="S35" s="34"/>
      <c r="T35" s="34"/>
      <c r="U35" s="39"/>
      <c r="V35" s="36"/>
      <c r="W35" s="38"/>
      <c r="X35" s="36"/>
      <c r="Y35" s="38"/>
      <c r="Z35" s="35"/>
      <c r="AA35" s="35"/>
      <c r="AB35" s="35"/>
      <c r="AC35" s="35"/>
      <c r="AD35" s="35"/>
      <c r="AE35" s="35"/>
    </row>
    <row r="36" spans="1:31" s="7" customFormat="1" ht="30" customHeight="1" x14ac:dyDescent="0.45">
      <c r="A36" s="74"/>
      <c r="B36" s="70">
        <v>17</v>
      </c>
      <c r="C36" s="71" t="s">
        <v>43</v>
      </c>
      <c r="D36" s="64">
        <v>33</v>
      </c>
      <c r="E36" s="73" t="s">
        <v>20</v>
      </c>
      <c r="F36" s="45" t="s">
        <v>14</v>
      </c>
      <c r="G36" s="53" t="s">
        <v>32</v>
      </c>
      <c r="H36" s="46" t="s">
        <v>33</v>
      </c>
      <c r="I36" s="47" t="s">
        <v>16</v>
      </c>
      <c r="J36" s="60">
        <v>6.79</v>
      </c>
      <c r="K36" s="69"/>
      <c r="L36" s="25">
        <f t="shared" si="5"/>
        <v>0</v>
      </c>
      <c r="M36" s="26" t="str">
        <f t="shared" si="0"/>
        <v>OK</v>
      </c>
      <c r="N36" s="36"/>
      <c r="O36" s="36"/>
      <c r="P36" s="34"/>
      <c r="Q36" s="36"/>
      <c r="R36" s="34"/>
      <c r="S36" s="36"/>
      <c r="T36" s="34"/>
      <c r="U36" s="39"/>
      <c r="V36" s="36"/>
      <c r="W36" s="38"/>
      <c r="X36" s="34"/>
      <c r="Y36" s="38"/>
      <c r="Z36" s="35"/>
      <c r="AA36" s="35"/>
      <c r="AB36" s="35"/>
      <c r="AC36" s="35"/>
      <c r="AD36" s="35"/>
      <c r="AE36" s="35"/>
    </row>
    <row r="37" spans="1:31" s="7" customFormat="1" ht="30" customHeight="1" x14ac:dyDescent="0.45">
      <c r="A37" s="74"/>
      <c r="B37" s="70"/>
      <c r="C37" s="72"/>
      <c r="D37" s="64">
        <v>34</v>
      </c>
      <c r="E37" s="73"/>
      <c r="F37" s="46" t="s">
        <v>22</v>
      </c>
      <c r="G37" s="53" t="s">
        <v>32</v>
      </c>
      <c r="H37" s="46" t="s">
        <v>34</v>
      </c>
      <c r="I37" s="47" t="s">
        <v>16</v>
      </c>
      <c r="J37" s="60">
        <v>756.82</v>
      </c>
      <c r="K37" s="69"/>
      <c r="L37" s="25">
        <f t="shared" si="5"/>
        <v>0</v>
      </c>
      <c r="M37" s="26" t="str">
        <f t="shared" si="0"/>
        <v>OK</v>
      </c>
      <c r="N37" s="36"/>
      <c r="O37" s="36"/>
      <c r="P37" s="34"/>
      <c r="Q37" s="36"/>
      <c r="R37" s="34"/>
      <c r="S37" s="36"/>
      <c r="T37" s="34"/>
      <c r="U37" s="39"/>
      <c r="V37" s="36"/>
      <c r="W37" s="38"/>
      <c r="X37" s="34"/>
      <c r="Y37" s="38"/>
      <c r="Z37" s="35"/>
      <c r="AA37" s="35"/>
      <c r="AB37" s="35"/>
      <c r="AC37" s="35"/>
      <c r="AD37" s="35"/>
      <c r="AE37" s="35"/>
    </row>
    <row r="38" spans="1:31" s="7" customFormat="1" ht="30" customHeight="1" x14ac:dyDescent="0.45">
      <c r="A38" s="74"/>
      <c r="B38" s="75">
        <v>18</v>
      </c>
      <c r="C38" s="76" t="s">
        <v>42</v>
      </c>
      <c r="D38" s="63">
        <v>35</v>
      </c>
      <c r="E38" s="78" t="s">
        <v>15</v>
      </c>
      <c r="F38" s="45" t="s">
        <v>14</v>
      </c>
      <c r="G38" s="53" t="s">
        <v>32</v>
      </c>
      <c r="H38" s="46" t="s">
        <v>33</v>
      </c>
      <c r="I38" s="47" t="s">
        <v>16</v>
      </c>
      <c r="J38" s="60">
        <v>6.13</v>
      </c>
      <c r="K38" s="69"/>
      <c r="L38" s="25">
        <f t="shared" si="5"/>
        <v>0</v>
      </c>
      <c r="M38" s="26" t="str">
        <f t="shared" si="0"/>
        <v>OK</v>
      </c>
      <c r="N38" s="36"/>
      <c r="O38" s="36"/>
      <c r="P38" s="34"/>
      <c r="Q38" s="36"/>
      <c r="R38" s="34"/>
      <c r="S38" s="36"/>
      <c r="T38" s="34"/>
      <c r="U38" s="39"/>
      <c r="V38" s="36"/>
      <c r="W38" s="38"/>
      <c r="X38" s="34"/>
      <c r="Y38" s="38"/>
      <c r="Z38" s="35"/>
      <c r="AA38" s="35"/>
      <c r="AB38" s="35"/>
      <c r="AC38" s="35"/>
      <c r="AD38" s="35"/>
      <c r="AE38" s="35"/>
    </row>
    <row r="39" spans="1:31" s="7" customFormat="1" ht="30" customHeight="1" x14ac:dyDescent="0.45">
      <c r="A39" s="74"/>
      <c r="B39" s="75"/>
      <c r="C39" s="77"/>
      <c r="D39" s="63">
        <v>36</v>
      </c>
      <c r="E39" s="78"/>
      <c r="F39" s="46" t="s">
        <v>22</v>
      </c>
      <c r="G39" s="53" t="s">
        <v>32</v>
      </c>
      <c r="H39" s="46" t="s">
        <v>34</v>
      </c>
      <c r="I39" s="47" t="s">
        <v>16</v>
      </c>
      <c r="J39" s="60">
        <v>704.6</v>
      </c>
      <c r="K39" s="69"/>
      <c r="L39" s="25">
        <f t="shared" si="5"/>
        <v>0</v>
      </c>
      <c r="M39" s="26" t="str">
        <f t="shared" si="0"/>
        <v>OK</v>
      </c>
      <c r="N39" s="36"/>
      <c r="O39" s="36"/>
      <c r="P39" s="34"/>
      <c r="Q39" s="36"/>
      <c r="R39" s="34"/>
      <c r="S39" s="36"/>
      <c r="T39" s="34"/>
      <c r="U39" s="39"/>
      <c r="V39" s="36"/>
      <c r="W39" s="38"/>
      <c r="X39" s="34"/>
      <c r="Y39" s="38"/>
      <c r="Z39" s="35"/>
      <c r="AA39" s="35"/>
      <c r="AB39" s="35"/>
      <c r="AC39" s="35"/>
      <c r="AD39" s="35"/>
      <c r="AE39" s="35"/>
    </row>
    <row r="40" spans="1:31" ht="30" customHeight="1" x14ac:dyDescent="0.45">
      <c r="A40" s="74"/>
      <c r="B40" s="70">
        <v>19</v>
      </c>
      <c r="C40" s="71" t="s">
        <v>42</v>
      </c>
      <c r="D40" s="64">
        <v>37</v>
      </c>
      <c r="E40" s="73" t="s">
        <v>35</v>
      </c>
      <c r="F40" s="45" t="s">
        <v>14</v>
      </c>
      <c r="G40" s="53" t="s">
        <v>32</v>
      </c>
      <c r="H40" s="46" t="s">
        <v>33</v>
      </c>
      <c r="I40" s="47" t="s">
        <v>16</v>
      </c>
      <c r="J40" s="60">
        <v>3.41</v>
      </c>
      <c r="K40" s="69"/>
      <c r="L40" s="25">
        <f t="shared" si="5"/>
        <v>0</v>
      </c>
      <c r="M40" s="26" t="str">
        <f t="shared" si="0"/>
        <v>OK</v>
      </c>
      <c r="N40" s="54"/>
      <c r="O40" s="54"/>
      <c r="P40" s="55"/>
      <c r="Q40" s="55"/>
      <c r="R40" s="55"/>
      <c r="S40" s="55"/>
      <c r="T40" s="55"/>
      <c r="U40" s="55"/>
      <c r="V40" s="55"/>
      <c r="W40" s="55"/>
      <c r="X40" s="56"/>
      <c r="Y40" s="56"/>
      <c r="Z40" s="56"/>
      <c r="AA40" s="56"/>
      <c r="AB40" s="56"/>
      <c r="AC40" s="56"/>
      <c r="AD40" s="56"/>
      <c r="AE40" s="56"/>
    </row>
    <row r="41" spans="1:31" ht="30" customHeight="1" x14ac:dyDescent="0.45">
      <c r="A41" s="74"/>
      <c r="B41" s="70"/>
      <c r="C41" s="72"/>
      <c r="D41" s="64">
        <v>38</v>
      </c>
      <c r="E41" s="73"/>
      <c r="F41" s="46" t="s">
        <v>22</v>
      </c>
      <c r="G41" s="53" t="s">
        <v>32</v>
      </c>
      <c r="H41" s="46" t="s">
        <v>34</v>
      </c>
      <c r="I41" s="47" t="s">
        <v>16</v>
      </c>
      <c r="J41" s="60">
        <v>328.24</v>
      </c>
      <c r="K41" s="69"/>
      <c r="L41" s="25">
        <f t="shared" si="5"/>
        <v>0</v>
      </c>
      <c r="M41" s="26" t="str">
        <f t="shared" si="0"/>
        <v>OK</v>
      </c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6"/>
      <c r="Y41" s="56"/>
      <c r="Z41" s="56"/>
      <c r="AA41" s="56"/>
      <c r="AB41" s="56"/>
      <c r="AC41" s="56"/>
      <c r="AD41" s="56"/>
      <c r="AE41" s="56"/>
    </row>
    <row r="43" spans="1:31" ht="18" x14ac:dyDescent="0.45">
      <c r="N43" s="50"/>
      <c r="O43" s="50"/>
    </row>
    <row r="45" spans="1:31" ht="18" x14ac:dyDescent="0.45">
      <c r="G45" s="87" t="s">
        <v>21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9"/>
    </row>
  </sheetData>
  <mergeCells count="84">
    <mergeCell ref="B8:B9"/>
    <mergeCell ref="B10:B11"/>
    <mergeCell ref="AB1:AB2"/>
    <mergeCell ref="A1:G1"/>
    <mergeCell ref="H1:J1"/>
    <mergeCell ref="K1:M1"/>
    <mergeCell ref="B4:B5"/>
    <mergeCell ref="B6:B7"/>
    <mergeCell ref="AA1:AA2"/>
    <mergeCell ref="Z1:Z2"/>
    <mergeCell ref="O1:O2"/>
    <mergeCell ref="P1:P2"/>
    <mergeCell ref="N1:N2"/>
    <mergeCell ref="Y1:Y2"/>
    <mergeCell ref="U1:U2"/>
    <mergeCell ref="Q1:Q2"/>
    <mergeCell ref="R1:R2"/>
    <mergeCell ref="T1:T2"/>
    <mergeCell ref="V1:V2"/>
    <mergeCell ref="W1:W2"/>
    <mergeCell ref="X1:X2"/>
    <mergeCell ref="AD1:AD2"/>
    <mergeCell ref="AE1:AE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B12:B13"/>
    <mergeCell ref="AC1:AC2"/>
    <mergeCell ref="S1:S2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E22:E23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G45:T45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45"/>
  <sheetViews>
    <sheetView topLeftCell="A16" zoomScale="80" zoomScaleNormal="80" workbookViewId="0">
      <selection activeCell="R10" sqref="R10"/>
    </sheetView>
  </sheetViews>
  <sheetFormatPr defaultColWidth="9.73046875" defaultRowHeight="14.25" x14ac:dyDescent="0.45"/>
  <cols>
    <col min="1" max="1" width="16.265625" style="2" customWidth="1"/>
    <col min="2" max="2" width="11.86328125" style="1" customWidth="1"/>
    <col min="3" max="3" width="46.73046875" style="1" customWidth="1"/>
    <col min="4" max="4" width="11.73046875" style="1" customWidth="1"/>
    <col min="5" max="5" width="24.86328125" style="1" customWidth="1"/>
    <col min="6" max="6" width="11.86328125" style="1" customWidth="1"/>
    <col min="7" max="7" width="9.1328125" style="28" customWidth="1"/>
    <col min="8" max="8" width="12.265625" style="1" customWidth="1"/>
    <col min="9" max="9" width="14.86328125" style="1" customWidth="1"/>
    <col min="10" max="10" width="15.3984375" style="1" customWidth="1"/>
    <col min="11" max="11" width="11.265625" style="6" customWidth="1"/>
    <col min="12" max="12" width="13.265625" style="27" customWidth="1"/>
    <col min="13" max="13" width="12.59765625" style="4" customWidth="1"/>
    <col min="14" max="14" width="14.1328125" style="5" customWidth="1"/>
    <col min="15" max="15" width="14.265625" style="5" customWidth="1"/>
    <col min="16" max="23" width="15.73046875" style="5" customWidth="1"/>
    <col min="24" max="31" width="15.73046875" style="2" customWidth="1"/>
    <col min="32" max="16384" width="9.73046875" style="2"/>
  </cols>
  <sheetData>
    <row r="1" spans="1:31" ht="65.25" customHeight="1" x14ac:dyDescent="0.45">
      <c r="A1" s="79" t="s">
        <v>36</v>
      </c>
      <c r="B1" s="79"/>
      <c r="C1" s="79"/>
      <c r="D1" s="79"/>
      <c r="E1" s="79"/>
      <c r="F1" s="79"/>
      <c r="G1" s="80"/>
      <c r="H1" s="86" t="s">
        <v>37</v>
      </c>
      <c r="I1" s="86"/>
      <c r="J1" s="86"/>
      <c r="K1" s="86" t="s">
        <v>38</v>
      </c>
      <c r="L1" s="86"/>
      <c r="M1" s="86"/>
      <c r="N1" s="84" t="s">
        <v>39</v>
      </c>
      <c r="O1" s="84" t="s">
        <v>39</v>
      </c>
      <c r="P1" s="84" t="s">
        <v>39</v>
      </c>
      <c r="Q1" s="84" t="s">
        <v>39</v>
      </c>
      <c r="R1" s="84" t="s">
        <v>39</v>
      </c>
      <c r="S1" s="84" t="s">
        <v>39</v>
      </c>
      <c r="T1" s="84" t="s">
        <v>39</v>
      </c>
      <c r="U1" s="84" t="s">
        <v>39</v>
      </c>
      <c r="V1" s="84" t="s">
        <v>39</v>
      </c>
      <c r="W1" s="84" t="s">
        <v>39</v>
      </c>
      <c r="X1" s="84" t="s">
        <v>39</v>
      </c>
      <c r="Y1" s="84" t="s">
        <v>39</v>
      </c>
      <c r="Z1" s="84" t="s">
        <v>39</v>
      </c>
      <c r="AA1" s="84" t="s">
        <v>39</v>
      </c>
      <c r="AB1" s="84" t="s">
        <v>39</v>
      </c>
      <c r="AC1" s="84" t="s">
        <v>39</v>
      </c>
      <c r="AD1" s="84" t="s">
        <v>39</v>
      </c>
      <c r="AE1" s="84" t="s">
        <v>39</v>
      </c>
    </row>
    <row r="2" spans="1:31" ht="21.75" customHeight="1" x14ac:dyDescent="0.45">
      <c r="A2" s="79" t="s">
        <v>17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</row>
    <row r="3" spans="1:31" s="3" customFormat="1" ht="30" customHeight="1" x14ac:dyDescent="0.35">
      <c r="A3" s="62" t="s">
        <v>40</v>
      </c>
      <c r="B3" s="51" t="s">
        <v>25</v>
      </c>
      <c r="C3" s="51" t="s">
        <v>26</v>
      </c>
      <c r="D3" s="51" t="s">
        <v>27</v>
      </c>
      <c r="E3" s="51" t="s">
        <v>28</v>
      </c>
      <c r="F3" s="51" t="s">
        <v>5</v>
      </c>
      <c r="G3" s="51" t="s">
        <v>29</v>
      </c>
      <c r="H3" s="51" t="s">
        <v>30</v>
      </c>
      <c r="I3" s="51" t="s">
        <v>31</v>
      </c>
      <c r="J3" s="21" t="s">
        <v>2</v>
      </c>
      <c r="K3" s="22" t="s">
        <v>4</v>
      </c>
      <c r="L3" s="23" t="s">
        <v>0</v>
      </c>
      <c r="M3" s="20" t="s">
        <v>3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</row>
    <row r="4" spans="1:31" ht="30" customHeight="1" x14ac:dyDescent="0.45">
      <c r="A4" s="83" t="s">
        <v>41</v>
      </c>
      <c r="B4" s="81">
        <v>1</v>
      </c>
      <c r="C4" s="71" t="s">
        <v>42</v>
      </c>
      <c r="D4" s="61">
        <v>1</v>
      </c>
      <c r="E4" s="73" t="s">
        <v>18</v>
      </c>
      <c r="F4" s="45" t="s">
        <v>14</v>
      </c>
      <c r="G4" s="53" t="s">
        <v>32</v>
      </c>
      <c r="H4" s="46" t="s">
        <v>33</v>
      </c>
      <c r="I4" s="47" t="s">
        <v>16</v>
      </c>
      <c r="J4" s="60">
        <v>3.81</v>
      </c>
      <c r="K4" s="69">
        <v>1300</v>
      </c>
      <c r="L4" s="25">
        <f>K4-(SUM(N4:AE4))</f>
        <v>1300</v>
      </c>
      <c r="M4" s="26" t="str">
        <f t="shared" ref="M4:M41" si="0">IF(L4&lt;0,"ATENÇÃO","OK")</f>
        <v>OK</v>
      </c>
      <c r="N4" s="36"/>
      <c r="O4" s="36"/>
      <c r="P4" s="34"/>
      <c r="Q4" s="34"/>
      <c r="R4" s="34"/>
      <c r="S4" s="34"/>
      <c r="T4" s="36"/>
      <c r="U4" s="40"/>
      <c r="V4" s="37"/>
      <c r="W4" s="38"/>
      <c r="X4" s="34"/>
      <c r="Y4" s="38"/>
      <c r="Z4" s="35"/>
      <c r="AA4" s="35"/>
      <c r="AB4" s="35"/>
      <c r="AC4" s="35"/>
      <c r="AD4" s="35"/>
      <c r="AE4" s="35"/>
    </row>
    <row r="5" spans="1:31" ht="30" customHeight="1" x14ac:dyDescent="0.45">
      <c r="A5" s="83"/>
      <c r="B5" s="82"/>
      <c r="C5" s="72"/>
      <c r="D5" s="61">
        <v>2</v>
      </c>
      <c r="E5" s="73"/>
      <c r="F5" s="46" t="s">
        <v>22</v>
      </c>
      <c r="G5" s="53" t="s">
        <v>32</v>
      </c>
      <c r="H5" s="46" t="s">
        <v>34</v>
      </c>
      <c r="I5" s="47" t="s">
        <v>16</v>
      </c>
      <c r="J5" s="60">
        <v>419.99</v>
      </c>
      <c r="K5" s="69">
        <v>10</v>
      </c>
      <c r="L5" s="25">
        <f t="shared" ref="L5" si="1">K5-(SUM(N5:AE5))</f>
        <v>10</v>
      </c>
      <c r="M5" s="26" t="str">
        <f t="shared" si="0"/>
        <v>OK</v>
      </c>
      <c r="N5" s="36"/>
      <c r="O5" s="36"/>
      <c r="P5" s="34"/>
      <c r="Q5" s="34"/>
      <c r="R5" s="34"/>
      <c r="S5" s="34"/>
      <c r="T5" s="36"/>
      <c r="U5" s="36"/>
      <c r="V5" s="36"/>
      <c r="W5" s="38"/>
      <c r="X5" s="34"/>
      <c r="Y5" s="38"/>
      <c r="Z5" s="35"/>
      <c r="AA5" s="35"/>
      <c r="AB5" s="35"/>
      <c r="AC5" s="35"/>
      <c r="AD5" s="35"/>
      <c r="AE5" s="35"/>
    </row>
    <row r="6" spans="1:31" ht="30" customHeight="1" x14ac:dyDescent="0.45">
      <c r="A6" s="83"/>
      <c r="B6" s="81">
        <v>2</v>
      </c>
      <c r="C6" s="76" t="s">
        <v>43</v>
      </c>
      <c r="D6" s="61">
        <v>3</v>
      </c>
      <c r="E6" s="78" t="s">
        <v>19</v>
      </c>
      <c r="F6" s="45" t="s">
        <v>14</v>
      </c>
      <c r="G6" s="53" t="s">
        <v>32</v>
      </c>
      <c r="H6" s="46" t="s">
        <v>33</v>
      </c>
      <c r="I6" s="47" t="s">
        <v>16</v>
      </c>
      <c r="J6" s="60">
        <v>5.23</v>
      </c>
      <c r="K6" s="69">
        <v>1700</v>
      </c>
      <c r="L6" s="25">
        <f>K6-(SUM(N6:AE6))</f>
        <v>1700</v>
      </c>
      <c r="M6" s="26" t="str">
        <f t="shared" si="0"/>
        <v>OK</v>
      </c>
      <c r="N6" s="36"/>
      <c r="O6" s="36"/>
      <c r="P6" s="34"/>
      <c r="Q6" s="34"/>
      <c r="R6" s="34"/>
      <c r="S6" s="34"/>
      <c r="T6" s="36"/>
      <c r="U6" s="40"/>
      <c r="V6" s="37"/>
      <c r="W6" s="38"/>
      <c r="X6" s="34"/>
      <c r="Y6" s="38"/>
      <c r="Z6" s="35"/>
      <c r="AA6" s="35"/>
      <c r="AB6" s="35"/>
      <c r="AC6" s="35"/>
      <c r="AD6" s="35"/>
      <c r="AE6" s="35"/>
    </row>
    <row r="7" spans="1:31" ht="30" customHeight="1" x14ac:dyDescent="0.45">
      <c r="A7" s="83"/>
      <c r="B7" s="82"/>
      <c r="C7" s="77"/>
      <c r="D7" s="61">
        <v>4</v>
      </c>
      <c r="E7" s="78"/>
      <c r="F7" s="46" t="s">
        <v>22</v>
      </c>
      <c r="G7" s="53" t="s">
        <v>32</v>
      </c>
      <c r="H7" s="46" t="s">
        <v>34</v>
      </c>
      <c r="I7" s="47" t="s">
        <v>16</v>
      </c>
      <c r="J7" s="60">
        <v>517.32000000000005</v>
      </c>
      <c r="K7" s="69">
        <v>12</v>
      </c>
      <c r="L7" s="25">
        <f t="shared" ref="L7" si="2">K7-(SUM(N7:AE7))</f>
        <v>12</v>
      </c>
      <c r="M7" s="26" t="str">
        <f t="shared" si="0"/>
        <v>OK</v>
      </c>
      <c r="N7" s="36"/>
      <c r="O7" s="36"/>
      <c r="P7" s="34"/>
      <c r="Q7" s="34"/>
      <c r="R7" s="34"/>
      <c r="S7" s="34"/>
      <c r="T7" s="36"/>
      <c r="U7" s="36"/>
      <c r="V7" s="36"/>
      <c r="W7" s="38"/>
      <c r="X7" s="34"/>
      <c r="Y7" s="38"/>
      <c r="Z7" s="35"/>
      <c r="AA7" s="35"/>
      <c r="AB7" s="35"/>
      <c r="AC7" s="35"/>
      <c r="AD7" s="35"/>
      <c r="AE7" s="35"/>
    </row>
    <row r="8" spans="1:31" ht="30" customHeight="1" x14ac:dyDescent="0.45">
      <c r="A8" s="83"/>
      <c r="B8" s="81">
        <v>3</v>
      </c>
      <c r="C8" s="71" t="s">
        <v>43</v>
      </c>
      <c r="D8" s="61">
        <v>5</v>
      </c>
      <c r="E8" s="73" t="s">
        <v>20</v>
      </c>
      <c r="F8" s="45" t="s">
        <v>14</v>
      </c>
      <c r="G8" s="53" t="s">
        <v>32</v>
      </c>
      <c r="H8" s="46" t="s">
        <v>33</v>
      </c>
      <c r="I8" s="47" t="s">
        <v>16</v>
      </c>
      <c r="J8" s="60">
        <v>6.79</v>
      </c>
      <c r="K8" s="69">
        <v>5500</v>
      </c>
      <c r="L8" s="25">
        <f>K8-(SUM(N8:AE8))</f>
        <v>5500</v>
      </c>
      <c r="M8" s="26" t="str">
        <f t="shared" si="0"/>
        <v>OK</v>
      </c>
      <c r="N8" s="36"/>
      <c r="O8" s="36"/>
      <c r="P8" s="34"/>
      <c r="Q8" s="34"/>
      <c r="R8" s="34"/>
      <c r="S8" s="34"/>
      <c r="T8" s="36"/>
      <c r="U8" s="40"/>
      <c r="V8" s="37"/>
      <c r="W8" s="38"/>
      <c r="X8" s="34"/>
      <c r="Y8" s="38"/>
      <c r="Z8" s="35"/>
      <c r="AA8" s="35"/>
      <c r="AB8" s="35"/>
      <c r="AC8" s="35"/>
      <c r="AD8" s="35"/>
      <c r="AE8" s="35"/>
    </row>
    <row r="9" spans="1:31" ht="30" customHeight="1" x14ac:dyDescent="0.45">
      <c r="A9" s="83"/>
      <c r="B9" s="82"/>
      <c r="C9" s="72"/>
      <c r="D9" s="61">
        <v>6</v>
      </c>
      <c r="E9" s="73"/>
      <c r="F9" s="46" t="s">
        <v>22</v>
      </c>
      <c r="G9" s="53" t="s">
        <v>32</v>
      </c>
      <c r="H9" s="46" t="s">
        <v>34</v>
      </c>
      <c r="I9" s="47" t="s">
        <v>16</v>
      </c>
      <c r="J9" s="60">
        <v>756.82</v>
      </c>
      <c r="K9" s="69">
        <v>20</v>
      </c>
      <c r="L9" s="25">
        <f t="shared" ref="L9" si="3">K9-(SUM(N9:AE9))</f>
        <v>20</v>
      </c>
      <c r="M9" s="26" t="str">
        <f t="shared" si="0"/>
        <v>OK</v>
      </c>
      <c r="N9" s="36"/>
      <c r="O9" s="36"/>
      <c r="P9" s="34"/>
      <c r="Q9" s="34"/>
      <c r="R9" s="34"/>
      <c r="S9" s="34"/>
      <c r="T9" s="36"/>
      <c r="U9" s="36"/>
      <c r="V9" s="36"/>
      <c r="W9" s="38"/>
      <c r="X9" s="34"/>
      <c r="Y9" s="38"/>
      <c r="Z9" s="35"/>
      <c r="AA9" s="35"/>
      <c r="AB9" s="35"/>
      <c r="AC9" s="35"/>
      <c r="AD9" s="35"/>
      <c r="AE9" s="35"/>
    </row>
    <row r="10" spans="1:31" ht="30" customHeight="1" x14ac:dyDescent="0.45">
      <c r="A10" s="83"/>
      <c r="B10" s="81">
        <v>4</v>
      </c>
      <c r="C10" s="76" t="s">
        <v>42</v>
      </c>
      <c r="D10" s="61">
        <v>7</v>
      </c>
      <c r="E10" s="78" t="s">
        <v>15</v>
      </c>
      <c r="F10" s="45" t="s">
        <v>14</v>
      </c>
      <c r="G10" s="53" t="s">
        <v>32</v>
      </c>
      <c r="H10" s="46" t="s">
        <v>33</v>
      </c>
      <c r="I10" s="47" t="s">
        <v>16</v>
      </c>
      <c r="J10" s="60">
        <v>6.13</v>
      </c>
      <c r="K10" s="69">
        <v>4500</v>
      </c>
      <c r="L10" s="25">
        <f>K10-(SUM(N10:AE10))</f>
        <v>4500</v>
      </c>
      <c r="M10" s="26" t="str">
        <f t="shared" si="0"/>
        <v>OK</v>
      </c>
      <c r="N10" s="36"/>
      <c r="O10" s="36"/>
      <c r="P10" s="34"/>
      <c r="Q10" s="34"/>
      <c r="R10" s="34"/>
      <c r="S10" s="34"/>
      <c r="T10" s="36"/>
      <c r="U10" s="40"/>
      <c r="V10" s="37"/>
      <c r="W10" s="38"/>
      <c r="X10" s="34"/>
      <c r="Y10" s="38"/>
      <c r="Z10" s="35"/>
      <c r="AA10" s="35"/>
      <c r="AB10" s="35"/>
      <c r="AC10" s="35"/>
      <c r="AD10" s="35"/>
      <c r="AE10" s="35"/>
    </row>
    <row r="11" spans="1:31" ht="30" customHeight="1" x14ac:dyDescent="0.45">
      <c r="A11" s="83"/>
      <c r="B11" s="82"/>
      <c r="C11" s="77"/>
      <c r="D11" s="61">
        <v>8</v>
      </c>
      <c r="E11" s="78"/>
      <c r="F11" s="46" t="s">
        <v>22</v>
      </c>
      <c r="G11" s="53" t="s">
        <v>32</v>
      </c>
      <c r="H11" s="46" t="s">
        <v>34</v>
      </c>
      <c r="I11" s="47" t="s">
        <v>16</v>
      </c>
      <c r="J11" s="60">
        <v>704.6</v>
      </c>
      <c r="K11" s="69">
        <v>18</v>
      </c>
      <c r="L11" s="25">
        <f t="shared" ref="L11" si="4">K11-(SUM(N11:AE11))</f>
        <v>18</v>
      </c>
      <c r="M11" s="26" t="str">
        <f t="shared" si="0"/>
        <v>OK</v>
      </c>
      <c r="N11" s="36"/>
      <c r="O11" s="36"/>
      <c r="P11" s="34"/>
      <c r="Q11" s="34"/>
      <c r="R11" s="34"/>
      <c r="S11" s="34"/>
      <c r="T11" s="36"/>
      <c r="U11" s="36"/>
      <c r="V11" s="36"/>
      <c r="W11" s="38"/>
      <c r="X11" s="34"/>
      <c r="Y11" s="38"/>
      <c r="Z11" s="35"/>
      <c r="AA11" s="35"/>
      <c r="AB11" s="35"/>
      <c r="AC11" s="35"/>
      <c r="AD11" s="35"/>
      <c r="AE11" s="35"/>
    </row>
    <row r="12" spans="1:31" ht="30" customHeight="1" x14ac:dyDescent="0.45">
      <c r="A12" s="83"/>
      <c r="B12" s="81">
        <v>5</v>
      </c>
      <c r="C12" s="71" t="s">
        <v>42</v>
      </c>
      <c r="D12" s="61">
        <v>9</v>
      </c>
      <c r="E12" s="73" t="s">
        <v>35</v>
      </c>
      <c r="F12" s="45" t="s">
        <v>14</v>
      </c>
      <c r="G12" s="53" t="s">
        <v>32</v>
      </c>
      <c r="H12" s="46" t="s">
        <v>33</v>
      </c>
      <c r="I12" s="47" t="s">
        <v>16</v>
      </c>
      <c r="J12" s="60">
        <v>3.41</v>
      </c>
      <c r="K12" s="69">
        <v>900</v>
      </c>
      <c r="L12" s="25">
        <f>K12-(SUM(N12:AE12))</f>
        <v>900</v>
      </c>
      <c r="M12" s="26" t="str">
        <f t="shared" si="0"/>
        <v>OK</v>
      </c>
      <c r="N12" s="36"/>
      <c r="O12" s="36"/>
      <c r="P12" s="34"/>
      <c r="Q12" s="34"/>
      <c r="R12" s="34"/>
      <c r="S12" s="34"/>
      <c r="T12" s="36"/>
      <c r="U12" s="40"/>
      <c r="V12" s="37"/>
      <c r="W12" s="38"/>
      <c r="X12" s="34"/>
      <c r="Y12" s="38"/>
      <c r="Z12" s="35"/>
      <c r="AA12" s="35"/>
      <c r="AB12" s="35"/>
      <c r="AC12" s="35"/>
      <c r="AD12" s="35"/>
      <c r="AE12" s="35"/>
    </row>
    <row r="13" spans="1:31" ht="30" customHeight="1" x14ac:dyDescent="0.45">
      <c r="A13" s="83"/>
      <c r="B13" s="82"/>
      <c r="C13" s="72"/>
      <c r="D13" s="61">
        <v>10</v>
      </c>
      <c r="E13" s="73"/>
      <c r="F13" s="46" t="s">
        <v>22</v>
      </c>
      <c r="G13" s="53" t="s">
        <v>32</v>
      </c>
      <c r="H13" s="46" t="s">
        <v>34</v>
      </c>
      <c r="I13" s="47" t="s">
        <v>16</v>
      </c>
      <c r="J13" s="60">
        <v>328.21</v>
      </c>
      <c r="K13" s="69">
        <v>15</v>
      </c>
      <c r="L13" s="25">
        <f t="shared" ref="L13:L41" si="5">K13-(SUM(N13:AE13))</f>
        <v>15</v>
      </c>
      <c r="M13" s="26" t="str">
        <f t="shared" si="0"/>
        <v>OK</v>
      </c>
      <c r="N13" s="36"/>
      <c r="O13" s="36"/>
      <c r="P13" s="34"/>
      <c r="Q13" s="34"/>
      <c r="R13" s="34"/>
      <c r="S13" s="34"/>
      <c r="T13" s="36"/>
      <c r="U13" s="36"/>
      <c r="V13" s="36"/>
      <c r="W13" s="38"/>
      <c r="X13" s="34"/>
      <c r="Y13" s="38"/>
      <c r="Z13" s="35"/>
      <c r="AA13" s="35"/>
      <c r="AB13" s="35"/>
      <c r="AC13" s="35"/>
      <c r="AD13" s="35"/>
      <c r="AE13" s="35"/>
    </row>
    <row r="14" spans="1:31" s="7" customFormat="1" ht="30" customHeight="1" x14ac:dyDescent="0.45">
      <c r="A14" s="74" t="s">
        <v>44</v>
      </c>
      <c r="B14" s="75">
        <v>6</v>
      </c>
      <c r="C14" s="76" t="s">
        <v>42</v>
      </c>
      <c r="D14" s="63">
        <v>11</v>
      </c>
      <c r="E14" s="78" t="s">
        <v>18</v>
      </c>
      <c r="F14" s="45" t="s">
        <v>14</v>
      </c>
      <c r="G14" s="53" t="s">
        <v>32</v>
      </c>
      <c r="H14" s="46" t="s">
        <v>33</v>
      </c>
      <c r="I14" s="47" t="s">
        <v>16</v>
      </c>
      <c r="J14" s="60">
        <v>3.81</v>
      </c>
      <c r="K14" s="69"/>
      <c r="L14" s="25">
        <f t="shared" si="5"/>
        <v>0</v>
      </c>
      <c r="M14" s="26" t="str">
        <f t="shared" si="0"/>
        <v>OK</v>
      </c>
      <c r="N14" s="36"/>
      <c r="O14" s="36"/>
      <c r="P14" s="36"/>
      <c r="Q14" s="34"/>
      <c r="R14" s="36"/>
      <c r="S14" s="34"/>
      <c r="T14" s="34"/>
      <c r="U14" s="39"/>
      <c r="V14" s="36"/>
      <c r="W14" s="38"/>
      <c r="X14" s="34"/>
      <c r="Y14" s="38"/>
      <c r="Z14" s="35"/>
      <c r="AA14" s="35"/>
      <c r="AB14" s="35"/>
      <c r="AC14" s="35"/>
      <c r="AD14" s="35"/>
      <c r="AE14" s="35"/>
    </row>
    <row r="15" spans="1:31" s="7" customFormat="1" ht="30" customHeight="1" x14ac:dyDescent="0.45">
      <c r="A15" s="74"/>
      <c r="B15" s="75"/>
      <c r="C15" s="77"/>
      <c r="D15" s="63">
        <v>12</v>
      </c>
      <c r="E15" s="78"/>
      <c r="F15" s="46" t="s">
        <v>22</v>
      </c>
      <c r="G15" s="53" t="s">
        <v>32</v>
      </c>
      <c r="H15" s="46" t="s">
        <v>34</v>
      </c>
      <c r="I15" s="47" t="s">
        <v>16</v>
      </c>
      <c r="J15" s="60">
        <v>420.13</v>
      </c>
      <c r="K15" s="69"/>
      <c r="L15" s="25">
        <f t="shared" si="5"/>
        <v>0</v>
      </c>
      <c r="M15" s="26" t="str">
        <f t="shared" si="0"/>
        <v>OK</v>
      </c>
      <c r="N15" s="36"/>
      <c r="O15" s="36"/>
      <c r="P15" s="36"/>
      <c r="Q15" s="34"/>
      <c r="R15" s="36"/>
      <c r="S15" s="34"/>
      <c r="T15" s="34"/>
      <c r="U15" s="39"/>
      <c r="V15" s="36"/>
      <c r="W15" s="38"/>
      <c r="X15" s="34"/>
      <c r="Y15" s="38"/>
      <c r="Z15" s="35"/>
      <c r="AA15" s="35"/>
      <c r="AB15" s="35"/>
      <c r="AC15" s="35"/>
      <c r="AD15" s="35"/>
      <c r="AE15" s="35"/>
    </row>
    <row r="16" spans="1:31" s="7" customFormat="1" ht="30" customHeight="1" x14ac:dyDescent="0.45">
      <c r="A16" s="74"/>
      <c r="B16" s="70">
        <v>7</v>
      </c>
      <c r="C16" s="71" t="s">
        <v>43</v>
      </c>
      <c r="D16" s="64">
        <v>13</v>
      </c>
      <c r="E16" s="73" t="s">
        <v>19</v>
      </c>
      <c r="F16" s="45" t="s">
        <v>14</v>
      </c>
      <c r="G16" s="53" t="s">
        <v>32</v>
      </c>
      <c r="H16" s="46" t="s">
        <v>33</v>
      </c>
      <c r="I16" s="47" t="s">
        <v>16</v>
      </c>
      <c r="J16" s="60">
        <v>5.23</v>
      </c>
      <c r="K16" s="69"/>
      <c r="L16" s="25">
        <f t="shared" si="5"/>
        <v>0</v>
      </c>
      <c r="M16" s="26" t="str">
        <f t="shared" si="0"/>
        <v>OK</v>
      </c>
      <c r="N16" s="36"/>
      <c r="O16" s="36"/>
      <c r="P16" s="34"/>
      <c r="Q16" s="34"/>
      <c r="R16" s="34"/>
      <c r="S16" s="34"/>
      <c r="T16" s="34"/>
      <c r="U16" s="39"/>
      <c r="V16" s="36"/>
      <c r="W16" s="38"/>
      <c r="X16" s="36"/>
      <c r="Y16" s="38"/>
      <c r="Z16" s="35"/>
      <c r="AA16" s="35"/>
      <c r="AB16" s="35"/>
      <c r="AC16" s="35"/>
      <c r="AD16" s="35"/>
      <c r="AE16" s="35"/>
    </row>
    <row r="17" spans="1:31" s="7" customFormat="1" ht="30" customHeight="1" x14ac:dyDescent="0.45">
      <c r="A17" s="74"/>
      <c r="B17" s="70"/>
      <c r="C17" s="72"/>
      <c r="D17" s="64">
        <v>14</v>
      </c>
      <c r="E17" s="73"/>
      <c r="F17" s="46" t="s">
        <v>22</v>
      </c>
      <c r="G17" s="53" t="s">
        <v>32</v>
      </c>
      <c r="H17" s="46" t="s">
        <v>34</v>
      </c>
      <c r="I17" s="47" t="s">
        <v>16</v>
      </c>
      <c r="J17" s="60">
        <v>517.33000000000004</v>
      </c>
      <c r="K17" s="69"/>
      <c r="L17" s="25">
        <f t="shared" si="5"/>
        <v>0</v>
      </c>
      <c r="M17" s="26" t="str">
        <f t="shared" si="0"/>
        <v>OK</v>
      </c>
      <c r="N17" s="36"/>
      <c r="O17" s="36"/>
      <c r="P17" s="34"/>
      <c r="Q17" s="34"/>
      <c r="R17" s="34"/>
      <c r="S17" s="34"/>
      <c r="T17" s="34"/>
      <c r="U17" s="39"/>
      <c r="V17" s="36"/>
      <c r="W17" s="38"/>
      <c r="X17" s="36"/>
      <c r="Y17" s="38"/>
      <c r="Z17" s="35"/>
      <c r="AA17" s="35"/>
      <c r="AB17" s="35"/>
      <c r="AC17" s="35"/>
      <c r="AD17" s="35"/>
      <c r="AE17" s="35"/>
    </row>
    <row r="18" spans="1:31" s="7" customFormat="1" ht="30" customHeight="1" x14ac:dyDescent="0.45">
      <c r="A18" s="74"/>
      <c r="B18" s="75">
        <v>8</v>
      </c>
      <c r="C18" s="76" t="s">
        <v>43</v>
      </c>
      <c r="D18" s="63">
        <v>15</v>
      </c>
      <c r="E18" s="78" t="s">
        <v>20</v>
      </c>
      <c r="F18" s="45" t="s">
        <v>14</v>
      </c>
      <c r="G18" s="53" t="s">
        <v>32</v>
      </c>
      <c r="H18" s="46" t="s">
        <v>33</v>
      </c>
      <c r="I18" s="47" t="s">
        <v>16</v>
      </c>
      <c r="J18" s="60">
        <v>6.79</v>
      </c>
      <c r="K18" s="69"/>
      <c r="L18" s="25">
        <f t="shared" si="5"/>
        <v>0</v>
      </c>
      <c r="M18" s="26" t="str">
        <f t="shared" si="0"/>
        <v>OK</v>
      </c>
      <c r="N18" s="36"/>
      <c r="O18" s="36"/>
      <c r="P18" s="34"/>
      <c r="Q18" s="36"/>
      <c r="R18" s="34"/>
      <c r="S18" s="36"/>
      <c r="T18" s="34"/>
      <c r="U18" s="39"/>
      <c r="V18" s="36"/>
      <c r="W18" s="38"/>
      <c r="X18" s="34"/>
      <c r="Y18" s="38"/>
      <c r="Z18" s="35"/>
      <c r="AA18" s="35"/>
      <c r="AB18" s="35"/>
      <c r="AC18" s="35"/>
      <c r="AD18" s="35"/>
      <c r="AE18" s="35"/>
    </row>
    <row r="19" spans="1:31" s="7" customFormat="1" ht="30" customHeight="1" x14ac:dyDescent="0.45">
      <c r="A19" s="74"/>
      <c r="B19" s="75"/>
      <c r="C19" s="77"/>
      <c r="D19" s="63">
        <v>16</v>
      </c>
      <c r="E19" s="78"/>
      <c r="F19" s="46" t="s">
        <v>22</v>
      </c>
      <c r="G19" s="53" t="s">
        <v>32</v>
      </c>
      <c r="H19" s="46" t="s">
        <v>34</v>
      </c>
      <c r="I19" s="47" t="s">
        <v>16</v>
      </c>
      <c r="J19" s="60">
        <v>756.82</v>
      </c>
      <c r="K19" s="69"/>
      <c r="L19" s="25">
        <f t="shared" si="5"/>
        <v>0</v>
      </c>
      <c r="M19" s="26" t="str">
        <f t="shared" si="0"/>
        <v>OK</v>
      </c>
      <c r="N19" s="36"/>
      <c r="O19" s="36"/>
      <c r="P19" s="34"/>
      <c r="Q19" s="36"/>
      <c r="R19" s="34"/>
      <c r="S19" s="36"/>
      <c r="T19" s="34"/>
      <c r="U19" s="39"/>
      <c r="V19" s="36"/>
      <c r="W19" s="38"/>
      <c r="X19" s="34"/>
      <c r="Y19" s="38"/>
      <c r="Z19" s="35"/>
      <c r="AA19" s="35"/>
      <c r="AB19" s="35"/>
      <c r="AC19" s="35"/>
      <c r="AD19" s="35"/>
      <c r="AE19" s="35"/>
    </row>
    <row r="20" spans="1:31" ht="30" customHeight="1" x14ac:dyDescent="0.45">
      <c r="A20" s="74"/>
      <c r="B20" s="70">
        <v>9</v>
      </c>
      <c r="C20" s="71" t="s">
        <v>42</v>
      </c>
      <c r="D20" s="64">
        <v>17</v>
      </c>
      <c r="E20" s="73" t="s">
        <v>15</v>
      </c>
      <c r="F20" s="45" t="s">
        <v>14</v>
      </c>
      <c r="G20" s="53" t="s">
        <v>32</v>
      </c>
      <c r="H20" s="46" t="s">
        <v>33</v>
      </c>
      <c r="I20" s="47" t="s">
        <v>16</v>
      </c>
      <c r="J20" s="60">
        <v>6.13</v>
      </c>
      <c r="K20" s="69"/>
      <c r="L20" s="25">
        <f t="shared" si="5"/>
        <v>0</v>
      </c>
      <c r="M20" s="26" t="str">
        <f t="shared" si="0"/>
        <v>OK</v>
      </c>
      <c r="N20" s="54"/>
      <c r="O20" s="54"/>
      <c r="P20" s="55"/>
      <c r="Q20" s="55"/>
      <c r="R20" s="55"/>
      <c r="S20" s="55"/>
      <c r="T20" s="55"/>
      <c r="U20" s="55"/>
      <c r="V20" s="55"/>
      <c r="W20" s="55"/>
      <c r="X20" s="56"/>
      <c r="Y20" s="56"/>
      <c r="Z20" s="56"/>
      <c r="AA20" s="56"/>
      <c r="AB20" s="56"/>
      <c r="AC20" s="56"/>
      <c r="AD20" s="56"/>
      <c r="AE20" s="56"/>
    </row>
    <row r="21" spans="1:31" ht="30" customHeight="1" x14ac:dyDescent="0.45">
      <c r="A21" s="74"/>
      <c r="B21" s="70"/>
      <c r="C21" s="72"/>
      <c r="D21" s="64">
        <v>18</v>
      </c>
      <c r="E21" s="73"/>
      <c r="F21" s="46" t="s">
        <v>22</v>
      </c>
      <c r="G21" s="53" t="s">
        <v>32</v>
      </c>
      <c r="H21" s="46" t="s">
        <v>34</v>
      </c>
      <c r="I21" s="47" t="s">
        <v>16</v>
      </c>
      <c r="J21" s="60">
        <v>704.59</v>
      </c>
      <c r="K21" s="69"/>
      <c r="L21" s="25">
        <f t="shared" si="5"/>
        <v>0</v>
      </c>
      <c r="M21" s="26" t="str">
        <f t="shared" si="0"/>
        <v>OK</v>
      </c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6"/>
      <c r="Y21" s="56"/>
      <c r="Z21" s="56"/>
      <c r="AA21" s="56"/>
      <c r="AB21" s="56"/>
      <c r="AC21" s="56"/>
      <c r="AD21" s="56"/>
      <c r="AE21" s="56"/>
    </row>
    <row r="22" spans="1:31" ht="30" customHeight="1" x14ac:dyDescent="0.45">
      <c r="A22" s="74"/>
      <c r="B22" s="75">
        <v>10</v>
      </c>
      <c r="C22" s="76" t="s">
        <v>42</v>
      </c>
      <c r="D22" s="63">
        <v>19</v>
      </c>
      <c r="E22" s="78" t="s">
        <v>35</v>
      </c>
      <c r="F22" s="45" t="s">
        <v>14</v>
      </c>
      <c r="G22" s="53" t="s">
        <v>32</v>
      </c>
      <c r="H22" s="46" t="s">
        <v>33</v>
      </c>
      <c r="I22" s="47" t="s">
        <v>16</v>
      </c>
      <c r="J22" s="60">
        <v>3.41</v>
      </c>
      <c r="K22" s="69"/>
      <c r="L22" s="25">
        <f t="shared" si="5"/>
        <v>0</v>
      </c>
      <c r="M22" s="26" t="str">
        <f t="shared" si="0"/>
        <v>OK</v>
      </c>
      <c r="N22" s="54"/>
      <c r="O22" s="54"/>
      <c r="P22" s="55"/>
      <c r="Q22" s="55"/>
      <c r="R22" s="55"/>
      <c r="S22" s="55"/>
      <c r="T22" s="55"/>
      <c r="U22" s="55"/>
      <c r="V22" s="55"/>
      <c r="W22" s="55"/>
      <c r="X22" s="56"/>
      <c r="Y22" s="56"/>
      <c r="Z22" s="56"/>
      <c r="AA22" s="56"/>
      <c r="AB22" s="56"/>
      <c r="AC22" s="56"/>
      <c r="AD22" s="56"/>
      <c r="AE22" s="56"/>
    </row>
    <row r="23" spans="1:31" ht="30" customHeight="1" x14ac:dyDescent="0.45">
      <c r="A23" s="74"/>
      <c r="B23" s="75"/>
      <c r="C23" s="77"/>
      <c r="D23" s="63">
        <v>20</v>
      </c>
      <c r="E23" s="78"/>
      <c r="F23" s="46" t="s">
        <v>22</v>
      </c>
      <c r="G23" s="53" t="s">
        <v>32</v>
      </c>
      <c r="H23" s="46" t="s">
        <v>34</v>
      </c>
      <c r="I23" s="47" t="s">
        <v>16</v>
      </c>
      <c r="J23" s="60">
        <v>328.19</v>
      </c>
      <c r="K23" s="69"/>
      <c r="L23" s="25">
        <f t="shared" si="5"/>
        <v>0</v>
      </c>
      <c r="M23" s="26" t="str">
        <f t="shared" si="0"/>
        <v>OK</v>
      </c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6"/>
      <c r="Y23" s="56"/>
      <c r="Z23" s="56"/>
      <c r="AA23" s="56"/>
      <c r="AB23" s="56"/>
      <c r="AC23" s="56"/>
      <c r="AD23" s="56"/>
      <c r="AE23" s="56"/>
    </row>
    <row r="24" spans="1:31" s="7" customFormat="1" ht="30" customHeight="1" x14ac:dyDescent="0.45">
      <c r="A24" s="74" t="s">
        <v>45</v>
      </c>
      <c r="B24" s="70">
        <v>11</v>
      </c>
      <c r="C24" s="71" t="s">
        <v>42</v>
      </c>
      <c r="D24" s="64">
        <v>21</v>
      </c>
      <c r="E24" s="73" t="s">
        <v>18</v>
      </c>
      <c r="F24" s="45" t="s">
        <v>14</v>
      </c>
      <c r="G24" s="53" t="s">
        <v>32</v>
      </c>
      <c r="H24" s="46" t="s">
        <v>33</v>
      </c>
      <c r="I24" s="47" t="s">
        <v>16</v>
      </c>
      <c r="J24" s="60">
        <v>3.81</v>
      </c>
      <c r="K24" s="69"/>
      <c r="L24" s="25">
        <f t="shared" si="5"/>
        <v>0</v>
      </c>
      <c r="M24" s="26" t="str">
        <f t="shared" si="0"/>
        <v>OK</v>
      </c>
      <c r="N24" s="36"/>
      <c r="O24" s="36"/>
      <c r="P24" s="36"/>
      <c r="Q24" s="34"/>
      <c r="R24" s="36"/>
      <c r="S24" s="34"/>
      <c r="T24" s="34"/>
      <c r="U24" s="39"/>
      <c r="V24" s="36"/>
      <c r="W24" s="38"/>
      <c r="X24" s="34"/>
      <c r="Y24" s="38"/>
      <c r="Z24" s="35"/>
      <c r="AA24" s="35"/>
      <c r="AB24" s="35"/>
      <c r="AC24" s="35"/>
      <c r="AD24" s="35"/>
      <c r="AE24" s="35"/>
    </row>
    <row r="25" spans="1:31" s="7" customFormat="1" ht="30" customHeight="1" x14ac:dyDescent="0.45">
      <c r="A25" s="74"/>
      <c r="B25" s="70"/>
      <c r="C25" s="72"/>
      <c r="D25" s="64">
        <v>22</v>
      </c>
      <c r="E25" s="73"/>
      <c r="F25" s="46" t="s">
        <v>22</v>
      </c>
      <c r="G25" s="53" t="s">
        <v>32</v>
      </c>
      <c r="H25" s="46" t="s">
        <v>34</v>
      </c>
      <c r="I25" s="47" t="s">
        <v>16</v>
      </c>
      <c r="J25" s="60">
        <v>420.14</v>
      </c>
      <c r="K25" s="69"/>
      <c r="L25" s="25">
        <f t="shared" si="5"/>
        <v>0</v>
      </c>
      <c r="M25" s="26" t="str">
        <f t="shared" si="0"/>
        <v>OK</v>
      </c>
      <c r="N25" s="36"/>
      <c r="O25" s="36"/>
      <c r="P25" s="36"/>
      <c r="Q25" s="34"/>
      <c r="R25" s="36"/>
      <c r="S25" s="34"/>
      <c r="T25" s="34"/>
      <c r="U25" s="39"/>
      <c r="V25" s="36"/>
      <c r="W25" s="38"/>
      <c r="X25" s="34"/>
      <c r="Y25" s="38"/>
      <c r="Z25" s="35"/>
      <c r="AA25" s="35"/>
      <c r="AB25" s="35"/>
      <c r="AC25" s="35"/>
      <c r="AD25" s="35"/>
      <c r="AE25" s="35"/>
    </row>
    <row r="26" spans="1:31" s="7" customFormat="1" ht="30" customHeight="1" x14ac:dyDescent="0.45">
      <c r="A26" s="74"/>
      <c r="B26" s="75">
        <v>12</v>
      </c>
      <c r="C26" s="76" t="s">
        <v>43</v>
      </c>
      <c r="D26" s="63">
        <v>23</v>
      </c>
      <c r="E26" s="78" t="s">
        <v>19</v>
      </c>
      <c r="F26" s="45" t="s">
        <v>14</v>
      </c>
      <c r="G26" s="53" t="s">
        <v>32</v>
      </c>
      <c r="H26" s="46" t="s">
        <v>33</v>
      </c>
      <c r="I26" s="47" t="s">
        <v>16</v>
      </c>
      <c r="J26" s="60">
        <v>5.23</v>
      </c>
      <c r="K26" s="69"/>
      <c r="L26" s="25">
        <f t="shared" si="5"/>
        <v>0</v>
      </c>
      <c r="M26" s="26" t="str">
        <f t="shared" si="0"/>
        <v>OK</v>
      </c>
      <c r="N26" s="36"/>
      <c r="O26" s="36"/>
      <c r="P26" s="34"/>
      <c r="Q26" s="34"/>
      <c r="R26" s="34"/>
      <c r="S26" s="34"/>
      <c r="T26" s="34"/>
      <c r="U26" s="39"/>
      <c r="V26" s="36"/>
      <c r="W26" s="38"/>
      <c r="X26" s="36"/>
      <c r="Y26" s="38"/>
      <c r="Z26" s="35"/>
      <c r="AA26" s="35"/>
      <c r="AB26" s="35"/>
      <c r="AC26" s="35"/>
      <c r="AD26" s="35"/>
      <c r="AE26" s="35"/>
    </row>
    <row r="27" spans="1:31" s="7" customFormat="1" ht="30" customHeight="1" x14ac:dyDescent="0.45">
      <c r="A27" s="74"/>
      <c r="B27" s="75"/>
      <c r="C27" s="77"/>
      <c r="D27" s="63">
        <v>24</v>
      </c>
      <c r="E27" s="78"/>
      <c r="F27" s="46" t="s">
        <v>22</v>
      </c>
      <c r="G27" s="53" t="s">
        <v>32</v>
      </c>
      <c r="H27" s="46" t="s">
        <v>34</v>
      </c>
      <c r="I27" s="47" t="s">
        <v>16</v>
      </c>
      <c r="J27" s="60">
        <v>517.33000000000004</v>
      </c>
      <c r="K27" s="69"/>
      <c r="L27" s="25">
        <f t="shared" si="5"/>
        <v>0</v>
      </c>
      <c r="M27" s="26" t="str">
        <f t="shared" si="0"/>
        <v>OK</v>
      </c>
      <c r="N27" s="36"/>
      <c r="O27" s="36"/>
      <c r="P27" s="34"/>
      <c r="Q27" s="34"/>
      <c r="R27" s="34"/>
      <c r="S27" s="34"/>
      <c r="T27" s="34"/>
      <c r="U27" s="39"/>
      <c r="V27" s="36"/>
      <c r="W27" s="38"/>
      <c r="X27" s="36"/>
      <c r="Y27" s="38"/>
      <c r="Z27" s="35"/>
      <c r="AA27" s="35"/>
      <c r="AB27" s="35"/>
      <c r="AC27" s="35"/>
      <c r="AD27" s="35"/>
      <c r="AE27" s="35"/>
    </row>
    <row r="28" spans="1:31" s="7" customFormat="1" ht="30" customHeight="1" x14ac:dyDescent="0.45">
      <c r="A28" s="74"/>
      <c r="B28" s="70">
        <v>13</v>
      </c>
      <c r="C28" s="71" t="s">
        <v>43</v>
      </c>
      <c r="D28" s="64">
        <v>25</v>
      </c>
      <c r="E28" s="73" t="s">
        <v>20</v>
      </c>
      <c r="F28" s="45" t="s">
        <v>14</v>
      </c>
      <c r="G28" s="53" t="s">
        <v>32</v>
      </c>
      <c r="H28" s="46" t="s">
        <v>33</v>
      </c>
      <c r="I28" s="47" t="s">
        <v>16</v>
      </c>
      <c r="J28" s="60">
        <v>6.79</v>
      </c>
      <c r="K28" s="69"/>
      <c r="L28" s="25">
        <f t="shared" si="5"/>
        <v>0</v>
      </c>
      <c r="M28" s="26" t="str">
        <f t="shared" si="0"/>
        <v>OK</v>
      </c>
      <c r="N28" s="36"/>
      <c r="O28" s="36"/>
      <c r="P28" s="34"/>
      <c r="Q28" s="36"/>
      <c r="R28" s="34"/>
      <c r="S28" s="36"/>
      <c r="T28" s="34"/>
      <c r="U28" s="39"/>
      <c r="V28" s="36"/>
      <c r="W28" s="38"/>
      <c r="X28" s="34"/>
      <c r="Y28" s="38"/>
      <c r="Z28" s="35"/>
      <c r="AA28" s="35"/>
      <c r="AB28" s="35"/>
      <c r="AC28" s="35"/>
      <c r="AD28" s="35"/>
      <c r="AE28" s="35"/>
    </row>
    <row r="29" spans="1:31" s="7" customFormat="1" ht="30" customHeight="1" x14ac:dyDescent="0.45">
      <c r="A29" s="74"/>
      <c r="B29" s="70"/>
      <c r="C29" s="72"/>
      <c r="D29" s="64">
        <v>26</v>
      </c>
      <c r="E29" s="73"/>
      <c r="F29" s="46" t="s">
        <v>22</v>
      </c>
      <c r="G29" s="53" t="s">
        <v>32</v>
      </c>
      <c r="H29" s="46" t="s">
        <v>34</v>
      </c>
      <c r="I29" s="47" t="s">
        <v>16</v>
      </c>
      <c r="J29" s="60">
        <v>756.82</v>
      </c>
      <c r="K29" s="69"/>
      <c r="L29" s="25">
        <f t="shared" si="5"/>
        <v>0</v>
      </c>
      <c r="M29" s="26" t="str">
        <f t="shared" si="0"/>
        <v>OK</v>
      </c>
      <c r="N29" s="36"/>
      <c r="O29" s="36"/>
      <c r="P29" s="34"/>
      <c r="Q29" s="36"/>
      <c r="R29" s="34"/>
      <c r="S29" s="36"/>
      <c r="T29" s="34"/>
      <c r="U29" s="39"/>
      <c r="V29" s="36"/>
      <c r="W29" s="38"/>
      <c r="X29" s="34"/>
      <c r="Y29" s="38"/>
      <c r="Z29" s="35"/>
      <c r="AA29" s="35"/>
      <c r="AB29" s="35"/>
      <c r="AC29" s="35"/>
      <c r="AD29" s="35"/>
      <c r="AE29" s="35"/>
    </row>
    <row r="30" spans="1:31" ht="30" customHeight="1" x14ac:dyDescent="0.45">
      <c r="A30" s="74"/>
      <c r="B30" s="75">
        <v>14</v>
      </c>
      <c r="C30" s="76" t="s">
        <v>42</v>
      </c>
      <c r="D30" s="63">
        <v>27</v>
      </c>
      <c r="E30" s="78" t="s">
        <v>15</v>
      </c>
      <c r="F30" s="45" t="s">
        <v>14</v>
      </c>
      <c r="G30" s="53" t="s">
        <v>32</v>
      </c>
      <c r="H30" s="46" t="s">
        <v>33</v>
      </c>
      <c r="I30" s="47" t="s">
        <v>16</v>
      </c>
      <c r="J30" s="60">
        <v>6.13</v>
      </c>
      <c r="K30" s="69"/>
      <c r="L30" s="25">
        <f t="shared" si="5"/>
        <v>0</v>
      </c>
      <c r="M30" s="26" t="str">
        <f t="shared" si="0"/>
        <v>OK</v>
      </c>
      <c r="N30" s="54"/>
      <c r="O30" s="54"/>
      <c r="P30" s="55"/>
      <c r="Q30" s="55"/>
      <c r="R30" s="55"/>
      <c r="S30" s="55"/>
      <c r="T30" s="55"/>
      <c r="U30" s="55"/>
      <c r="V30" s="55"/>
      <c r="W30" s="55"/>
      <c r="X30" s="56"/>
      <c r="Y30" s="56"/>
      <c r="Z30" s="56"/>
      <c r="AA30" s="56"/>
      <c r="AB30" s="56"/>
      <c r="AC30" s="56"/>
      <c r="AD30" s="56"/>
      <c r="AE30" s="56"/>
    </row>
    <row r="31" spans="1:31" ht="30" customHeight="1" x14ac:dyDescent="0.45">
      <c r="A31" s="74"/>
      <c r="B31" s="75"/>
      <c r="C31" s="77"/>
      <c r="D31" s="63">
        <v>28</v>
      </c>
      <c r="E31" s="78"/>
      <c r="F31" s="46" t="s">
        <v>22</v>
      </c>
      <c r="G31" s="53" t="s">
        <v>32</v>
      </c>
      <c r="H31" s="46" t="s">
        <v>34</v>
      </c>
      <c r="I31" s="47" t="s">
        <v>16</v>
      </c>
      <c r="J31" s="60">
        <v>704.59</v>
      </c>
      <c r="K31" s="69"/>
      <c r="L31" s="25">
        <f t="shared" si="5"/>
        <v>0</v>
      </c>
      <c r="M31" s="26" t="str">
        <f t="shared" si="0"/>
        <v>OK</v>
      </c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6"/>
      <c r="Y31" s="56"/>
      <c r="Z31" s="56"/>
      <c r="AA31" s="56"/>
      <c r="AB31" s="56"/>
      <c r="AC31" s="56"/>
      <c r="AD31" s="56"/>
      <c r="AE31" s="56"/>
    </row>
    <row r="32" spans="1:31" s="7" customFormat="1" ht="30" customHeight="1" x14ac:dyDescent="0.45">
      <c r="A32" s="74" t="s">
        <v>46</v>
      </c>
      <c r="B32" s="70">
        <v>15</v>
      </c>
      <c r="C32" s="71" t="s">
        <v>42</v>
      </c>
      <c r="D32" s="64">
        <v>29</v>
      </c>
      <c r="E32" s="73" t="s">
        <v>18</v>
      </c>
      <c r="F32" s="45" t="s">
        <v>14</v>
      </c>
      <c r="G32" s="53" t="s">
        <v>32</v>
      </c>
      <c r="H32" s="46" t="s">
        <v>33</v>
      </c>
      <c r="I32" s="47" t="s">
        <v>16</v>
      </c>
      <c r="J32" s="60">
        <v>3.81</v>
      </c>
      <c r="K32" s="69"/>
      <c r="L32" s="25">
        <f t="shared" si="5"/>
        <v>0</v>
      </c>
      <c r="M32" s="26" t="str">
        <f t="shared" si="0"/>
        <v>OK</v>
      </c>
      <c r="N32" s="36"/>
      <c r="O32" s="36"/>
      <c r="P32" s="36"/>
      <c r="Q32" s="34"/>
      <c r="R32" s="36"/>
      <c r="S32" s="34"/>
      <c r="T32" s="34"/>
      <c r="U32" s="39"/>
      <c r="V32" s="36"/>
      <c r="W32" s="38"/>
      <c r="X32" s="34"/>
      <c r="Y32" s="38"/>
      <c r="Z32" s="35"/>
      <c r="AA32" s="35"/>
      <c r="AB32" s="35"/>
      <c r="AC32" s="35"/>
      <c r="AD32" s="35"/>
      <c r="AE32" s="35"/>
    </row>
    <row r="33" spans="1:31" s="7" customFormat="1" ht="30" customHeight="1" x14ac:dyDescent="0.45">
      <c r="A33" s="74"/>
      <c r="B33" s="70"/>
      <c r="C33" s="72"/>
      <c r="D33" s="64">
        <v>30</v>
      </c>
      <c r="E33" s="73"/>
      <c r="F33" s="46" t="s">
        <v>22</v>
      </c>
      <c r="G33" s="53" t="s">
        <v>32</v>
      </c>
      <c r="H33" s="46" t="s">
        <v>34</v>
      </c>
      <c r="I33" s="47" t="s">
        <v>16</v>
      </c>
      <c r="J33" s="60">
        <v>420.13</v>
      </c>
      <c r="K33" s="69"/>
      <c r="L33" s="25">
        <f t="shared" si="5"/>
        <v>0</v>
      </c>
      <c r="M33" s="26" t="str">
        <f t="shared" si="0"/>
        <v>OK</v>
      </c>
      <c r="N33" s="36"/>
      <c r="O33" s="36"/>
      <c r="P33" s="36"/>
      <c r="Q33" s="34"/>
      <c r="R33" s="36"/>
      <c r="S33" s="34"/>
      <c r="T33" s="34"/>
      <c r="U33" s="39"/>
      <c r="V33" s="36"/>
      <c r="W33" s="38"/>
      <c r="X33" s="34"/>
      <c r="Y33" s="38"/>
      <c r="Z33" s="35"/>
      <c r="AA33" s="35"/>
      <c r="AB33" s="35"/>
      <c r="AC33" s="35"/>
      <c r="AD33" s="35"/>
      <c r="AE33" s="35"/>
    </row>
    <row r="34" spans="1:31" s="7" customFormat="1" ht="30" customHeight="1" x14ac:dyDescent="0.45">
      <c r="A34" s="74"/>
      <c r="B34" s="75">
        <v>16</v>
      </c>
      <c r="C34" s="76" t="s">
        <v>43</v>
      </c>
      <c r="D34" s="63">
        <v>31</v>
      </c>
      <c r="E34" s="78" t="s">
        <v>19</v>
      </c>
      <c r="F34" s="45" t="s">
        <v>14</v>
      </c>
      <c r="G34" s="53" t="s">
        <v>32</v>
      </c>
      <c r="H34" s="46" t="s">
        <v>33</v>
      </c>
      <c r="I34" s="47" t="s">
        <v>16</v>
      </c>
      <c r="J34" s="60">
        <v>5.23</v>
      </c>
      <c r="K34" s="69"/>
      <c r="L34" s="25">
        <f t="shared" si="5"/>
        <v>0</v>
      </c>
      <c r="M34" s="26" t="str">
        <f t="shared" si="0"/>
        <v>OK</v>
      </c>
      <c r="N34" s="36"/>
      <c r="O34" s="36"/>
      <c r="P34" s="34"/>
      <c r="Q34" s="34"/>
      <c r="R34" s="34"/>
      <c r="S34" s="34"/>
      <c r="T34" s="34"/>
      <c r="U34" s="39"/>
      <c r="V34" s="36"/>
      <c r="W34" s="38"/>
      <c r="X34" s="36"/>
      <c r="Y34" s="38"/>
      <c r="Z34" s="35"/>
      <c r="AA34" s="35"/>
      <c r="AB34" s="35"/>
      <c r="AC34" s="35"/>
      <c r="AD34" s="35"/>
      <c r="AE34" s="35"/>
    </row>
    <row r="35" spans="1:31" s="7" customFormat="1" ht="30" customHeight="1" x14ac:dyDescent="0.45">
      <c r="A35" s="74"/>
      <c r="B35" s="75"/>
      <c r="C35" s="77"/>
      <c r="D35" s="63">
        <v>32</v>
      </c>
      <c r="E35" s="78"/>
      <c r="F35" s="46" t="s">
        <v>22</v>
      </c>
      <c r="G35" s="53" t="s">
        <v>32</v>
      </c>
      <c r="H35" s="46" t="s">
        <v>34</v>
      </c>
      <c r="I35" s="47" t="s">
        <v>16</v>
      </c>
      <c r="J35" s="60">
        <v>517.33000000000004</v>
      </c>
      <c r="K35" s="69"/>
      <c r="L35" s="25">
        <f t="shared" si="5"/>
        <v>0</v>
      </c>
      <c r="M35" s="26" t="str">
        <f t="shared" si="0"/>
        <v>OK</v>
      </c>
      <c r="N35" s="36"/>
      <c r="O35" s="36"/>
      <c r="P35" s="34"/>
      <c r="Q35" s="34"/>
      <c r="R35" s="34"/>
      <c r="S35" s="34"/>
      <c r="T35" s="34"/>
      <c r="U35" s="39"/>
      <c r="V35" s="36"/>
      <c r="W35" s="38"/>
      <c r="X35" s="36"/>
      <c r="Y35" s="38"/>
      <c r="Z35" s="35"/>
      <c r="AA35" s="35"/>
      <c r="AB35" s="35"/>
      <c r="AC35" s="35"/>
      <c r="AD35" s="35"/>
      <c r="AE35" s="35"/>
    </row>
    <row r="36" spans="1:31" s="7" customFormat="1" ht="30" customHeight="1" x14ac:dyDescent="0.45">
      <c r="A36" s="74"/>
      <c r="B36" s="70">
        <v>17</v>
      </c>
      <c r="C36" s="71" t="s">
        <v>43</v>
      </c>
      <c r="D36" s="64">
        <v>33</v>
      </c>
      <c r="E36" s="73" t="s">
        <v>20</v>
      </c>
      <c r="F36" s="45" t="s">
        <v>14</v>
      </c>
      <c r="G36" s="53" t="s">
        <v>32</v>
      </c>
      <c r="H36" s="46" t="s">
        <v>33</v>
      </c>
      <c r="I36" s="47" t="s">
        <v>16</v>
      </c>
      <c r="J36" s="60">
        <v>6.79</v>
      </c>
      <c r="K36" s="69"/>
      <c r="L36" s="25">
        <f t="shared" si="5"/>
        <v>0</v>
      </c>
      <c r="M36" s="26" t="str">
        <f t="shared" si="0"/>
        <v>OK</v>
      </c>
      <c r="N36" s="36"/>
      <c r="O36" s="36"/>
      <c r="P36" s="34"/>
      <c r="Q36" s="36"/>
      <c r="R36" s="34"/>
      <c r="S36" s="36"/>
      <c r="T36" s="34"/>
      <c r="U36" s="39"/>
      <c r="V36" s="36"/>
      <c r="W36" s="38"/>
      <c r="X36" s="34"/>
      <c r="Y36" s="38"/>
      <c r="Z36" s="35"/>
      <c r="AA36" s="35"/>
      <c r="AB36" s="35"/>
      <c r="AC36" s="35"/>
      <c r="AD36" s="35"/>
      <c r="AE36" s="35"/>
    </row>
    <row r="37" spans="1:31" s="7" customFormat="1" ht="30" customHeight="1" x14ac:dyDescent="0.45">
      <c r="A37" s="74"/>
      <c r="B37" s="70"/>
      <c r="C37" s="72"/>
      <c r="D37" s="64">
        <v>34</v>
      </c>
      <c r="E37" s="73"/>
      <c r="F37" s="46" t="s">
        <v>22</v>
      </c>
      <c r="G37" s="53" t="s">
        <v>32</v>
      </c>
      <c r="H37" s="46" t="s">
        <v>34</v>
      </c>
      <c r="I37" s="47" t="s">
        <v>16</v>
      </c>
      <c r="J37" s="60">
        <v>756.82</v>
      </c>
      <c r="K37" s="69"/>
      <c r="L37" s="25">
        <f t="shared" si="5"/>
        <v>0</v>
      </c>
      <c r="M37" s="26" t="str">
        <f t="shared" si="0"/>
        <v>OK</v>
      </c>
      <c r="N37" s="36"/>
      <c r="O37" s="36"/>
      <c r="P37" s="34"/>
      <c r="Q37" s="36"/>
      <c r="R37" s="34"/>
      <c r="S37" s="36"/>
      <c r="T37" s="34"/>
      <c r="U37" s="39"/>
      <c r="V37" s="36"/>
      <c r="W37" s="38"/>
      <c r="X37" s="34"/>
      <c r="Y37" s="38"/>
      <c r="Z37" s="35"/>
      <c r="AA37" s="35"/>
      <c r="AB37" s="35"/>
      <c r="AC37" s="35"/>
      <c r="AD37" s="35"/>
      <c r="AE37" s="35"/>
    </row>
    <row r="38" spans="1:31" s="7" customFormat="1" ht="30" customHeight="1" x14ac:dyDescent="0.45">
      <c r="A38" s="74"/>
      <c r="B38" s="75">
        <v>18</v>
      </c>
      <c r="C38" s="76" t="s">
        <v>42</v>
      </c>
      <c r="D38" s="63">
        <v>35</v>
      </c>
      <c r="E38" s="78" t="s">
        <v>15</v>
      </c>
      <c r="F38" s="45" t="s">
        <v>14</v>
      </c>
      <c r="G38" s="53" t="s">
        <v>32</v>
      </c>
      <c r="H38" s="46" t="s">
        <v>33</v>
      </c>
      <c r="I38" s="47" t="s">
        <v>16</v>
      </c>
      <c r="J38" s="60">
        <v>6.13</v>
      </c>
      <c r="K38" s="69"/>
      <c r="L38" s="25">
        <f t="shared" si="5"/>
        <v>0</v>
      </c>
      <c r="M38" s="26" t="str">
        <f t="shared" si="0"/>
        <v>OK</v>
      </c>
      <c r="N38" s="36"/>
      <c r="O38" s="36"/>
      <c r="P38" s="34"/>
      <c r="Q38" s="36"/>
      <c r="R38" s="34"/>
      <c r="S38" s="36"/>
      <c r="T38" s="34"/>
      <c r="U38" s="39"/>
      <c r="V38" s="36"/>
      <c r="W38" s="38"/>
      <c r="X38" s="34"/>
      <c r="Y38" s="38"/>
      <c r="Z38" s="35"/>
      <c r="AA38" s="35"/>
      <c r="AB38" s="35"/>
      <c r="AC38" s="35"/>
      <c r="AD38" s="35"/>
      <c r="AE38" s="35"/>
    </row>
    <row r="39" spans="1:31" s="7" customFormat="1" ht="30" customHeight="1" x14ac:dyDescent="0.45">
      <c r="A39" s="74"/>
      <c r="B39" s="75"/>
      <c r="C39" s="77"/>
      <c r="D39" s="63">
        <v>36</v>
      </c>
      <c r="E39" s="78"/>
      <c r="F39" s="46" t="s">
        <v>22</v>
      </c>
      <c r="G39" s="53" t="s">
        <v>32</v>
      </c>
      <c r="H39" s="46" t="s">
        <v>34</v>
      </c>
      <c r="I39" s="47" t="s">
        <v>16</v>
      </c>
      <c r="J39" s="60">
        <v>704.6</v>
      </c>
      <c r="K39" s="69"/>
      <c r="L39" s="25">
        <f t="shared" si="5"/>
        <v>0</v>
      </c>
      <c r="M39" s="26" t="str">
        <f t="shared" si="0"/>
        <v>OK</v>
      </c>
      <c r="N39" s="36"/>
      <c r="O39" s="36"/>
      <c r="P39" s="34"/>
      <c r="Q39" s="36"/>
      <c r="R39" s="34"/>
      <c r="S39" s="36"/>
      <c r="T39" s="34"/>
      <c r="U39" s="39"/>
      <c r="V39" s="36"/>
      <c r="W39" s="38"/>
      <c r="X39" s="34"/>
      <c r="Y39" s="38"/>
      <c r="Z39" s="35"/>
      <c r="AA39" s="35"/>
      <c r="AB39" s="35"/>
      <c r="AC39" s="35"/>
      <c r="AD39" s="35"/>
      <c r="AE39" s="35"/>
    </row>
    <row r="40" spans="1:31" ht="30" customHeight="1" x14ac:dyDescent="0.45">
      <c r="A40" s="74"/>
      <c r="B40" s="70">
        <v>19</v>
      </c>
      <c r="C40" s="71" t="s">
        <v>42</v>
      </c>
      <c r="D40" s="64">
        <v>37</v>
      </c>
      <c r="E40" s="73" t="s">
        <v>35</v>
      </c>
      <c r="F40" s="45" t="s">
        <v>14</v>
      </c>
      <c r="G40" s="53" t="s">
        <v>32</v>
      </c>
      <c r="H40" s="46" t="s">
        <v>33</v>
      </c>
      <c r="I40" s="47" t="s">
        <v>16</v>
      </c>
      <c r="J40" s="60">
        <v>3.41</v>
      </c>
      <c r="K40" s="69"/>
      <c r="L40" s="25">
        <f t="shared" si="5"/>
        <v>0</v>
      </c>
      <c r="M40" s="26" t="str">
        <f t="shared" si="0"/>
        <v>OK</v>
      </c>
      <c r="N40" s="54"/>
      <c r="O40" s="54"/>
      <c r="P40" s="55"/>
      <c r="Q40" s="55"/>
      <c r="R40" s="55"/>
      <c r="S40" s="55"/>
      <c r="T40" s="55"/>
      <c r="U40" s="55"/>
      <c r="V40" s="55"/>
      <c r="W40" s="55"/>
      <c r="X40" s="56"/>
      <c r="Y40" s="56"/>
      <c r="Z40" s="56"/>
      <c r="AA40" s="56"/>
      <c r="AB40" s="56"/>
      <c r="AC40" s="56"/>
      <c r="AD40" s="56"/>
      <c r="AE40" s="56"/>
    </row>
    <row r="41" spans="1:31" ht="30" customHeight="1" x14ac:dyDescent="0.45">
      <c r="A41" s="74"/>
      <c r="B41" s="70"/>
      <c r="C41" s="72"/>
      <c r="D41" s="64">
        <v>38</v>
      </c>
      <c r="E41" s="73"/>
      <c r="F41" s="46" t="s">
        <v>22</v>
      </c>
      <c r="G41" s="53" t="s">
        <v>32</v>
      </c>
      <c r="H41" s="46" t="s">
        <v>34</v>
      </c>
      <c r="I41" s="47" t="s">
        <v>16</v>
      </c>
      <c r="J41" s="60">
        <v>328.24</v>
      </c>
      <c r="K41" s="69"/>
      <c r="L41" s="25">
        <f t="shared" si="5"/>
        <v>0</v>
      </c>
      <c r="M41" s="26" t="str">
        <f t="shared" si="0"/>
        <v>OK</v>
      </c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6"/>
      <c r="Y41" s="56"/>
      <c r="Z41" s="56"/>
      <c r="AA41" s="56"/>
      <c r="AB41" s="56"/>
      <c r="AC41" s="56"/>
      <c r="AD41" s="56"/>
      <c r="AE41" s="56"/>
    </row>
    <row r="43" spans="1:31" ht="18" x14ac:dyDescent="0.45">
      <c r="N43" s="50"/>
      <c r="O43" s="50"/>
    </row>
    <row r="45" spans="1:31" ht="18" x14ac:dyDescent="0.45">
      <c r="G45" s="87" t="s">
        <v>21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9"/>
    </row>
  </sheetData>
  <mergeCells count="84">
    <mergeCell ref="Q1:Q2"/>
    <mergeCell ref="R1:R2"/>
    <mergeCell ref="T1:T2"/>
    <mergeCell ref="A1:G1"/>
    <mergeCell ref="H1:J1"/>
    <mergeCell ref="K1:M1"/>
    <mergeCell ref="AC1:AC2"/>
    <mergeCell ref="AD1:AD2"/>
    <mergeCell ref="B4:B5"/>
    <mergeCell ref="B6:B7"/>
    <mergeCell ref="W1:W2"/>
    <mergeCell ref="N1:N2"/>
    <mergeCell ref="U1:U2"/>
    <mergeCell ref="Y1:Y2"/>
    <mergeCell ref="X1:X2"/>
    <mergeCell ref="Z1:Z2"/>
    <mergeCell ref="AA1:AA2"/>
    <mergeCell ref="AB1:AB2"/>
    <mergeCell ref="V1:V2"/>
    <mergeCell ref="S1:S2"/>
    <mergeCell ref="O1:O2"/>
    <mergeCell ref="P1:P2"/>
    <mergeCell ref="A14:A23"/>
    <mergeCell ref="B14:B15"/>
    <mergeCell ref="C14:C15"/>
    <mergeCell ref="E14:E15"/>
    <mergeCell ref="B16:B17"/>
    <mergeCell ref="C16:C17"/>
    <mergeCell ref="AE1:AE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B8:B9"/>
    <mergeCell ref="B10:B11"/>
    <mergeCell ref="B12:B13"/>
    <mergeCell ref="E30:E31"/>
    <mergeCell ref="E16:E17"/>
    <mergeCell ref="B18:B19"/>
    <mergeCell ref="C18:C19"/>
    <mergeCell ref="E18:E19"/>
    <mergeCell ref="B20:B21"/>
    <mergeCell ref="C20:C21"/>
    <mergeCell ref="E20:E21"/>
    <mergeCell ref="E40:E41"/>
    <mergeCell ref="B22:B23"/>
    <mergeCell ref="C22:C23"/>
    <mergeCell ref="E22:E23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G45:T45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45"/>
  <sheetViews>
    <sheetView topLeftCell="A10" zoomScale="80" zoomScaleNormal="80" workbookViewId="0">
      <selection activeCell="R12" sqref="R12"/>
    </sheetView>
  </sheetViews>
  <sheetFormatPr defaultColWidth="9.73046875" defaultRowHeight="14.25" x14ac:dyDescent="0.45"/>
  <cols>
    <col min="1" max="1" width="16.265625" style="2" customWidth="1"/>
    <col min="2" max="2" width="11.86328125" style="1" customWidth="1"/>
    <col min="3" max="3" width="46.73046875" style="1" customWidth="1"/>
    <col min="4" max="4" width="11.73046875" style="1" customWidth="1"/>
    <col min="5" max="5" width="24.86328125" style="1" customWidth="1"/>
    <col min="6" max="6" width="11.86328125" style="1" customWidth="1"/>
    <col min="7" max="7" width="9.1328125" style="28" customWidth="1"/>
    <col min="8" max="8" width="12.265625" style="1" customWidth="1"/>
    <col min="9" max="9" width="14.86328125" style="1" customWidth="1"/>
    <col min="10" max="10" width="15.3984375" style="1" customWidth="1"/>
    <col min="11" max="11" width="11.265625" style="6" customWidth="1"/>
    <col min="12" max="12" width="13.265625" style="27" customWidth="1"/>
    <col min="13" max="13" width="12.59765625" style="4" customWidth="1"/>
    <col min="14" max="14" width="14.1328125" style="5" customWidth="1"/>
    <col min="15" max="15" width="14.265625" style="5" customWidth="1"/>
    <col min="16" max="23" width="15.73046875" style="5" customWidth="1"/>
    <col min="24" max="31" width="15.73046875" style="2" customWidth="1"/>
    <col min="32" max="16384" width="9.73046875" style="2"/>
  </cols>
  <sheetData>
    <row r="1" spans="1:31" ht="65.25" customHeight="1" x14ac:dyDescent="0.45">
      <c r="A1" s="79" t="s">
        <v>36</v>
      </c>
      <c r="B1" s="79"/>
      <c r="C1" s="79"/>
      <c r="D1" s="79"/>
      <c r="E1" s="79"/>
      <c r="F1" s="79"/>
      <c r="G1" s="80"/>
      <c r="H1" s="86" t="s">
        <v>37</v>
      </c>
      <c r="I1" s="86"/>
      <c r="J1" s="86"/>
      <c r="K1" s="86" t="s">
        <v>38</v>
      </c>
      <c r="L1" s="86"/>
      <c r="M1" s="86"/>
      <c r="N1" s="84" t="s">
        <v>39</v>
      </c>
      <c r="O1" s="84" t="s">
        <v>39</v>
      </c>
      <c r="P1" s="84" t="s">
        <v>39</v>
      </c>
      <c r="Q1" s="84" t="s">
        <v>39</v>
      </c>
      <c r="R1" s="84" t="s">
        <v>39</v>
      </c>
      <c r="S1" s="84" t="s">
        <v>39</v>
      </c>
      <c r="T1" s="84" t="s">
        <v>39</v>
      </c>
      <c r="U1" s="84" t="s">
        <v>39</v>
      </c>
      <c r="V1" s="84" t="s">
        <v>39</v>
      </c>
      <c r="W1" s="84" t="s">
        <v>39</v>
      </c>
      <c r="X1" s="84" t="s">
        <v>39</v>
      </c>
      <c r="Y1" s="84" t="s">
        <v>39</v>
      </c>
      <c r="Z1" s="84" t="s">
        <v>39</v>
      </c>
      <c r="AA1" s="84" t="s">
        <v>39</v>
      </c>
      <c r="AB1" s="84" t="s">
        <v>39</v>
      </c>
      <c r="AC1" s="84" t="s">
        <v>39</v>
      </c>
      <c r="AD1" s="84" t="s">
        <v>39</v>
      </c>
      <c r="AE1" s="84" t="s">
        <v>39</v>
      </c>
    </row>
    <row r="2" spans="1:31" ht="21.75" customHeight="1" x14ac:dyDescent="0.45">
      <c r="A2" s="79" t="s">
        <v>17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</row>
    <row r="3" spans="1:31" s="3" customFormat="1" ht="30" customHeight="1" x14ac:dyDescent="0.35">
      <c r="A3" s="62" t="s">
        <v>40</v>
      </c>
      <c r="B3" s="51" t="s">
        <v>25</v>
      </c>
      <c r="C3" s="51" t="s">
        <v>26</v>
      </c>
      <c r="D3" s="51" t="s">
        <v>27</v>
      </c>
      <c r="E3" s="51" t="s">
        <v>28</v>
      </c>
      <c r="F3" s="51" t="s">
        <v>5</v>
      </c>
      <c r="G3" s="51" t="s">
        <v>29</v>
      </c>
      <c r="H3" s="51" t="s">
        <v>30</v>
      </c>
      <c r="I3" s="51" t="s">
        <v>31</v>
      </c>
      <c r="J3" s="21" t="s">
        <v>2</v>
      </c>
      <c r="K3" s="22" t="s">
        <v>4</v>
      </c>
      <c r="L3" s="23" t="s">
        <v>0</v>
      </c>
      <c r="M3" s="20" t="s">
        <v>3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</row>
    <row r="4" spans="1:31" ht="30" customHeight="1" x14ac:dyDescent="0.45">
      <c r="A4" s="83" t="s">
        <v>41</v>
      </c>
      <c r="B4" s="81">
        <v>1</v>
      </c>
      <c r="C4" s="71" t="s">
        <v>42</v>
      </c>
      <c r="D4" s="61">
        <v>1</v>
      </c>
      <c r="E4" s="73" t="s">
        <v>18</v>
      </c>
      <c r="F4" s="45" t="s">
        <v>14</v>
      </c>
      <c r="G4" s="53" t="s">
        <v>32</v>
      </c>
      <c r="H4" s="46" t="s">
        <v>33</v>
      </c>
      <c r="I4" s="47" t="s">
        <v>16</v>
      </c>
      <c r="J4" s="60">
        <v>3.81</v>
      </c>
      <c r="K4" s="69">
        <v>2500</v>
      </c>
      <c r="L4" s="25">
        <f>K4-(SUM(N4:AE4))</f>
        <v>2500</v>
      </c>
      <c r="M4" s="26" t="str">
        <f t="shared" ref="M4:M41" si="0">IF(L4&lt;0,"ATENÇÃO","OK")</f>
        <v>OK</v>
      </c>
      <c r="N4" s="36"/>
      <c r="O4" s="36"/>
      <c r="P4" s="34"/>
      <c r="Q4" s="34"/>
      <c r="R4" s="34"/>
      <c r="S4" s="34"/>
      <c r="T4" s="36"/>
      <c r="U4" s="40"/>
      <c r="V4" s="37"/>
      <c r="W4" s="38"/>
      <c r="X4" s="34"/>
      <c r="Y4" s="38"/>
      <c r="Z4" s="35"/>
      <c r="AA4" s="35"/>
      <c r="AB4" s="35"/>
      <c r="AC4" s="35"/>
      <c r="AD4" s="35"/>
      <c r="AE4" s="35"/>
    </row>
    <row r="5" spans="1:31" ht="30" customHeight="1" x14ac:dyDescent="0.45">
      <c r="A5" s="83"/>
      <c r="B5" s="82"/>
      <c r="C5" s="72"/>
      <c r="D5" s="61">
        <v>2</v>
      </c>
      <c r="E5" s="73"/>
      <c r="F5" s="46" t="s">
        <v>22</v>
      </c>
      <c r="G5" s="53" t="s">
        <v>32</v>
      </c>
      <c r="H5" s="46" t="s">
        <v>34</v>
      </c>
      <c r="I5" s="47" t="s">
        <v>16</v>
      </c>
      <c r="J5" s="60">
        <v>419.99</v>
      </c>
      <c r="K5" s="69">
        <v>4</v>
      </c>
      <c r="L5" s="25">
        <f t="shared" ref="L5" si="1">K5-(SUM(N5:AE5))</f>
        <v>4</v>
      </c>
      <c r="M5" s="26" t="str">
        <f t="shared" si="0"/>
        <v>OK</v>
      </c>
      <c r="N5" s="36"/>
      <c r="O5" s="36"/>
      <c r="P5" s="34"/>
      <c r="Q5" s="34"/>
      <c r="R5" s="34"/>
      <c r="S5" s="34"/>
      <c r="T5" s="36"/>
      <c r="U5" s="36"/>
      <c r="V5" s="36"/>
      <c r="W5" s="38"/>
      <c r="X5" s="34"/>
      <c r="Y5" s="38"/>
      <c r="Z5" s="35"/>
      <c r="AA5" s="35"/>
      <c r="AB5" s="35"/>
      <c r="AC5" s="35"/>
      <c r="AD5" s="35"/>
      <c r="AE5" s="35"/>
    </row>
    <row r="6" spans="1:31" ht="30" customHeight="1" x14ac:dyDescent="0.45">
      <c r="A6" s="83"/>
      <c r="B6" s="81">
        <v>2</v>
      </c>
      <c r="C6" s="76" t="s">
        <v>43</v>
      </c>
      <c r="D6" s="61">
        <v>3</v>
      </c>
      <c r="E6" s="78" t="s">
        <v>19</v>
      </c>
      <c r="F6" s="45" t="s">
        <v>14</v>
      </c>
      <c r="G6" s="53" t="s">
        <v>32</v>
      </c>
      <c r="H6" s="46" t="s">
        <v>33</v>
      </c>
      <c r="I6" s="47" t="s">
        <v>16</v>
      </c>
      <c r="J6" s="60">
        <v>5.23</v>
      </c>
      <c r="K6" s="69">
        <v>1875</v>
      </c>
      <c r="L6" s="25">
        <f>K6-(SUM(N6:AE6))</f>
        <v>1875</v>
      </c>
      <c r="M6" s="26" t="str">
        <f t="shared" si="0"/>
        <v>OK</v>
      </c>
      <c r="N6" s="36"/>
      <c r="O6" s="36"/>
      <c r="P6" s="34"/>
      <c r="Q6" s="34"/>
      <c r="R6" s="34"/>
      <c r="S6" s="34"/>
      <c r="T6" s="36"/>
      <c r="U6" s="40"/>
      <c r="V6" s="37"/>
      <c r="W6" s="38"/>
      <c r="X6" s="34"/>
      <c r="Y6" s="38"/>
      <c r="Z6" s="35"/>
      <c r="AA6" s="35"/>
      <c r="AB6" s="35"/>
      <c r="AC6" s="35"/>
      <c r="AD6" s="35"/>
      <c r="AE6" s="35"/>
    </row>
    <row r="7" spans="1:31" ht="30" customHeight="1" x14ac:dyDescent="0.45">
      <c r="A7" s="83"/>
      <c r="B7" s="82"/>
      <c r="C7" s="77"/>
      <c r="D7" s="61">
        <v>4</v>
      </c>
      <c r="E7" s="78"/>
      <c r="F7" s="46" t="s">
        <v>22</v>
      </c>
      <c r="G7" s="53" t="s">
        <v>32</v>
      </c>
      <c r="H7" s="46" t="s">
        <v>34</v>
      </c>
      <c r="I7" s="47" t="s">
        <v>16</v>
      </c>
      <c r="J7" s="60">
        <v>517.32000000000005</v>
      </c>
      <c r="K7" s="69">
        <v>4</v>
      </c>
      <c r="L7" s="25">
        <f t="shared" ref="L7" si="2">K7-(SUM(N7:AE7))</f>
        <v>4</v>
      </c>
      <c r="M7" s="26" t="str">
        <f t="shared" si="0"/>
        <v>OK</v>
      </c>
      <c r="N7" s="36"/>
      <c r="O7" s="36"/>
      <c r="P7" s="34"/>
      <c r="Q7" s="34"/>
      <c r="R7" s="34"/>
      <c r="S7" s="34"/>
      <c r="T7" s="36"/>
      <c r="U7" s="36"/>
      <c r="V7" s="36"/>
      <c r="W7" s="38"/>
      <c r="X7" s="34"/>
      <c r="Y7" s="38"/>
      <c r="Z7" s="35"/>
      <c r="AA7" s="35"/>
      <c r="AB7" s="35"/>
      <c r="AC7" s="35"/>
      <c r="AD7" s="35"/>
      <c r="AE7" s="35"/>
    </row>
    <row r="8" spans="1:31" ht="30" customHeight="1" x14ac:dyDescent="0.45">
      <c r="A8" s="83"/>
      <c r="B8" s="81">
        <v>3</v>
      </c>
      <c r="C8" s="71" t="s">
        <v>43</v>
      </c>
      <c r="D8" s="61">
        <v>5</v>
      </c>
      <c r="E8" s="73" t="s">
        <v>20</v>
      </c>
      <c r="F8" s="45" t="s">
        <v>14</v>
      </c>
      <c r="G8" s="53" t="s">
        <v>32</v>
      </c>
      <c r="H8" s="46" t="s">
        <v>33</v>
      </c>
      <c r="I8" s="47" t="s">
        <v>16</v>
      </c>
      <c r="J8" s="60">
        <v>6.79</v>
      </c>
      <c r="K8" s="69">
        <v>6250</v>
      </c>
      <c r="L8" s="25">
        <f>K8-(SUM(N8:AE8))</f>
        <v>6250</v>
      </c>
      <c r="M8" s="26" t="str">
        <f t="shared" si="0"/>
        <v>OK</v>
      </c>
      <c r="N8" s="36"/>
      <c r="O8" s="36"/>
      <c r="P8" s="34"/>
      <c r="Q8" s="34"/>
      <c r="R8" s="34"/>
      <c r="S8" s="34"/>
      <c r="T8" s="36"/>
      <c r="U8" s="40"/>
      <c r="V8" s="37"/>
      <c r="W8" s="38"/>
      <c r="X8" s="34"/>
      <c r="Y8" s="38"/>
      <c r="Z8" s="35"/>
      <c r="AA8" s="35"/>
      <c r="AB8" s="35"/>
      <c r="AC8" s="35"/>
      <c r="AD8" s="35"/>
      <c r="AE8" s="35"/>
    </row>
    <row r="9" spans="1:31" ht="30" customHeight="1" x14ac:dyDescent="0.45">
      <c r="A9" s="83"/>
      <c r="B9" s="82"/>
      <c r="C9" s="72"/>
      <c r="D9" s="61">
        <v>6</v>
      </c>
      <c r="E9" s="73"/>
      <c r="F9" s="46" t="s">
        <v>22</v>
      </c>
      <c r="G9" s="53" t="s">
        <v>32</v>
      </c>
      <c r="H9" s="46" t="s">
        <v>34</v>
      </c>
      <c r="I9" s="47" t="s">
        <v>16</v>
      </c>
      <c r="J9" s="60">
        <v>756.82</v>
      </c>
      <c r="K9" s="69">
        <v>4</v>
      </c>
      <c r="L9" s="25">
        <f t="shared" ref="L9" si="3">K9-(SUM(N9:AE9))</f>
        <v>4</v>
      </c>
      <c r="M9" s="26" t="str">
        <f t="shared" si="0"/>
        <v>OK</v>
      </c>
      <c r="N9" s="36"/>
      <c r="O9" s="36"/>
      <c r="P9" s="34"/>
      <c r="Q9" s="34"/>
      <c r="R9" s="34"/>
      <c r="S9" s="34"/>
      <c r="T9" s="36"/>
      <c r="U9" s="36"/>
      <c r="V9" s="36"/>
      <c r="W9" s="38"/>
      <c r="X9" s="34"/>
      <c r="Y9" s="38"/>
      <c r="Z9" s="35"/>
      <c r="AA9" s="35"/>
      <c r="AB9" s="35"/>
      <c r="AC9" s="35"/>
      <c r="AD9" s="35"/>
      <c r="AE9" s="35"/>
    </row>
    <row r="10" spans="1:31" ht="30" customHeight="1" x14ac:dyDescent="0.45">
      <c r="A10" s="83"/>
      <c r="B10" s="81">
        <v>4</v>
      </c>
      <c r="C10" s="76" t="s">
        <v>42</v>
      </c>
      <c r="D10" s="61">
        <v>7</v>
      </c>
      <c r="E10" s="78" t="s">
        <v>15</v>
      </c>
      <c r="F10" s="45" t="s">
        <v>14</v>
      </c>
      <c r="G10" s="53" t="s">
        <v>32</v>
      </c>
      <c r="H10" s="46" t="s">
        <v>33</v>
      </c>
      <c r="I10" s="47" t="s">
        <v>16</v>
      </c>
      <c r="J10" s="60">
        <v>6.13</v>
      </c>
      <c r="K10" s="69">
        <v>6250</v>
      </c>
      <c r="L10" s="25">
        <f>K10-(SUM(N10:AE10))</f>
        <v>6250</v>
      </c>
      <c r="M10" s="26" t="str">
        <f t="shared" si="0"/>
        <v>OK</v>
      </c>
      <c r="N10" s="36"/>
      <c r="O10" s="36"/>
      <c r="P10" s="34"/>
      <c r="Q10" s="34"/>
      <c r="R10" s="34"/>
      <c r="S10" s="34"/>
      <c r="T10" s="36"/>
      <c r="U10" s="40"/>
      <c r="V10" s="37"/>
      <c r="W10" s="38"/>
      <c r="X10" s="34"/>
      <c r="Y10" s="38"/>
      <c r="Z10" s="35"/>
      <c r="AA10" s="35"/>
      <c r="AB10" s="35"/>
      <c r="AC10" s="35"/>
      <c r="AD10" s="35"/>
      <c r="AE10" s="35"/>
    </row>
    <row r="11" spans="1:31" ht="30" customHeight="1" x14ac:dyDescent="0.45">
      <c r="A11" s="83"/>
      <c r="B11" s="82"/>
      <c r="C11" s="77"/>
      <c r="D11" s="61">
        <v>8</v>
      </c>
      <c r="E11" s="78"/>
      <c r="F11" s="46" t="s">
        <v>22</v>
      </c>
      <c r="G11" s="53" t="s">
        <v>32</v>
      </c>
      <c r="H11" s="46" t="s">
        <v>34</v>
      </c>
      <c r="I11" s="47" t="s">
        <v>16</v>
      </c>
      <c r="J11" s="60">
        <v>704.6</v>
      </c>
      <c r="K11" s="69">
        <v>4</v>
      </c>
      <c r="L11" s="25">
        <f t="shared" ref="L11" si="4">K11-(SUM(N11:AE11))</f>
        <v>4</v>
      </c>
      <c r="M11" s="26" t="str">
        <f t="shared" si="0"/>
        <v>OK</v>
      </c>
      <c r="N11" s="36"/>
      <c r="O11" s="36"/>
      <c r="P11" s="34"/>
      <c r="Q11" s="34"/>
      <c r="R11" s="34"/>
      <c r="S11" s="34"/>
      <c r="T11" s="36"/>
      <c r="U11" s="36"/>
      <c r="V11" s="36"/>
      <c r="W11" s="38"/>
      <c r="X11" s="34"/>
      <c r="Y11" s="38"/>
      <c r="Z11" s="35"/>
      <c r="AA11" s="35"/>
      <c r="AB11" s="35"/>
      <c r="AC11" s="35"/>
      <c r="AD11" s="35"/>
      <c r="AE11" s="35"/>
    </row>
    <row r="12" spans="1:31" ht="30" customHeight="1" x14ac:dyDescent="0.45">
      <c r="A12" s="83"/>
      <c r="B12" s="81">
        <v>5</v>
      </c>
      <c r="C12" s="71" t="s">
        <v>42</v>
      </c>
      <c r="D12" s="61">
        <v>9</v>
      </c>
      <c r="E12" s="73" t="s">
        <v>35</v>
      </c>
      <c r="F12" s="45" t="s">
        <v>14</v>
      </c>
      <c r="G12" s="53" t="s">
        <v>32</v>
      </c>
      <c r="H12" s="46" t="s">
        <v>33</v>
      </c>
      <c r="I12" s="47" t="s">
        <v>16</v>
      </c>
      <c r="J12" s="60">
        <v>3.41</v>
      </c>
      <c r="K12" s="69">
        <v>14000</v>
      </c>
      <c r="L12" s="25">
        <f>K12-(SUM(N12:AE12))</f>
        <v>14000</v>
      </c>
      <c r="M12" s="26" t="str">
        <f t="shared" si="0"/>
        <v>OK</v>
      </c>
      <c r="N12" s="36"/>
      <c r="O12" s="36"/>
      <c r="P12" s="34"/>
      <c r="Q12" s="34"/>
      <c r="R12" s="34"/>
      <c r="S12" s="34"/>
      <c r="T12" s="36"/>
      <c r="U12" s="40"/>
      <c r="V12" s="37"/>
      <c r="W12" s="38"/>
      <c r="X12" s="34"/>
      <c r="Y12" s="38"/>
      <c r="Z12" s="35"/>
      <c r="AA12" s="35"/>
      <c r="AB12" s="35"/>
      <c r="AC12" s="35"/>
      <c r="AD12" s="35"/>
      <c r="AE12" s="35"/>
    </row>
    <row r="13" spans="1:31" ht="30" customHeight="1" x14ac:dyDescent="0.45">
      <c r="A13" s="83"/>
      <c r="B13" s="82"/>
      <c r="C13" s="72"/>
      <c r="D13" s="61">
        <v>10</v>
      </c>
      <c r="E13" s="73"/>
      <c r="F13" s="46" t="s">
        <v>22</v>
      </c>
      <c r="G13" s="53" t="s">
        <v>32</v>
      </c>
      <c r="H13" s="46" t="s">
        <v>34</v>
      </c>
      <c r="I13" s="47" t="s">
        <v>16</v>
      </c>
      <c r="J13" s="60">
        <v>328.21</v>
      </c>
      <c r="K13" s="69">
        <v>6</v>
      </c>
      <c r="L13" s="25">
        <f t="shared" ref="L13:L41" si="5">K13-(SUM(N13:AE13))</f>
        <v>6</v>
      </c>
      <c r="M13" s="26" t="str">
        <f t="shared" si="0"/>
        <v>OK</v>
      </c>
      <c r="N13" s="36"/>
      <c r="O13" s="36"/>
      <c r="P13" s="34"/>
      <c r="Q13" s="34"/>
      <c r="R13" s="34"/>
      <c r="S13" s="34"/>
      <c r="T13" s="36"/>
      <c r="U13" s="36"/>
      <c r="V13" s="36"/>
      <c r="W13" s="38"/>
      <c r="X13" s="34"/>
      <c r="Y13" s="38"/>
      <c r="Z13" s="35"/>
      <c r="AA13" s="35"/>
      <c r="AB13" s="35"/>
      <c r="AC13" s="35"/>
      <c r="AD13" s="35"/>
      <c r="AE13" s="35"/>
    </row>
    <row r="14" spans="1:31" s="7" customFormat="1" ht="30" customHeight="1" x14ac:dyDescent="0.45">
      <c r="A14" s="74" t="s">
        <v>44</v>
      </c>
      <c r="B14" s="75">
        <v>6</v>
      </c>
      <c r="C14" s="76" t="s">
        <v>42</v>
      </c>
      <c r="D14" s="63">
        <v>11</v>
      </c>
      <c r="E14" s="78" t="s">
        <v>18</v>
      </c>
      <c r="F14" s="45" t="s">
        <v>14</v>
      </c>
      <c r="G14" s="53" t="s">
        <v>32</v>
      </c>
      <c r="H14" s="46" t="s">
        <v>33</v>
      </c>
      <c r="I14" s="47" t="s">
        <v>16</v>
      </c>
      <c r="J14" s="60">
        <v>3.81</v>
      </c>
      <c r="K14" s="69"/>
      <c r="L14" s="25">
        <f t="shared" si="5"/>
        <v>0</v>
      </c>
      <c r="M14" s="26" t="str">
        <f t="shared" si="0"/>
        <v>OK</v>
      </c>
      <c r="N14" s="36"/>
      <c r="O14" s="36"/>
      <c r="P14" s="36"/>
      <c r="Q14" s="34"/>
      <c r="R14" s="36"/>
      <c r="S14" s="34"/>
      <c r="T14" s="34"/>
      <c r="U14" s="39"/>
      <c r="V14" s="36"/>
      <c r="W14" s="38"/>
      <c r="X14" s="34"/>
      <c r="Y14" s="38"/>
      <c r="Z14" s="35"/>
      <c r="AA14" s="35"/>
      <c r="AB14" s="35"/>
      <c r="AC14" s="35"/>
      <c r="AD14" s="35"/>
      <c r="AE14" s="35"/>
    </row>
    <row r="15" spans="1:31" s="7" customFormat="1" ht="30" customHeight="1" x14ac:dyDescent="0.45">
      <c r="A15" s="74"/>
      <c r="B15" s="75"/>
      <c r="C15" s="77"/>
      <c r="D15" s="63">
        <v>12</v>
      </c>
      <c r="E15" s="78"/>
      <c r="F15" s="46" t="s">
        <v>22</v>
      </c>
      <c r="G15" s="53" t="s">
        <v>32</v>
      </c>
      <c r="H15" s="46" t="s">
        <v>34</v>
      </c>
      <c r="I15" s="47" t="s">
        <v>16</v>
      </c>
      <c r="J15" s="60">
        <v>420.13</v>
      </c>
      <c r="K15" s="69"/>
      <c r="L15" s="25">
        <f t="shared" si="5"/>
        <v>0</v>
      </c>
      <c r="M15" s="26" t="str">
        <f t="shared" si="0"/>
        <v>OK</v>
      </c>
      <c r="N15" s="36"/>
      <c r="O15" s="36"/>
      <c r="P15" s="36"/>
      <c r="Q15" s="34"/>
      <c r="R15" s="36"/>
      <c r="S15" s="34"/>
      <c r="T15" s="34"/>
      <c r="U15" s="39"/>
      <c r="V15" s="36"/>
      <c r="W15" s="38"/>
      <c r="X15" s="34"/>
      <c r="Y15" s="38"/>
      <c r="Z15" s="35"/>
      <c r="AA15" s="35"/>
      <c r="AB15" s="35"/>
      <c r="AC15" s="35"/>
      <c r="AD15" s="35"/>
      <c r="AE15" s="35"/>
    </row>
    <row r="16" spans="1:31" s="7" customFormat="1" ht="30" customHeight="1" x14ac:dyDescent="0.45">
      <c r="A16" s="74"/>
      <c r="B16" s="70">
        <v>7</v>
      </c>
      <c r="C16" s="71" t="s">
        <v>43</v>
      </c>
      <c r="D16" s="64">
        <v>13</v>
      </c>
      <c r="E16" s="73" t="s">
        <v>19</v>
      </c>
      <c r="F16" s="45" t="s">
        <v>14</v>
      </c>
      <c r="G16" s="53" t="s">
        <v>32</v>
      </c>
      <c r="H16" s="46" t="s">
        <v>33</v>
      </c>
      <c r="I16" s="47" t="s">
        <v>16</v>
      </c>
      <c r="J16" s="60">
        <v>5.23</v>
      </c>
      <c r="K16" s="69"/>
      <c r="L16" s="25">
        <f t="shared" si="5"/>
        <v>0</v>
      </c>
      <c r="M16" s="26" t="str">
        <f t="shared" si="0"/>
        <v>OK</v>
      </c>
      <c r="N16" s="36"/>
      <c r="O16" s="36"/>
      <c r="P16" s="34"/>
      <c r="Q16" s="34"/>
      <c r="R16" s="34"/>
      <c r="S16" s="34"/>
      <c r="T16" s="34"/>
      <c r="U16" s="39"/>
      <c r="V16" s="36"/>
      <c r="W16" s="38"/>
      <c r="X16" s="36"/>
      <c r="Y16" s="38"/>
      <c r="Z16" s="35"/>
      <c r="AA16" s="35"/>
      <c r="AB16" s="35"/>
      <c r="AC16" s="35"/>
      <c r="AD16" s="35"/>
      <c r="AE16" s="35"/>
    </row>
    <row r="17" spans="1:31" s="7" customFormat="1" ht="30" customHeight="1" x14ac:dyDescent="0.45">
      <c r="A17" s="74"/>
      <c r="B17" s="70"/>
      <c r="C17" s="72"/>
      <c r="D17" s="64">
        <v>14</v>
      </c>
      <c r="E17" s="73"/>
      <c r="F17" s="46" t="s">
        <v>22</v>
      </c>
      <c r="G17" s="53" t="s">
        <v>32</v>
      </c>
      <c r="H17" s="46" t="s">
        <v>34</v>
      </c>
      <c r="I17" s="47" t="s">
        <v>16</v>
      </c>
      <c r="J17" s="60">
        <v>517.33000000000004</v>
      </c>
      <c r="K17" s="69"/>
      <c r="L17" s="25">
        <f t="shared" si="5"/>
        <v>0</v>
      </c>
      <c r="M17" s="26" t="str">
        <f t="shared" si="0"/>
        <v>OK</v>
      </c>
      <c r="N17" s="36"/>
      <c r="O17" s="36"/>
      <c r="P17" s="34"/>
      <c r="Q17" s="34"/>
      <c r="R17" s="34"/>
      <c r="S17" s="34"/>
      <c r="T17" s="34"/>
      <c r="U17" s="39"/>
      <c r="V17" s="36"/>
      <c r="W17" s="38"/>
      <c r="X17" s="36"/>
      <c r="Y17" s="38"/>
      <c r="Z17" s="35"/>
      <c r="AA17" s="35"/>
      <c r="AB17" s="35"/>
      <c r="AC17" s="35"/>
      <c r="AD17" s="35"/>
      <c r="AE17" s="35"/>
    </row>
    <row r="18" spans="1:31" s="7" customFormat="1" ht="30" customHeight="1" x14ac:dyDescent="0.45">
      <c r="A18" s="74"/>
      <c r="B18" s="75">
        <v>8</v>
      </c>
      <c r="C18" s="76" t="s">
        <v>43</v>
      </c>
      <c r="D18" s="63">
        <v>15</v>
      </c>
      <c r="E18" s="78" t="s">
        <v>20</v>
      </c>
      <c r="F18" s="45" t="s">
        <v>14</v>
      </c>
      <c r="G18" s="53" t="s">
        <v>32</v>
      </c>
      <c r="H18" s="46" t="s">
        <v>33</v>
      </c>
      <c r="I18" s="47" t="s">
        <v>16</v>
      </c>
      <c r="J18" s="60">
        <v>6.79</v>
      </c>
      <c r="K18" s="69"/>
      <c r="L18" s="25">
        <f t="shared" si="5"/>
        <v>0</v>
      </c>
      <c r="M18" s="26" t="str">
        <f t="shared" si="0"/>
        <v>OK</v>
      </c>
      <c r="N18" s="36"/>
      <c r="O18" s="36"/>
      <c r="P18" s="34"/>
      <c r="Q18" s="36"/>
      <c r="R18" s="34"/>
      <c r="S18" s="36"/>
      <c r="T18" s="34"/>
      <c r="U18" s="39"/>
      <c r="V18" s="36"/>
      <c r="W18" s="38"/>
      <c r="X18" s="34"/>
      <c r="Y18" s="38"/>
      <c r="Z18" s="35"/>
      <c r="AA18" s="35"/>
      <c r="AB18" s="35"/>
      <c r="AC18" s="35"/>
      <c r="AD18" s="35"/>
      <c r="AE18" s="35"/>
    </row>
    <row r="19" spans="1:31" s="7" customFormat="1" ht="30" customHeight="1" x14ac:dyDescent="0.45">
      <c r="A19" s="74"/>
      <c r="B19" s="75"/>
      <c r="C19" s="77"/>
      <c r="D19" s="63">
        <v>16</v>
      </c>
      <c r="E19" s="78"/>
      <c r="F19" s="46" t="s">
        <v>22</v>
      </c>
      <c r="G19" s="53" t="s">
        <v>32</v>
      </c>
      <c r="H19" s="46" t="s">
        <v>34</v>
      </c>
      <c r="I19" s="47" t="s">
        <v>16</v>
      </c>
      <c r="J19" s="60">
        <v>756.82</v>
      </c>
      <c r="K19" s="69"/>
      <c r="L19" s="25">
        <f t="shared" si="5"/>
        <v>0</v>
      </c>
      <c r="M19" s="26" t="str">
        <f t="shared" si="0"/>
        <v>OK</v>
      </c>
      <c r="N19" s="36"/>
      <c r="O19" s="36"/>
      <c r="P19" s="34"/>
      <c r="Q19" s="36"/>
      <c r="R19" s="34"/>
      <c r="S19" s="36"/>
      <c r="T19" s="34"/>
      <c r="U19" s="39"/>
      <c r="V19" s="36"/>
      <c r="W19" s="38"/>
      <c r="X19" s="34"/>
      <c r="Y19" s="38"/>
      <c r="Z19" s="35"/>
      <c r="AA19" s="35"/>
      <c r="AB19" s="35"/>
      <c r="AC19" s="35"/>
      <c r="AD19" s="35"/>
      <c r="AE19" s="35"/>
    </row>
    <row r="20" spans="1:31" ht="30" customHeight="1" x14ac:dyDescent="0.45">
      <c r="A20" s="74"/>
      <c r="B20" s="70">
        <v>9</v>
      </c>
      <c r="C20" s="71" t="s">
        <v>42</v>
      </c>
      <c r="D20" s="64">
        <v>17</v>
      </c>
      <c r="E20" s="73" t="s">
        <v>15</v>
      </c>
      <c r="F20" s="45" t="s">
        <v>14</v>
      </c>
      <c r="G20" s="53" t="s">
        <v>32</v>
      </c>
      <c r="H20" s="46" t="s">
        <v>33</v>
      </c>
      <c r="I20" s="47" t="s">
        <v>16</v>
      </c>
      <c r="J20" s="60">
        <v>6.13</v>
      </c>
      <c r="K20" s="69"/>
      <c r="L20" s="25">
        <f t="shared" si="5"/>
        <v>0</v>
      </c>
      <c r="M20" s="26" t="str">
        <f t="shared" si="0"/>
        <v>OK</v>
      </c>
      <c r="N20" s="54"/>
      <c r="O20" s="54"/>
      <c r="P20" s="55"/>
      <c r="Q20" s="55"/>
      <c r="R20" s="55"/>
      <c r="S20" s="55"/>
      <c r="T20" s="55"/>
      <c r="U20" s="55"/>
      <c r="V20" s="55"/>
      <c r="W20" s="55"/>
      <c r="X20" s="56"/>
      <c r="Y20" s="56"/>
      <c r="Z20" s="56"/>
      <c r="AA20" s="56"/>
      <c r="AB20" s="56"/>
      <c r="AC20" s="56"/>
      <c r="AD20" s="56"/>
      <c r="AE20" s="56"/>
    </row>
    <row r="21" spans="1:31" ht="30" customHeight="1" x14ac:dyDescent="0.45">
      <c r="A21" s="74"/>
      <c r="B21" s="70"/>
      <c r="C21" s="72"/>
      <c r="D21" s="64">
        <v>18</v>
      </c>
      <c r="E21" s="73"/>
      <c r="F21" s="46" t="s">
        <v>22</v>
      </c>
      <c r="G21" s="53" t="s">
        <v>32</v>
      </c>
      <c r="H21" s="46" t="s">
        <v>34</v>
      </c>
      <c r="I21" s="47" t="s">
        <v>16</v>
      </c>
      <c r="J21" s="60">
        <v>704.59</v>
      </c>
      <c r="K21" s="69"/>
      <c r="L21" s="25">
        <f t="shared" si="5"/>
        <v>0</v>
      </c>
      <c r="M21" s="26" t="str">
        <f t="shared" si="0"/>
        <v>OK</v>
      </c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6"/>
      <c r="Y21" s="56"/>
      <c r="Z21" s="56"/>
      <c r="AA21" s="56"/>
      <c r="AB21" s="56"/>
      <c r="AC21" s="56"/>
      <c r="AD21" s="56"/>
      <c r="AE21" s="56"/>
    </row>
    <row r="22" spans="1:31" ht="30" customHeight="1" x14ac:dyDescent="0.45">
      <c r="A22" s="74"/>
      <c r="B22" s="75">
        <v>10</v>
      </c>
      <c r="C22" s="76" t="s">
        <v>42</v>
      </c>
      <c r="D22" s="63">
        <v>19</v>
      </c>
      <c r="E22" s="78" t="s">
        <v>35</v>
      </c>
      <c r="F22" s="45" t="s">
        <v>14</v>
      </c>
      <c r="G22" s="53" t="s">
        <v>32</v>
      </c>
      <c r="H22" s="46" t="s">
        <v>33</v>
      </c>
      <c r="I22" s="47" t="s">
        <v>16</v>
      </c>
      <c r="J22" s="60">
        <v>3.41</v>
      </c>
      <c r="K22" s="69"/>
      <c r="L22" s="25">
        <f t="shared" si="5"/>
        <v>0</v>
      </c>
      <c r="M22" s="26" t="str">
        <f t="shared" si="0"/>
        <v>OK</v>
      </c>
      <c r="N22" s="54"/>
      <c r="O22" s="54"/>
      <c r="P22" s="55"/>
      <c r="Q22" s="55"/>
      <c r="R22" s="55"/>
      <c r="S22" s="55"/>
      <c r="T22" s="55"/>
      <c r="U22" s="55"/>
      <c r="V22" s="55"/>
      <c r="W22" s="55"/>
      <c r="X22" s="56"/>
      <c r="Y22" s="56"/>
      <c r="Z22" s="56"/>
      <c r="AA22" s="56"/>
      <c r="AB22" s="56"/>
      <c r="AC22" s="56"/>
      <c r="AD22" s="56"/>
      <c r="AE22" s="56"/>
    </row>
    <row r="23" spans="1:31" ht="30" customHeight="1" x14ac:dyDescent="0.45">
      <c r="A23" s="74"/>
      <c r="B23" s="75"/>
      <c r="C23" s="77"/>
      <c r="D23" s="63">
        <v>20</v>
      </c>
      <c r="E23" s="78"/>
      <c r="F23" s="46" t="s">
        <v>22</v>
      </c>
      <c r="G23" s="53" t="s">
        <v>32</v>
      </c>
      <c r="H23" s="46" t="s">
        <v>34</v>
      </c>
      <c r="I23" s="47" t="s">
        <v>16</v>
      </c>
      <c r="J23" s="60">
        <v>328.19</v>
      </c>
      <c r="K23" s="69"/>
      <c r="L23" s="25">
        <f t="shared" si="5"/>
        <v>0</v>
      </c>
      <c r="M23" s="26" t="str">
        <f t="shared" si="0"/>
        <v>OK</v>
      </c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6"/>
      <c r="Y23" s="56"/>
      <c r="Z23" s="56"/>
      <c r="AA23" s="56"/>
      <c r="AB23" s="56"/>
      <c r="AC23" s="56"/>
      <c r="AD23" s="56"/>
      <c r="AE23" s="56"/>
    </row>
    <row r="24" spans="1:31" s="7" customFormat="1" ht="30" customHeight="1" x14ac:dyDescent="0.45">
      <c r="A24" s="74" t="s">
        <v>45</v>
      </c>
      <c r="B24" s="70">
        <v>11</v>
      </c>
      <c r="C24" s="71" t="s">
        <v>42</v>
      </c>
      <c r="D24" s="64">
        <v>21</v>
      </c>
      <c r="E24" s="73" t="s">
        <v>18</v>
      </c>
      <c r="F24" s="45" t="s">
        <v>14</v>
      </c>
      <c r="G24" s="53" t="s">
        <v>32</v>
      </c>
      <c r="H24" s="46" t="s">
        <v>33</v>
      </c>
      <c r="I24" s="47" t="s">
        <v>16</v>
      </c>
      <c r="J24" s="60">
        <v>3.81</v>
      </c>
      <c r="K24" s="69"/>
      <c r="L24" s="25">
        <f t="shared" si="5"/>
        <v>0</v>
      </c>
      <c r="M24" s="26" t="str">
        <f t="shared" si="0"/>
        <v>OK</v>
      </c>
      <c r="N24" s="36"/>
      <c r="O24" s="36"/>
      <c r="P24" s="36"/>
      <c r="Q24" s="34"/>
      <c r="R24" s="36"/>
      <c r="S24" s="34"/>
      <c r="T24" s="34"/>
      <c r="U24" s="39"/>
      <c r="V24" s="36"/>
      <c r="W24" s="38"/>
      <c r="X24" s="34"/>
      <c r="Y24" s="38"/>
      <c r="Z24" s="35"/>
      <c r="AA24" s="35"/>
      <c r="AB24" s="35"/>
      <c r="AC24" s="35"/>
      <c r="AD24" s="35"/>
      <c r="AE24" s="35"/>
    </row>
    <row r="25" spans="1:31" s="7" customFormat="1" ht="30" customHeight="1" x14ac:dyDescent="0.45">
      <c r="A25" s="74"/>
      <c r="B25" s="70"/>
      <c r="C25" s="72"/>
      <c r="D25" s="64">
        <v>22</v>
      </c>
      <c r="E25" s="73"/>
      <c r="F25" s="46" t="s">
        <v>22</v>
      </c>
      <c r="G25" s="53" t="s">
        <v>32</v>
      </c>
      <c r="H25" s="46" t="s">
        <v>34</v>
      </c>
      <c r="I25" s="47" t="s">
        <v>16</v>
      </c>
      <c r="J25" s="60">
        <v>420.14</v>
      </c>
      <c r="K25" s="69"/>
      <c r="L25" s="25">
        <f t="shared" si="5"/>
        <v>0</v>
      </c>
      <c r="M25" s="26" t="str">
        <f t="shared" si="0"/>
        <v>OK</v>
      </c>
      <c r="N25" s="36"/>
      <c r="O25" s="36"/>
      <c r="P25" s="36"/>
      <c r="Q25" s="34"/>
      <c r="R25" s="36"/>
      <c r="S25" s="34"/>
      <c r="T25" s="34"/>
      <c r="U25" s="39"/>
      <c r="V25" s="36"/>
      <c r="W25" s="38"/>
      <c r="X25" s="34"/>
      <c r="Y25" s="38"/>
      <c r="Z25" s="35"/>
      <c r="AA25" s="35"/>
      <c r="AB25" s="35"/>
      <c r="AC25" s="35"/>
      <c r="AD25" s="35"/>
      <c r="AE25" s="35"/>
    </row>
    <row r="26" spans="1:31" s="7" customFormat="1" ht="30" customHeight="1" x14ac:dyDescent="0.45">
      <c r="A26" s="74"/>
      <c r="B26" s="75">
        <v>12</v>
      </c>
      <c r="C26" s="76" t="s">
        <v>43</v>
      </c>
      <c r="D26" s="63">
        <v>23</v>
      </c>
      <c r="E26" s="78" t="s">
        <v>19</v>
      </c>
      <c r="F26" s="45" t="s">
        <v>14</v>
      </c>
      <c r="G26" s="53" t="s">
        <v>32</v>
      </c>
      <c r="H26" s="46" t="s">
        <v>33</v>
      </c>
      <c r="I26" s="47" t="s">
        <v>16</v>
      </c>
      <c r="J26" s="60">
        <v>5.23</v>
      </c>
      <c r="K26" s="69"/>
      <c r="L26" s="25">
        <f t="shared" si="5"/>
        <v>0</v>
      </c>
      <c r="M26" s="26" t="str">
        <f t="shared" si="0"/>
        <v>OK</v>
      </c>
      <c r="N26" s="36"/>
      <c r="O26" s="36"/>
      <c r="P26" s="34"/>
      <c r="Q26" s="34"/>
      <c r="R26" s="34"/>
      <c r="S26" s="34"/>
      <c r="T26" s="34"/>
      <c r="U26" s="39"/>
      <c r="V26" s="36"/>
      <c r="W26" s="38"/>
      <c r="X26" s="36"/>
      <c r="Y26" s="38"/>
      <c r="Z26" s="35"/>
      <c r="AA26" s="35"/>
      <c r="AB26" s="35"/>
      <c r="AC26" s="35"/>
      <c r="AD26" s="35"/>
      <c r="AE26" s="35"/>
    </row>
    <row r="27" spans="1:31" s="7" customFormat="1" ht="30" customHeight="1" x14ac:dyDescent="0.45">
      <c r="A27" s="74"/>
      <c r="B27" s="75"/>
      <c r="C27" s="77"/>
      <c r="D27" s="63">
        <v>24</v>
      </c>
      <c r="E27" s="78"/>
      <c r="F27" s="46" t="s">
        <v>22</v>
      </c>
      <c r="G27" s="53" t="s">
        <v>32</v>
      </c>
      <c r="H27" s="46" t="s">
        <v>34</v>
      </c>
      <c r="I27" s="47" t="s">
        <v>16</v>
      </c>
      <c r="J27" s="60">
        <v>517.33000000000004</v>
      </c>
      <c r="K27" s="69"/>
      <c r="L27" s="25">
        <f t="shared" si="5"/>
        <v>0</v>
      </c>
      <c r="M27" s="26" t="str">
        <f t="shared" si="0"/>
        <v>OK</v>
      </c>
      <c r="N27" s="36"/>
      <c r="O27" s="36"/>
      <c r="P27" s="34"/>
      <c r="Q27" s="34"/>
      <c r="R27" s="34"/>
      <c r="S27" s="34"/>
      <c r="T27" s="34"/>
      <c r="U27" s="39"/>
      <c r="V27" s="36"/>
      <c r="W27" s="38"/>
      <c r="X27" s="36"/>
      <c r="Y27" s="38"/>
      <c r="Z27" s="35"/>
      <c r="AA27" s="35"/>
      <c r="AB27" s="35"/>
      <c r="AC27" s="35"/>
      <c r="AD27" s="35"/>
      <c r="AE27" s="35"/>
    </row>
    <row r="28" spans="1:31" s="7" customFormat="1" ht="30" customHeight="1" x14ac:dyDescent="0.45">
      <c r="A28" s="74"/>
      <c r="B28" s="70">
        <v>13</v>
      </c>
      <c r="C28" s="71" t="s">
        <v>43</v>
      </c>
      <c r="D28" s="64">
        <v>25</v>
      </c>
      <c r="E28" s="73" t="s">
        <v>20</v>
      </c>
      <c r="F28" s="45" t="s">
        <v>14</v>
      </c>
      <c r="G28" s="53" t="s">
        <v>32</v>
      </c>
      <c r="H28" s="46" t="s">
        <v>33</v>
      </c>
      <c r="I28" s="47" t="s">
        <v>16</v>
      </c>
      <c r="J28" s="60">
        <v>6.79</v>
      </c>
      <c r="K28" s="69"/>
      <c r="L28" s="25">
        <f t="shared" si="5"/>
        <v>0</v>
      </c>
      <c r="M28" s="26" t="str">
        <f t="shared" si="0"/>
        <v>OK</v>
      </c>
      <c r="N28" s="36"/>
      <c r="O28" s="36"/>
      <c r="P28" s="34"/>
      <c r="Q28" s="36"/>
      <c r="R28" s="34"/>
      <c r="S28" s="36"/>
      <c r="T28" s="34"/>
      <c r="U28" s="39"/>
      <c r="V28" s="36"/>
      <c r="W28" s="38"/>
      <c r="X28" s="34"/>
      <c r="Y28" s="38"/>
      <c r="Z28" s="35"/>
      <c r="AA28" s="35"/>
      <c r="AB28" s="35"/>
      <c r="AC28" s="35"/>
      <c r="AD28" s="35"/>
      <c r="AE28" s="35"/>
    </row>
    <row r="29" spans="1:31" s="7" customFormat="1" ht="30" customHeight="1" x14ac:dyDescent="0.45">
      <c r="A29" s="74"/>
      <c r="B29" s="70"/>
      <c r="C29" s="72"/>
      <c r="D29" s="64">
        <v>26</v>
      </c>
      <c r="E29" s="73"/>
      <c r="F29" s="46" t="s">
        <v>22</v>
      </c>
      <c r="G29" s="53" t="s">
        <v>32</v>
      </c>
      <c r="H29" s="46" t="s">
        <v>34</v>
      </c>
      <c r="I29" s="47" t="s">
        <v>16</v>
      </c>
      <c r="J29" s="60">
        <v>756.82</v>
      </c>
      <c r="K29" s="69"/>
      <c r="L29" s="25">
        <f t="shared" si="5"/>
        <v>0</v>
      </c>
      <c r="M29" s="26" t="str">
        <f t="shared" si="0"/>
        <v>OK</v>
      </c>
      <c r="N29" s="36"/>
      <c r="O29" s="36"/>
      <c r="P29" s="34"/>
      <c r="Q29" s="36"/>
      <c r="R29" s="34"/>
      <c r="S29" s="36"/>
      <c r="T29" s="34"/>
      <c r="U29" s="39"/>
      <c r="V29" s="36"/>
      <c r="W29" s="38"/>
      <c r="X29" s="34"/>
      <c r="Y29" s="38"/>
      <c r="Z29" s="35"/>
      <c r="AA29" s="35"/>
      <c r="AB29" s="35"/>
      <c r="AC29" s="35"/>
      <c r="AD29" s="35"/>
      <c r="AE29" s="35"/>
    </row>
    <row r="30" spans="1:31" ht="30" customHeight="1" x14ac:dyDescent="0.45">
      <c r="A30" s="74"/>
      <c r="B30" s="75">
        <v>14</v>
      </c>
      <c r="C30" s="76" t="s">
        <v>42</v>
      </c>
      <c r="D30" s="63">
        <v>27</v>
      </c>
      <c r="E30" s="78" t="s">
        <v>15</v>
      </c>
      <c r="F30" s="45" t="s">
        <v>14</v>
      </c>
      <c r="G30" s="53" t="s">
        <v>32</v>
      </c>
      <c r="H30" s="46" t="s">
        <v>33</v>
      </c>
      <c r="I30" s="47" t="s">
        <v>16</v>
      </c>
      <c r="J30" s="60">
        <v>6.13</v>
      </c>
      <c r="K30" s="69"/>
      <c r="L30" s="25">
        <f t="shared" si="5"/>
        <v>0</v>
      </c>
      <c r="M30" s="26" t="str">
        <f t="shared" si="0"/>
        <v>OK</v>
      </c>
      <c r="N30" s="54"/>
      <c r="O30" s="54"/>
      <c r="P30" s="55"/>
      <c r="Q30" s="55"/>
      <c r="R30" s="55"/>
      <c r="S30" s="55"/>
      <c r="T30" s="55"/>
      <c r="U30" s="55"/>
      <c r="V30" s="55"/>
      <c r="W30" s="55"/>
      <c r="X30" s="56"/>
      <c r="Y30" s="56"/>
      <c r="Z30" s="56"/>
      <c r="AA30" s="56"/>
      <c r="AB30" s="56"/>
      <c r="AC30" s="56"/>
      <c r="AD30" s="56"/>
      <c r="AE30" s="56"/>
    </row>
    <row r="31" spans="1:31" ht="30" customHeight="1" x14ac:dyDescent="0.45">
      <c r="A31" s="74"/>
      <c r="B31" s="75"/>
      <c r="C31" s="77"/>
      <c r="D31" s="63">
        <v>28</v>
      </c>
      <c r="E31" s="78"/>
      <c r="F31" s="46" t="s">
        <v>22</v>
      </c>
      <c r="G31" s="53" t="s">
        <v>32</v>
      </c>
      <c r="H31" s="46" t="s">
        <v>34</v>
      </c>
      <c r="I31" s="47" t="s">
        <v>16</v>
      </c>
      <c r="J31" s="60">
        <v>704.59</v>
      </c>
      <c r="K31" s="69"/>
      <c r="L31" s="25">
        <f t="shared" si="5"/>
        <v>0</v>
      </c>
      <c r="M31" s="26" t="str">
        <f t="shared" si="0"/>
        <v>OK</v>
      </c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6"/>
      <c r="Y31" s="56"/>
      <c r="Z31" s="56"/>
      <c r="AA31" s="56"/>
      <c r="AB31" s="56"/>
      <c r="AC31" s="56"/>
      <c r="AD31" s="56"/>
      <c r="AE31" s="56"/>
    </row>
    <row r="32" spans="1:31" s="7" customFormat="1" ht="30" customHeight="1" x14ac:dyDescent="0.45">
      <c r="A32" s="74" t="s">
        <v>46</v>
      </c>
      <c r="B32" s="70">
        <v>15</v>
      </c>
      <c r="C32" s="71" t="s">
        <v>42</v>
      </c>
      <c r="D32" s="64">
        <v>29</v>
      </c>
      <c r="E32" s="73" t="s">
        <v>18</v>
      </c>
      <c r="F32" s="45" t="s">
        <v>14</v>
      </c>
      <c r="G32" s="53" t="s">
        <v>32</v>
      </c>
      <c r="H32" s="46" t="s">
        <v>33</v>
      </c>
      <c r="I32" s="47" t="s">
        <v>16</v>
      </c>
      <c r="J32" s="60">
        <v>3.81</v>
      </c>
      <c r="K32" s="69"/>
      <c r="L32" s="25">
        <f t="shared" si="5"/>
        <v>0</v>
      </c>
      <c r="M32" s="26" t="str">
        <f t="shared" si="0"/>
        <v>OK</v>
      </c>
      <c r="N32" s="36"/>
      <c r="O32" s="36"/>
      <c r="P32" s="36"/>
      <c r="Q32" s="34"/>
      <c r="R32" s="36"/>
      <c r="S32" s="34"/>
      <c r="T32" s="34"/>
      <c r="U32" s="39"/>
      <c r="V32" s="36"/>
      <c r="W32" s="38"/>
      <c r="X32" s="34"/>
      <c r="Y32" s="38"/>
      <c r="Z32" s="35"/>
      <c r="AA32" s="35"/>
      <c r="AB32" s="35"/>
      <c r="AC32" s="35"/>
      <c r="AD32" s="35"/>
      <c r="AE32" s="35"/>
    </row>
    <row r="33" spans="1:31" s="7" customFormat="1" ht="30" customHeight="1" x14ac:dyDescent="0.45">
      <c r="A33" s="74"/>
      <c r="B33" s="70"/>
      <c r="C33" s="72"/>
      <c r="D33" s="64">
        <v>30</v>
      </c>
      <c r="E33" s="73"/>
      <c r="F33" s="46" t="s">
        <v>22</v>
      </c>
      <c r="G33" s="53" t="s">
        <v>32</v>
      </c>
      <c r="H33" s="46" t="s">
        <v>34</v>
      </c>
      <c r="I33" s="47" t="s">
        <v>16</v>
      </c>
      <c r="J33" s="60">
        <v>420.13</v>
      </c>
      <c r="K33" s="69"/>
      <c r="L33" s="25">
        <f t="shared" si="5"/>
        <v>0</v>
      </c>
      <c r="M33" s="26" t="str">
        <f t="shared" si="0"/>
        <v>OK</v>
      </c>
      <c r="N33" s="36"/>
      <c r="O33" s="36"/>
      <c r="P33" s="36"/>
      <c r="Q33" s="34"/>
      <c r="R33" s="36"/>
      <c r="S33" s="34"/>
      <c r="T33" s="34"/>
      <c r="U33" s="39"/>
      <c r="V33" s="36"/>
      <c r="W33" s="38"/>
      <c r="X33" s="34"/>
      <c r="Y33" s="38"/>
      <c r="Z33" s="35"/>
      <c r="AA33" s="35"/>
      <c r="AB33" s="35"/>
      <c r="AC33" s="35"/>
      <c r="AD33" s="35"/>
      <c r="AE33" s="35"/>
    </row>
    <row r="34" spans="1:31" s="7" customFormat="1" ht="30" customHeight="1" x14ac:dyDescent="0.45">
      <c r="A34" s="74"/>
      <c r="B34" s="75">
        <v>16</v>
      </c>
      <c r="C34" s="76" t="s">
        <v>43</v>
      </c>
      <c r="D34" s="63">
        <v>31</v>
      </c>
      <c r="E34" s="78" t="s">
        <v>19</v>
      </c>
      <c r="F34" s="45" t="s">
        <v>14</v>
      </c>
      <c r="G34" s="53" t="s">
        <v>32</v>
      </c>
      <c r="H34" s="46" t="s">
        <v>33</v>
      </c>
      <c r="I34" s="47" t="s">
        <v>16</v>
      </c>
      <c r="J34" s="60">
        <v>5.23</v>
      </c>
      <c r="K34" s="69"/>
      <c r="L34" s="25">
        <f t="shared" si="5"/>
        <v>0</v>
      </c>
      <c r="M34" s="26" t="str">
        <f t="shared" si="0"/>
        <v>OK</v>
      </c>
      <c r="N34" s="36"/>
      <c r="O34" s="36"/>
      <c r="P34" s="34"/>
      <c r="Q34" s="34"/>
      <c r="R34" s="34"/>
      <c r="S34" s="34"/>
      <c r="T34" s="34"/>
      <c r="U34" s="39"/>
      <c r="V34" s="36"/>
      <c r="W34" s="38"/>
      <c r="X34" s="36"/>
      <c r="Y34" s="38"/>
      <c r="Z34" s="35"/>
      <c r="AA34" s="35"/>
      <c r="AB34" s="35"/>
      <c r="AC34" s="35"/>
      <c r="AD34" s="35"/>
      <c r="AE34" s="35"/>
    </row>
    <row r="35" spans="1:31" s="7" customFormat="1" ht="30" customHeight="1" x14ac:dyDescent="0.45">
      <c r="A35" s="74"/>
      <c r="B35" s="75"/>
      <c r="C35" s="77"/>
      <c r="D35" s="63">
        <v>32</v>
      </c>
      <c r="E35" s="78"/>
      <c r="F35" s="46" t="s">
        <v>22</v>
      </c>
      <c r="G35" s="53" t="s">
        <v>32</v>
      </c>
      <c r="H35" s="46" t="s">
        <v>34</v>
      </c>
      <c r="I35" s="47" t="s">
        <v>16</v>
      </c>
      <c r="J35" s="60">
        <v>517.33000000000004</v>
      </c>
      <c r="K35" s="69"/>
      <c r="L35" s="25">
        <f t="shared" si="5"/>
        <v>0</v>
      </c>
      <c r="M35" s="26" t="str">
        <f t="shared" si="0"/>
        <v>OK</v>
      </c>
      <c r="N35" s="36"/>
      <c r="O35" s="36"/>
      <c r="P35" s="34"/>
      <c r="Q35" s="34"/>
      <c r="R35" s="34"/>
      <c r="S35" s="34"/>
      <c r="T35" s="34"/>
      <c r="U35" s="39"/>
      <c r="V35" s="36"/>
      <c r="W35" s="38"/>
      <c r="X35" s="36"/>
      <c r="Y35" s="38"/>
      <c r="Z35" s="35"/>
      <c r="AA35" s="35"/>
      <c r="AB35" s="35"/>
      <c r="AC35" s="35"/>
      <c r="AD35" s="35"/>
      <c r="AE35" s="35"/>
    </row>
    <row r="36" spans="1:31" s="7" customFormat="1" ht="30" customHeight="1" x14ac:dyDescent="0.45">
      <c r="A36" s="74"/>
      <c r="B36" s="70">
        <v>17</v>
      </c>
      <c r="C36" s="71" t="s">
        <v>43</v>
      </c>
      <c r="D36" s="64">
        <v>33</v>
      </c>
      <c r="E36" s="73" t="s">
        <v>20</v>
      </c>
      <c r="F36" s="45" t="s">
        <v>14</v>
      </c>
      <c r="G36" s="53" t="s">
        <v>32</v>
      </c>
      <c r="H36" s="46" t="s">
        <v>33</v>
      </c>
      <c r="I36" s="47" t="s">
        <v>16</v>
      </c>
      <c r="J36" s="60">
        <v>6.79</v>
      </c>
      <c r="K36" s="69"/>
      <c r="L36" s="25">
        <f t="shared" si="5"/>
        <v>0</v>
      </c>
      <c r="M36" s="26" t="str">
        <f t="shared" si="0"/>
        <v>OK</v>
      </c>
      <c r="N36" s="36"/>
      <c r="O36" s="36"/>
      <c r="P36" s="34"/>
      <c r="Q36" s="36"/>
      <c r="R36" s="34"/>
      <c r="S36" s="36"/>
      <c r="T36" s="34"/>
      <c r="U36" s="39"/>
      <c r="V36" s="36"/>
      <c r="W36" s="38"/>
      <c r="X36" s="34"/>
      <c r="Y36" s="38"/>
      <c r="Z36" s="35"/>
      <c r="AA36" s="35"/>
      <c r="AB36" s="35"/>
      <c r="AC36" s="35"/>
      <c r="AD36" s="35"/>
      <c r="AE36" s="35"/>
    </row>
    <row r="37" spans="1:31" s="7" customFormat="1" ht="30" customHeight="1" x14ac:dyDescent="0.45">
      <c r="A37" s="74"/>
      <c r="B37" s="70"/>
      <c r="C37" s="72"/>
      <c r="D37" s="64">
        <v>34</v>
      </c>
      <c r="E37" s="73"/>
      <c r="F37" s="46" t="s">
        <v>22</v>
      </c>
      <c r="G37" s="53" t="s">
        <v>32</v>
      </c>
      <c r="H37" s="46" t="s">
        <v>34</v>
      </c>
      <c r="I37" s="47" t="s">
        <v>16</v>
      </c>
      <c r="J37" s="60">
        <v>756.82</v>
      </c>
      <c r="K37" s="69"/>
      <c r="L37" s="25">
        <f t="shared" si="5"/>
        <v>0</v>
      </c>
      <c r="M37" s="26" t="str">
        <f t="shared" si="0"/>
        <v>OK</v>
      </c>
      <c r="N37" s="36"/>
      <c r="O37" s="36"/>
      <c r="P37" s="34"/>
      <c r="Q37" s="36"/>
      <c r="R37" s="34"/>
      <c r="S37" s="36"/>
      <c r="T37" s="34"/>
      <c r="U37" s="39"/>
      <c r="V37" s="36"/>
      <c r="W37" s="38"/>
      <c r="X37" s="34"/>
      <c r="Y37" s="38"/>
      <c r="Z37" s="35"/>
      <c r="AA37" s="35"/>
      <c r="AB37" s="35"/>
      <c r="AC37" s="35"/>
      <c r="AD37" s="35"/>
      <c r="AE37" s="35"/>
    </row>
    <row r="38" spans="1:31" s="7" customFormat="1" ht="30" customHeight="1" x14ac:dyDescent="0.45">
      <c r="A38" s="74"/>
      <c r="B38" s="75">
        <v>18</v>
      </c>
      <c r="C38" s="76" t="s">
        <v>42</v>
      </c>
      <c r="D38" s="63">
        <v>35</v>
      </c>
      <c r="E38" s="78" t="s">
        <v>15</v>
      </c>
      <c r="F38" s="45" t="s">
        <v>14</v>
      </c>
      <c r="G38" s="53" t="s">
        <v>32</v>
      </c>
      <c r="H38" s="46" t="s">
        <v>33</v>
      </c>
      <c r="I38" s="47" t="s">
        <v>16</v>
      </c>
      <c r="J38" s="60">
        <v>6.13</v>
      </c>
      <c r="K38" s="69"/>
      <c r="L38" s="25">
        <f t="shared" si="5"/>
        <v>0</v>
      </c>
      <c r="M38" s="26" t="str">
        <f t="shared" si="0"/>
        <v>OK</v>
      </c>
      <c r="N38" s="36"/>
      <c r="O38" s="36"/>
      <c r="P38" s="34"/>
      <c r="Q38" s="36"/>
      <c r="R38" s="34"/>
      <c r="S38" s="36"/>
      <c r="T38" s="34"/>
      <c r="U38" s="39"/>
      <c r="V38" s="36"/>
      <c r="W38" s="38"/>
      <c r="X38" s="34"/>
      <c r="Y38" s="38"/>
      <c r="Z38" s="35"/>
      <c r="AA38" s="35"/>
      <c r="AB38" s="35"/>
      <c r="AC38" s="35"/>
      <c r="AD38" s="35"/>
      <c r="AE38" s="35"/>
    </row>
    <row r="39" spans="1:31" s="7" customFormat="1" ht="30" customHeight="1" x14ac:dyDescent="0.45">
      <c r="A39" s="74"/>
      <c r="B39" s="75"/>
      <c r="C39" s="77"/>
      <c r="D39" s="63">
        <v>36</v>
      </c>
      <c r="E39" s="78"/>
      <c r="F39" s="46" t="s">
        <v>22</v>
      </c>
      <c r="G39" s="53" t="s">
        <v>32</v>
      </c>
      <c r="H39" s="46" t="s">
        <v>34</v>
      </c>
      <c r="I39" s="47" t="s">
        <v>16</v>
      </c>
      <c r="J39" s="60">
        <v>704.6</v>
      </c>
      <c r="K39" s="69"/>
      <c r="L39" s="25">
        <f t="shared" si="5"/>
        <v>0</v>
      </c>
      <c r="M39" s="26" t="str">
        <f t="shared" si="0"/>
        <v>OK</v>
      </c>
      <c r="N39" s="36"/>
      <c r="O39" s="36"/>
      <c r="P39" s="34"/>
      <c r="Q39" s="36"/>
      <c r="R39" s="34"/>
      <c r="S39" s="36"/>
      <c r="T39" s="34"/>
      <c r="U39" s="39"/>
      <c r="V39" s="36"/>
      <c r="W39" s="38"/>
      <c r="X39" s="34"/>
      <c r="Y39" s="38"/>
      <c r="Z39" s="35"/>
      <c r="AA39" s="35"/>
      <c r="AB39" s="35"/>
      <c r="AC39" s="35"/>
      <c r="AD39" s="35"/>
      <c r="AE39" s="35"/>
    </row>
    <row r="40" spans="1:31" ht="30" customHeight="1" x14ac:dyDescent="0.45">
      <c r="A40" s="74"/>
      <c r="B40" s="70">
        <v>19</v>
      </c>
      <c r="C40" s="71" t="s">
        <v>42</v>
      </c>
      <c r="D40" s="64">
        <v>37</v>
      </c>
      <c r="E40" s="73" t="s">
        <v>35</v>
      </c>
      <c r="F40" s="45" t="s">
        <v>14</v>
      </c>
      <c r="G40" s="53" t="s">
        <v>32</v>
      </c>
      <c r="H40" s="46" t="s">
        <v>33</v>
      </c>
      <c r="I40" s="47" t="s">
        <v>16</v>
      </c>
      <c r="J40" s="60">
        <v>3.41</v>
      </c>
      <c r="K40" s="69"/>
      <c r="L40" s="25">
        <f t="shared" si="5"/>
        <v>0</v>
      </c>
      <c r="M40" s="26" t="str">
        <f t="shared" si="0"/>
        <v>OK</v>
      </c>
      <c r="N40" s="54"/>
      <c r="O40" s="54"/>
      <c r="P40" s="55"/>
      <c r="Q40" s="55"/>
      <c r="R40" s="55"/>
      <c r="S40" s="55"/>
      <c r="T40" s="55"/>
      <c r="U40" s="55"/>
      <c r="V40" s="55"/>
      <c r="W40" s="55"/>
      <c r="X40" s="56"/>
      <c r="Y40" s="56"/>
      <c r="Z40" s="56"/>
      <c r="AA40" s="56"/>
      <c r="AB40" s="56"/>
      <c r="AC40" s="56"/>
      <c r="AD40" s="56"/>
      <c r="AE40" s="56"/>
    </row>
    <row r="41" spans="1:31" ht="30" customHeight="1" x14ac:dyDescent="0.45">
      <c r="A41" s="74"/>
      <c r="B41" s="70"/>
      <c r="C41" s="72"/>
      <c r="D41" s="64">
        <v>38</v>
      </c>
      <c r="E41" s="73"/>
      <c r="F41" s="46" t="s">
        <v>22</v>
      </c>
      <c r="G41" s="53" t="s">
        <v>32</v>
      </c>
      <c r="H41" s="46" t="s">
        <v>34</v>
      </c>
      <c r="I41" s="47" t="s">
        <v>16</v>
      </c>
      <c r="J41" s="60">
        <v>328.24</v>
      </c>
      <c r="K41" s="69"/>
      <c r="L41" s="25">
        <f t="shared" si="5"/>
        <v>0</v>
      </c>
      <c r="M41" s="26" t="str">
        <f t="shared" si="0"/>
        <v>OK</v>
      </c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6"/>
      <c r="Y41" s="56"/>
      <c r="Z41" s="56"/>
      <c r="AA41" s="56"/>
      <c r="AB41" s="56"/>
      <c r="AC41" s="56"/>
      <c r="AD41" s="56"/>
      <c r="AE41" s="56"/>
    </row>
    <row r="43" spans="1:31" ht="18" x14ac:dyDescent="0.45">
      <c r="N43" s="50"/>
      <c r="O43" s="50"/>
    </row>
    <row r="45" spans="1:31" ht="18" x14ac:dyDescent="0.45">
      <c r="G45" s="87" t="s">
        <v>21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9"/>
    </row>
  </sheetData>
  <mergeCells count="84">
    <mergeCell ref="B8:B9"/>
    <mergeCell ref="B10:B11"/>
    <mergeCell ref="AB1:AB2"/>
    <mergeCell ref="A1:G1"/>
    <mergeCell ref="H1:J1"/>
    <mergeCell ref="K1:M1"/>
    <mergeCell ref="B4:B5"/>
    <mergeCell ref="B6:B7"/>
    <mergeCell ref="AA1:AA2"/>
    <mergeCell ref="Z1:Z2"/>
    <mergeCell ref="O1:O2"/>
    <mergeCell ref="P1:P2"/>
    <mergeCell ref="N1:N2"/>
    <mergeCell ref="Y1:Y2"/>
    <mergeCell ref="U1:U2"/>
    <mergeCell ref="Q1:Q2"/>
    <mergeCell ref="R1:R2"/>
    <mergeCell ref="T1:T2"/>
    <mergeCell ref="V1:V2"/>
    <mergeCell ref="W1:W2"/>
    <mergeCell ref="X1:X2"/>
    <mergeCell ref="AD1:AD2"/>
    <mergeCell ref="AE1:AE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B12:B13"/>
    <mergeCell ref="AC1:AC2"/>
    <mergeCell ref="S1:S2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E22:E23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G45:T45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45"/>
  <sheetViews>
    <sheetView zoomScale="80" zoomScaleNormal="80" workbookViewId="0">
      <selection activeCell="N9" sqref="N9"/>
    </sheetView>
  </sheetViews>
  <sheetFormatPr defaultColWidth="9.73046875" defaultRowHeight="14.25" x14ac:dyDescent="0.45"/>
  <cols>
    <col min="1" max="1" width="16.265625" style="2" customWidth="1"/>
    <col min="2" max="2" width="11.86328125" style="1" customWidth="1"/>
    <col min="3" max="3" width="46.73046875" style="1" customWidth="1"/>
    <col min="4" max="4" width="11.73046875" style="1" customWidth="1"/>
    <col min="5" max="5" width="24.86328125" style="1" customWidth="1"/>
    <col min="6" max="6" width="11.86328125" style="1" customWidth="1"/>
    <col min="7" max="7" width="9.1328125" style="28" customWidth="1"/>
    <col min="8" max="8" width="12.265625" style="1" customWidth="1"/>
    <col min="9" max="9" width="14.86328125" style="1" customWidth="1"/>
    <col min="10" max="10" width="15.3984375" style="1" customWidth="1"/>
    <col min="11" max="11" width="11.265625" style="6" customWidth="1"/>
    <col min="12" max="12" width="13.265625" style="27" customWidth="1"/>
    <col min="13" max="13" width="12.59765625" style="4" customWidth="1"/>
    <col min="14" max="14" width="14.1328125" style="5" customWidth="1"/>
    <col min="15" max="15" width="14.265625" style="5" customWidth="1"/>
    <col min="16" max="23" width="15.73046875" style="5" customWidth="1"/>
    <col min="24" max="31" width="15.73046875" style="2" customWidth="1"/>
    <col min="32" max="16384" width="9.73046875" style="2"/>
  </cols>
  <sheetData>
    <row r="1" spans="1:31" ht="65.25" customHeight="1" x14ac:dyDescent="0.45">
      <c r="A1" s="79" t="s">
        <v>36</v>
      </c>
      <c r="B1" s="79"/>
      <c r="C1" s="79"/>
      <c r="D1" s="79"/>
      <c r="E1" s="79"/>
      <c r="F1" s="79"/>
      <c r="G1" s="80"/>
      <c r="H1" s="86" t="s">
        <v>37</v>
      </c>
      <c r="I1" s="86"/>
      <c r="J1" s="86"/>
      <c r="K1" s="86" t="s">
        <v>38</v>
      </c>
      <c r="L1" s="86"/>
      <c r="M1" s="86"/>
      <c r="N1" s="84" t="s">
        <v>39</v>
      </c>
      <c r="O1" s="84" t="s">
        <v>39</v>
      </c>
      <c r="P1" s="84" t="s">
        <v>39</v>
      </c>
      <c r="Q1" s="84" t="s">
        <v>39</v>
      </c>
      <c r="R1" s="84" t="s">
        <v>39</v>
      </c>
      <c r="S1" s="84" t="s">
        <v>39</v>
      </c>
      <c r="T1" s="84" t="s">
        <v>39</v>
      </c>
      <c r="U1" s="84" t="s">
        <v>39</v>
      </c>
      <c r="V1" s="84" t="s">
        <v>39</v>
      </c>
      <c r="W1" s="84" t="s">
        <v>39</v>
      </c>
      <c r="X1" s="84" t="s">
        <v>39</v>
      </c>
      <c r="Y1" s="84" t="s">
        <v>39</v>
      </c>
      <c r="Z1" s="84" t="s">
        <v>39</v>
      </c>
      <c r="AA1" s="84" t="s">
        <v>39</v>
      </c>
      <c r="AB1" s="84" t="s">
        <v>39</v>
      </c>
      <c r="AC1" s="84" t="s">
        <v>39</v>
      </c>
      <c r="AD1" s="84" t="s">
        <v>39</v>
      </c>
      <c r="AE1" s="84" t="s">
        <v>39</v>
      </c>
    </row>
    <row r="2" spans="1:31" ht="21.75" customHeight="1" x14ac:dyDescent="0.45">
      <c r="A2" s="79" t="s">
        <v>17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</row>
    <row r="3" spans="1:31" s="3" customFormat="1" ht="30" customHeight="1" x14ac:dyDescent="0.35">
      <c r="A3" s="62" t="s">
        <v>40</v>
      </c>
      <c r="B3" s="51" t="s">
        <v>25</v>
      </c>
      <c r="C3" s="51" t="s">
        <v>26</v>
      </c>
      <c r="D3" s="51" t="s">
        <v>27</v>
      </c>
      <c r="E3" s="51" t="s">
        <v>28</v>
      </c>
      <c r="F3" s="51" t="s">
        <v>5</v>
      </c>
      <c r="G3" s="51" t="s">
        <v>29</v>
      </c>
      <c r="H3" s="51" t="s">
        <v>30</v>
      </c>
      <c r="I3" s="51" t="s">
        <v>31</v>
      </c>
      <c r="J3" s="21" t="s">
        <v>2</v>
      </c>
      <c r="K3" s="22" t="s">
        <v>4</v>
      </c>
      <c r="L3" s="23" t="s">
        <v>0</v>
      </c>
      <c r="M3" s="20" t="s">
        <v>3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</row>
    <row r="4" spans="1:31" ht="30" customHeight="1" x14ac:dyDescent="0.45">
      <c r="A4" s="83" t="s">
        <v>41</v>
      </c>
      <c r="B4" s="81">
        <v>1</v>
      </c>
      <c r="C4" s="71" t="s">
        <v>42</v>
      </c>
      <c r="D4" s="61">
        <v>1</v>
      </c>
      <c r="E4" s="73" t="s">
        <v>18</v>
      </c>
      <c r="F4" s="45" t="s">
        <v>14</v>
      </c>
      <c r="G4" s="53" t="s">
        <v>32</v>
      </c>
      <c r="H4" s="46" t="s">
        <v>33</v>
      </c>
      <c r="I4" s="47" t="s">
        <v>16</v>
      </c>
      <c r="J4" s="60">
        <v>3.81</v>
      </c>
      <c r="K4" s="69">
        <v>3000</v>
      </c>
      <c r="L4" s="25">
        <f>K4-(SUM(N4:AE4))</f>
        <v>3000</v>
      </c>
      <c r="M4" s="26" t="str">
        <f t="shared" ref="M4:M41" si="0">IF(L4&lt;0,"ATENÇÃO","OK")</f>
        <v>OK</v>
      </c>
      <c r="N4" s="36"/>
      <c r="O4" s="36"/>
      <c r="P4" s="34"/>
      <c r="Q4" s="34"/>
      <c r="R4" s="34"/>
      <c r="S4" s="34"/>
      <c r="T4" s="36"/>
      <c r="U4" s="40"/>
      <c r="V4" s="37"/>
      <c r="W4" s="38"/>
      <c r="X4" s="34"/>
      <c r="Y4" s="38"/>
      <c r="Z4" s="35"/>
      <c r="AA4" s="35"/>
      <c r="AB4" s="35"/>
      <c r="AC4" s="35"/>
      <c r="AD4" s="35"/>
      <c r="AE4" s="35"/>
    </row>
    <row r="5" spans="1:31" ht="30" customHeight="1" x14ac:dyDescent="0.45">
      <c r="A5" s="83"/>
      <c r="B5" s="82"/>
      <c r="C5" s="72"/>
      <c r="D5" s="61">
        <v>2</v>
      </c>
      <c r="E5" s="73"/>
      <c r="F5" s="46" t="s">
        <v>22</v>
      </c>
      <c r="G5" s="53" t="s">
        <v>32</v>
      </c>
      <c r="H5" s="46" t="s">
        <v>34</v>
      </c>
      <c r="I5" s="47" t="s">
        <v>16</v>
      </c>
      <c r="J5" s="60">
        <v>419.99</v>
      </c>
      <c r="K5" s="69">
        <v>25</v>
      </c>
      <c r="L5" s="25">
        <f t="shared" ref="L5" si="1">K5-(SUM(N5:AE5))</f>
        <v>25</v>
      </c>
      <c r="M5" s="26" t="str">
        <f t="shared" si="0"/>
        <v>OK</v>
      </c>
      <c r="N5" s="36"/>
      <c r="O5" s="36"/>
      <c r="P5" s="34"/>
      <c r="Q5" s="34"/>
      <c r="R5" s="34"/>
      <c r="S5" s="34"/>
      <c r="T5" s="36"/>
      <c r="U5" s="36"/>
      <c r="V5" s="36"/>
      <c r="W5" s="38"/>
      <c r="X5" s="34"/>
      <c r="Y5" s="38"/>
      <c r="Z5" s="35"/>
      <c r="AA5" s="35"/>
      <c r="AB5" s="35"/>
      <c r="AC5" s="35"/>
      <c r="AD5" s="35"/>
      <c r="AE5" s="35"/>
    </row>
    <row r="6" spans="1:31" ht="30" customHeight="1" x14ac:dyDescent="0.45">
      <c r="A6" s="83"/>
      <c r="B6" s="81">
        <v>2</v>
      </c>
      <c r="C6" s="76" t="s">
        <v>43</v>
      </c>
      <c r="D6" s="61">
        <v>3</v>
      </c>
      <c r="E6" s="78" t="s">
        <v>19</v>
      </c>
      <c r="F6" s="45" t="s">
        <v>14</v>
      </c>
      <c r="G6" s="53" t="s">
        <v>32</v>
      </c>
      <c r="H6" s="46" t="s">
        <v>33</v>
      </c>
      <c r="I6" s="47" t="s">
        <v>16</v>
      </c>
      <c r="J6" s="60">
        <v>5.23</v>
      </c>
      <c r="K6" s="69">
        <v>15000</v>
      </c>
      <c r="L6" s="25">
        <f>K6-(SUM(N6:AE6))</f>
        <v>15000</v>
      </c>
      <c r="M6" s="26" t="str">
        <f t="shared" si="0"/>
        <v>OK</v>
      </c>
      <c r="N6" s="36"/>
      <c r="O6" s="36"/>
      <c r="P6" s="34"/>
      <c r="Q6" s="34"/>
      <c r="R6" s="34"/>
      <c r="S6" s="34"/>
      <c r="T6" s="36"/>
      <c r="U6" s="40"/>
      <c r="V6" s="37"/>
      <c r="W6" s="38"/>
      <c r="X6" s="34"/>
      <c r="Y6" s="38"/>
      <c r="Z6" s="35"/>
      <c r="AA6" s="35"/>
      <c r="AB6" s="35"/>
      <c r="AC6" s="35"/>
      <c r="AD6" s="35"/>
      <c r="AE6" s="35"/>
    </row>
    <row r="7" spans="1:31" ht="30" customHeight="1" x14ac:dyDescent="0.45">
      <c r="A7" s="83"/>
      <c r="B7" s="82"/>
      <c r="C7" s="77"/>
      <c r="D7" s="61">
        <v>4</v>
      </c>
      <c r="E7" s="78"/>
      <c r="F7" s="46" t="s">
        <v>22</v>
      </c>
      <c r="G7" s="53" t="s">
        <v>32</v>
      </c>
      <c r="H7" s="46" t="s">
        <v>34</v>
      </c>
      <c r="I7" s="47" t="s">
        <v>16</v>
      </c>
      <c r="J7" s="60">
        <v>517.32000000000005</v>
      </c>
      <c r="K7" s="69">
        <v>15</v>
      </c>
      <c r="L7" s="25">
        <f t="shared" ref="L7" si="2">K7-(SUM(N7:AE7))</f>
        <v>15</v>
      </c>
      <c r="M7" s="26" t="str">
        <f t="shared" si="0"/>
        <v>OK</v>
      </c>
      <c r="N7" s="36"/>
      <c r="O7" s="36"/>
      <c r="P7" s="34"/>
      <c r="Q7" s="34"/>
      <c r="R7" s="34"/>
      <c r="S7" s="34"/>
      <c r="T7" s="36"/>
      <c r="U7" s="36"/>
      <c r="V7" s="36"/>
      <c r="W7" s="38"/>
      <c r="X7" s="34"/>
      <c r="Y7" s="38"/>
      <c r="Z7" s="35"/>
      <c r="AA7" s="35"/>
      <c r="AB7" s="35"/>
      <c r="AC7" s="35"/>
      <c r="AD7" s="35"/>
      <c r="AE7" s="35"/>
    </row>
    <row r="8" spans="1:31" ht="30" customHeight="1" x14ac:dyDescent="0.45">
      <c r="A8" s="83"/>
      <c r="B8" s="81">
        <v>3</v>
      </c>
      <c r="C8" s="71" t="s">
        <v>43</v>
      </c>
      <c r="D8" s="61">
        <v>5</v>
      </c>
      <c r="E8" s="73" t="s">
        <v>20</v>
      </c>
      <c r="F8" s="45" t="s">
        <v>14</v>
      </c>
      <c r="G8" s="53" t="s">
        <v>32</v>
      </c>
      <c r="H8" s="46" t="s">
        <v>33</v>
      </c>
      <c r="I8" s="47" t="s">
        <v>16</v>
      </c>
      <c r="J8" s="60">
        <v>6.79</v>
      </c>
      <c r="K8" s="69">
        <v>25000</v>
      </c>
      <c r="L8" s="25">
        <f>K8-(SUM(N8:AE8))</f>
        <v>25000</v>
      </c>
      <c r="M8" s="26" t="str">
        <f t="shared" si="0"/>
        <v>OK</v>
      </c>
      <c r="N8" s="36"/>
      <c r="O8" s="36"/>
      <c r="P8" s="34"/>
      <c r="Q8" s="34"/>
      <c r="R8" s="34"/>
      <c r="S8" s="34"/>
      <c r="T8" s="36"/>
      <c r="U8" s="40"/>
      <c r="V8" s="37"/>
      <c r="W8" s="38"/>
      <c r="X8" s="34"/>
      <c r="Y8" s="38"/>
      <c r="Z8" s="35"/>
      <c r="AA8" s="35"/>
      <c r="AB8" s="35"/>
      <c r="AC8" s="35"/>
      <c r="AD8" s="35"/>
      <c r="AE8" s="35"/>
    </row>
    <row r="9" spans="1:31" ht="30" customHeight="1" x14ac:dyDescent="0.45">
      <c r="A9" s="83"/>
      <c r="B9" s="82"/>
      <c r="C9" s="72"/>
      <c r="D9" s="61">
        <v>6</v>
      </c>
      <c r="E9" s="73"/>
      <c r="F9" s="46" t="s">
        <v>22</v>
      </c>
      <c r="G9" s="53" t="s">
        <v>32</v>
      </c>
      <c r="H9" s="46" t="s">
        <v>34</v>
      </c>
      <c r="I9" s="47" t="s">
        <v>16</v>
      </c>
      <c r="J9" s="60">
        <v>756.82</v>
      </c>
      <c r="K9" s="69">
        <v>15</v>
      </c>
      <c r="L9" s="25">
        <f t="shared" ref="L9" si="3">K9-(SUM(N9:AE9))</f>
        <v>15</v>
      </c>
      <c r="M9" s="26" t="str">
        <f t="shared" si="0"/>
        <v>OK</v>
      </c>
      <c r="N9" s="36"/>
      <c r="O9" s="36"/>
      <c r="P9" s="34"/>
      <c r="Q9" s="34"/>
      <c r="R9" s="34"/>
      <c r="S9" s="34"/>
      <c r="T9" s="36"/>
      <c r="U9" s="36"/>
      <c r="V9" s="36"/>
      <c r="W9" s="38"/>
      <c r="X9" s="34"/>
      <c r="Y9" s="38"/>
      <c r="Z9" s="35"/>
      <c r="AA9" s="35"/>
      <c r="AB9" s="35"/>
      <c r="AC9" s="35"/>
      <c r="AD9" s="35"/>
      <c r="AE9" s="35"/>
    </row>
    <row r="10" spans="1:31" ht="30" customHeight="1" x14ac:dyDescent="0.45">
      <c r="A10" s="83"/>
      <c r="B10" s="81">
        <v>4</v>
      </c>
      <c r="C10" s="76" t="s">
        <v>42</v>
      </c>
      <c r="D10" s="61">
        <v>7</v>
      </c>
      <c r="E10" s="78" t="s">
        <v>15</v>
      </c>
      <c r="F10" s="45" t="s">
        <v>14</v>
      </c>
      <c r="G10" s="53" t="s">
        <v>32</v>
      </c>
      <c r="H10" s="46" t="s">
        <v>33</v>
      </c>
      <c r="I10" s="47" t="s">
        <v>16</v>
      </c>
      <c r="J10" s="60">
        <v>6.13</v>
      </c>
      <c r="K10" s="69">
        <v>8000</v>
      </c>
      <c r="L10" s="25">
        <f>K10-(SUM(N10:AE10))</f>
        <v>8000</v>
      </c>
      <c r="M10" s="26" t="str">
        <f t="shared" si="0"/>
        <v>OK</v>
      </c>
      <c r="N10" s="36"/>
      <c r="O10" s="36"/>
      <c r="P10" s="34"/>
      <c r="Q10" s="34"/>
      <c r="R10" s="34"/>
      <c r="S10" s="34"/>
      <c r="T10" s="36"/>
      <c r="U10" s="40"/>
      <c r="V10" s="37"/>
      <c r="W10" s="38"/>
      <c r="X10" s="34"/>
      <c r="Y10" s="38"/>
      <c r="Z10" s="35"/>
      <c r="AA10" s="35"/>
      <c r="AB10" s="35"/>
      <c r="AC10" s="35"/>
      <c r="AD10" s="35"/>
      <c r="AE10" s="35"/>
    </row>
    <row r="11" spans="1:31" ht="30" customHeight="1" x14ac:dyDescent="0.45">
      <c r="A11" s="83"/>
      <c r="B11" s="82"/>
      <c r="C11" s="77"/>
      <c r="D11" s="61">
        <v>8</v>
      </c>
      <c r="E11" s="78"/>
      <c r="F11" s="46" t="s">
        <v>22</v>
      </c>
      <c r="G11" s="53" t="s">
        <v>32</v>
      </c>
      <c r="H11" s="46" t="s">
        <v>34</v>
      </c>
      <c r="I11" s="47" t="s">
        <v>16</v>
      </c>
      <c r="J11" s="60">
        <v>704.6</v>
      </c>
      <c r="K11" s="69">
        <v>10</v>
      </c>
      <c r="L11" s="25">
        <f t="shared" ref="L11" si="4">K11-(SUM(N11:AE11))</f>
        <v>10</v>
      </c>
      <c r="M11" s="26" t="str">
        <f t="shared" si="0"/>
        <v>OK</v>
      </c>
      <c r="N11" s="36"/>
      <c r="O11" s="36"/>
      <c r="P11" s="34"/>
      <c r="Q11" s="34"/>
      <c r="R11" s="34"/>
      <c r="S11" s="34"/>
      <c r="T11" s="36"/>
      <c r="U11" s="36"/>
      <c r="V11" s="36"/>
      <c r="W11" s="38"/>
      <c r="X11" s="34"/>
      <c r="Y11" s="38"/>
      <c r="Z11" s="35"/>
      <c r="AA11" s="35"/>
      <c r="AB11" s="35"/>
      <c r="AC11" s="35"/>
      <c r="AD11" s="35"/>
      <c r="AE11" s="35"/>
    </row>
    <row r="12" spans="1:31" ht="30" customHeight="1" x14ac:dyDescent="0.45">
      <c r="A12" s="83"/>
      <c r="B12" s="81">
        <v>5</v>
      </c>
      <c r="C12" s="71" t="s">
        <v>42</v>
      </c>
      <c r="D12" s="61">
        <v>9</v>
      </c>
      <c r="E12" s="73" t="s">
        <v>35</v>
      </c>
      <c r="F12" s="45" t="s">
        <v>14</v>
      </c>
      <c r="G12" s="53" t="s">
        <v>32</v>
      </c>
      <c r="H12" s="46" t="s">
        <v>33</v>
      </c>
      <c r="I12" s="47" t="s">
        <v>16</v>
      </c>
      <c r="J12" s="60">
        <v>3.41</v>
      </c>
      <c r="K12" s="69">
        <v>3000</v>
      </c>
      <c r="L12" s="25">
        <f>K12-(SUM(N12:AE12))</f>
        <v>3000</v>
      </c>
      <c r="M12" s="26" t="str">
        <f t="shared" si="0"/>
        <v>OK</v>
      </c>
      <c r="N12" s="36"/>
      <c r="O12" s="36"/>
      <c r="P12" s="34"/>
      <c r="Q12" s="34"/>
      <c r="R12" s="34"/>
      <c r="S12" s="34"/>
      <c r="T12" s="36"/>
      <c r="U12" s="40"/>
      <c r="V12" s="37"/>
      <c r="W12" s="38"/>
      <c r="X12" s="34"/>
      <c r="Y12" s="38"/>
      <c r="Z12" s="35"/>
      <c r="AA12" s="35"/>
      <c r="AB12" s="35"/>
      <c r="AC12" s="35"/>
      <c r="AD12" s="35"/>
      <c r="AE12" s="35"/>
    </row>
    <row r="13" spans="1:31" ht="30" customHeight="1" x14ac:dyDescent="0.45">
      <c r="A13" s="83"/>
      <c r="B13" s="82"/>
      <c r="C13" s="72"/>
      <c r="D13" s="61">
        <v>10</v>
      </c>
      <c r="E13" s="73"/>
      <c r="F13" s="46" t="s">
        <v>22</v>
      </c>
      <c r="G13" s="53" t="s">
        <v>32</v>
      </c>
      <c r="H13" s="46" t="s">
        <v>34</v>
      </c>
      <c r="I13" s="47" t="s">
        <v>16</v>
      </c>
      <c r="J13" s="60">
        <v>328.21</v>
      </c>
      <c r="K13" s="69">
        <v>10</v>
      </c>
      <c r="L13" s="25">
        <f t="shared" ref="L13:L41" si="5">K13-(SUM(N13:AE13))</f>
        <v>10</v>
      </c>
      <c r="M13" s="26" t="str">
        <f t="shared" si="0"/>
        <v>OK</v>
      </c>
      <c r="N13" s="36"/>
      <c r="O13" s="36"/>
      <c r="P13" s="34"/>
      <c r="Q13" s="34"/>
      <c r="R13" s="34"/>
      <c r="S13" s="34"/>
      <c r="T13" s="36"/>
      <c r="U13" s="36"/>
      <c r="V13" s="36"/>
      <c r="W13" s="38"/>
      <c r="X13" s="34"/>
      <c r="Y13" s="38"/>
      <c r="Z13" s="35"/>
      <c r="AA13" s="35"/>
      <c r="AB13" s="35"/>
      <c r="AC13" s="35"/>
      <c r="AD13" s="35"/>
      <c r="AE13" s="35"/>
    </row>
    <row r="14" spans="1:31" s="7" customFormat="1" ht="30" customHeight="1" x14ac:dyDescent="0.45">
      <c r="A14" s="74" t="s">
        <v>44</v>
      </c>
      <c r="B14" s="75">
        <v>6</v>
      </c>
      <c r="C14" s="76" t="s">
        <v>42</v>
      </c>
      <c r="D14" s="63">
        <v>11</v>
      </c>
      <c r="E14" s="78" t="s">
        <v>18</v>
      </c>
      <c r="F14" s="45" t="s">
        <v>14</v>
      </c>
      <c r="G14" s="53" t="s">
        <v>32</v>
      </c>
      <c r="H14" s="46" t="s">
        <v>33</v>
      </c>
      <c r="I14" s="47" t="s">
        <v>16</v>
      </c>
      <c r="J14" s="60">
        <v>3.81</v>
      </c>
      <c r="K14" s="69"/>
      <c r="L14" s="25">
        <f t="shared" si="5"/>
        <v>0</v>
      </c>
      <c r="M14" s="26" t="str">
        <f t="shared" si="0"/>
        <v>OK</v>
      </c>
      <c r="N14" s="36"/>
      <c r="O14" s="36"/>
      <c r="P14" s="36"/>
      <c r="Q14" s="34"/>
      <c r="R14" s="36"/>
      <c r="S14" s="34"/>
      <c r="T14" s="34"/>
      <c r="U14" s="39"/>
      <c r="V14" s="36"/>
      <c r="W14" s="38"/>
      <c r="X14" s="34"/>
      <c r="Y14" s="38"/>
      <c r="Z14" s="35"/>
      <c r="AA14" s="35"/>
      <c r="AB14" s="35"/>
      <c r="AC14" s="35"/>
      <c r="AD14" s="35"/>
      <c r="AE14" s="35"/>
    </row>
    <row r="15" spans="1:31" s="7" customFormat="1" ht="30" customHeight="1" x14ac:dyDescent="0.45">
      <c r="A15" s="74"/>
      <c r="B15" s="75"/>
      <c r="C15" s="77"/>
      <c r="D15" s="63">
        <v>12</v>
      </c>
      <c r="E15" s="78"/>
      <c r="F15" s="46" t="s">
        <v>22</v>
      </c>
      <c r="G15" s="53" t="s">
        <v>32</v>
      </c>
      <c r="H15" s="46" t="s">
        <v>34</v>
      </c>
      <c r="I15" s="47" t="s">
        <v>16</v>
      </c>
      <c r="J15" s="60">
        <v>420.13</v>
      </c>
      <c r="K15" s="69"/>
      <c r="L15" s="25">
        <f t="shared" si="5"/>
        <v>0</v>
      </c>
      <c r="M15" s="26" t="str">
        <f t="shared" si="0"/>
        <v>OK</v>
      </c>
      <c r="N15" s="36"/>
      <c r="O15" s="36"/>
      <c r="P15" s="36"/>
      <c r="Q15" s="34"/>
      <c r="R15" s="36"/>
      <c r="S15" s="34"/>
      <c r="T15" s="34"/>
      <c r="U15" s="39"/>
      <c r="V15" s="36"/>
      <c r="W15" s="38"/>
      <c r="X15" s="34"/>
      <c r="Y15" s="38"/>
      <c r="Z15" s="35"/>
      <c r="AA15" s="35"/>
      <c r="AB15" s="35"/>
      <c r="AC15" s="35"/>
      <c r="AD15" s="35"/>
      <c r="AE15" s="35"/>
    </row>
    <row r="16" spans="1:31" s="7" customFormat="1" ht="30" customHeight="1" x14ac:dyDescent="0.45">
      <c r="A16" s="74"/>
      <c r="B16" s="70">
        <v>7</v>
      </c>
      <c r="C16" s="71" t="s">
        <v>43</v>
      </c>
      <c r="D16" s="64">
        <v>13</v>
      </c>
      <c r="E16" s="73" t="s">
        <v>19</v>
      </c>
      <c r="F16" s="45" t="s">
        <v>14</v>
      </c>
      <c r="G16" s="53" t="s">
        <v>32</v>
      </c>
      <c r="H16" s="46" t="s">
        <v>33</v>
      </c>
      <c r="I16" s="47" t="s">
        <v>16</v>
      </c>
      <c r="J16" s="60">
        <v>5.23</v>
      </c>
      <c r="K16" s="69"/>
      <c r="L16" s="25">
        <f t="shared" si="5"/>
        <v>0</v>
      </c>
      <c r="M16" s="26" t="str">
        <f t="shared" si="0"/>
        <v>OK</v>
      </c>
      <c r="N16" s="36"/>
      <c r="O16" s="36"/>
      <c r="P16" s="34"/>
      <c r="Q16" s="34"/>
      <c r="R16" s="34"/>
      <c r="S16" s="34"/>
      <c r="T16" s="34"/>
      <c r="U16" s="39"/>
      <c r="V16" s="36"/>
      <c r="W16" s="38"/>
      <c r="X16" s="36"/>
      <c r="Y16" s="38"/>
      <c r="Z16" s="35"/>
      <c r="AA16" s="35"/>
      <c r="AB16" s="35"/>
      <c r="AC16" s="35"/>
      <c r="AD16" s="35"/>
      <c r="AE16" s="35"/>
    </row>
    <row r="17" spans="1:31" s="7" customFormat="1" ht="30" customHeight="1" x14ac:dyDescent="0.45">
      <c r="A17" s="74"/>
      <c r="B17" s="70"/>
      <c r="C17" s="72"/>
      <c r="D17" s="64">
        <v>14</v>
      </c>
      <c r="E17" s="73"/>
      <c r="F17" s="46" t="s">
        <v>22</v>
      </c>
      <c r="G17" s="53" t="s">
        <v>32</v>
      </c>
      <c r="H17" s="46" t="s">
        <v>34</v>
      </c>
      <c r="I17" s="47" t="s">
        <v>16</v>
      </c>
      <c r="J17" s="60">
        <v>517.33000000000004</v>
      </c>
      <c r="K17" s="69"/>
      <c r="L17" s="25">
        <f t="shared" si="5"/>
        <v>0</v>
      </c>
      <c r="M17" s="26" t="str">
        <f t="shared" si="0"/>
        <v>OK</v>
      </c>
      <c r="N17" s="36"/>
      <c r="O17" s="36"/>
      <c r="P17" s="34"/>
      <c r="Q17" s="34"/>
      <c r="R17" s="34"/>
      <c r="S17" s="34"/>
      <c r="T17" s="34"/>
      <c r="U17" s="39"/>
      <c r="V17" s="36"/>
      <c r="W17" s="38"/>
      <c r="X17" s="36"/>
      <c r="Y17" s="38"/>
      <c r="Z17" s="35"/>
      <c r="AA17" s="35"/>
      <c r="AB17" s="35"/>
      <c r="AC17" s="35"/>
      <c r="AD17" s="35"/>
      <c r="AE17" s="35"/>
    </row>
    <row r="18" spans="1:31" s="7" customFormat="1" ht="30" customHeight="1" x14ac:dyDescent="0.45">
      <c r="A18" s="74"/>
      <c r="B18" s="75">
        <v>8</v>
      </c>
      <c r="C18" s="76" t="s">
        <v>43</v>
      </c>
      <c r="D18" s="63">
        <v>15</v>
      </c>
      <c r="E18" s="78" t="s">
        <v>20</v>
      </c>
      <c r="F18" s="45" t="s">
        <v>14</v>
      </c>
      <c r="G18" s="53" t="s">
        <v>32</v>
      </c>
      <c r="H18" s="46" t="s">
        <v>33</v>
      </c>
      <c r="I18" s="47" t="s">
        <v>16</v>
      </c>
      <c r="J18" s="60">
        <v>6.79</v>
      </c>
      <c r="K18" s="69"/>
      <c r="L18" s="25">
        <f t="shared" si="5"/>
        <v>0</v>
      </c>
      <c r="M18" s="26" t="str">
        <f t="shared" si="0"/>
        <v>OK</v>
      </c>
      <c r="N18" s="36"/>
      <c r="O18" s="36"/>
      <c r="P18" s="34"/>
      <c r="Q18" s="36"/>
      <c r="R18" s="34"/>
      <c r="S18" s="36"/>
      <c r="T18" s="34"/>
      <c r="U18" s="39"/>
      <c r="V18" s="36"/>
      <c r="W18" s="38"/>
      <c r="X18" s="34"/>
      <c r="Y18" s="38"/>
      <c r="Z18" s="35"/>
      <c r="AA18" s="35"/>
      <c r="AB18" s="35"/>
      <c r="AC18" s="35"/>
      <c r="AD18" s="35"/>
      <c r="AE18" s="35"/>
    </row>
    <row r="19" spans="1:31" s="7" customFormat="1" ht="30" customHeight="1" x14ac:dyDescent="0.45">
      <c r="A19" s="74"/>
      <c r="B19" s="75"/>
      <c r="C19" s="77"/>
      <c r="D19" s="63">
        <v>16</v>
      </c>
      <c r="E19" s="78"/>
      <c r="F19" s="46" t="s">
        <v>22</v>
      </c>
      <c r="G19" s="53" t="s">
        <v>32</v>
      </c>
      <c r="H19" s="46" t="s">
        <v>34</v>
      </c>
      <c r="I19" s="47" t="s">
        <v>16</v>
      </c>
      <c r="J19" s="60">
        <v>756.82</v>
      </c>
      <c r="K19" s="69"/>
      <c r="L19" s="25">
        <f t="shared" si="5"/>
        <v>0</v>
      </c>
      <c r="M19" s="26" t="str">
        <f t="shared" si="0"/>
        <v>OK</v>
      </c>
      <c r="N19" s="36"/>
      <c r="O19" s="36"/>
      <c r="P19" s="34"/>
      <c r="Q19" s="36"/>
      <c r="R19" s="34"/>
      <c r="S19" s="36"/>
      <c r="T19" s="34"/>
      <c r="U19" s="39"/>
      <c r="V19" s="36"/>
      <c r="W19" s="38"/>
      <c r="X19" s="34"/>
      <c r="Y19" s="38"/>
      <c r="Z19" s="35"/>
      <c r="AA19" s="35"/>
      <c r="AB19" s="35"/>
      <c r="AC19" s="35"/>
      <c r="AD19" s="35"/>
      <c r="AE19" s="35"/>
    </row>
    <row r="20" spans="1:31" ht="30" customHeight="1" x14ac:dyDescent="0.45">
      <c r="A20" s="74"/>
      <c r="B20" s="70">
        <v>9</v>
      </c>
      <c r="C20" s="71" t="s">
        <v>42</v>
      </c>
      <c r="D20" s="64">
        <v>17</v>
      </c>
      <c r="E20" s="73" t="s">
        <v>15</v>
      </c>
      <c r="F20" s="45" t="s">
        <v>14</v>
      </c>
      <c r="G20" s="53" t="s">
        <v>32</v>
      </c>
      <c r="H20" s="46" t="s">
        <v>33</v>
      </c>
      <c r="I20" s="47" t="s">
        <v>16</v>
      </c>
      <c r="J20" s="60">
        <v>6.13</v>
      </c>
      <c r="K20" s="69"/>
      <c r="L20" s="25">
        <f t="shared" si="5"/>
        <v>0</v>
      </c>
      <c r="M20" s="26" t="str">
        <f t="shared" si="0"/>
        <v>OK</v>
      </c>
      <c r="N20" s="54"/>
      <c r="O20" s="54"/>
      <c r="P20" s="55"/>
      <c r="Q20" s="55"/>
      <c r="R20" s="55"/>
      <c r="S20" s="55"/>
      <c r="T20" s="55"/>
      <c r="U20" s="55"/>
      <c r="V20" s="55"/>
      <c r="W20" s="55"/>
      <c r="X20" s="56"/>
      <c r="Y20" s="56"/>
      <c r="Z20" s="56"/>
      <c r="AA20" s="56"/>
      <c r="AB20" s="56"/>
      <c r="AC20" s="56"/>
      <c r="AD20" s="56"/>
      <c r="AE20" s="56"/>
    </row>
    <row r="21" spans="1:31" ht="30" customHeight="1" x14ac:dyDescent="0.45">
      <c r="A21" s="74"/>
      <c r="B21" s="70"/>
      <c r="C21" s="72"/>
      <c r="D21" s="64">
        <v>18</v>
      </c>
      <c r="E21" s="73"/>
      <c r="F21" s="46" t="s">
        <v>22</v>
      </c>
      <c r="G21" s="53" t="s">
        <v>32</v>
      </c>
      <c r="H21" s="46" t="s">
        <v>34</v>
      </c>
      <c r="I21" s="47" t="s">
        <v>16</v>
      </c>
      <c r="J21" s="60">
        <v>704.59</v>
      </c>
      <c r="K21" s="69"/>
      <c r="L21" s="25">
        <f t="shared" si="5"/>
        <v>0</v>
      </c>
      <c r="M21" s="26" t="str">
        <f t="shared" si="0"/>
        <v>OK</v>
      </c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6"/>
      <c r="Y21" s="56"/>
      <c r="Z21" s="56"/>
      <c r="AA21" s="56"/>
      <c r="AB21" s="56"/>
      <c r="AC21" s="56"/>
      <c r="AD21" s="56"/>
      <c r="AE21" s="56"/>
    </row>
    <row r="22" spans="1:31" ht="30" customHeight="1" x14ac:dyDescent="0.45">
      <c r="A22" s="74"/>
      <c r="B22" s="75">
        <v>10</v>
      </c>
      <c r="C22" s="76" t="s">
        <v>42</v>
      </c>
      <c r="D22" s="63">
        <v>19</v>
      </c>
      <c r="E22" s="78" t="s">
        <v>35</v>
      </c>
      <c r="F22" s="45" t="s">
        <v>14</v>
      </c>
      <c r="G22" s="53" t="s">
        <v>32</v>
      </c>
      <c r="H22" s="46" t="s">
        <v>33</v>
      </c>
      <c r="I22" s="47" t="s">
        <v>16</v>
      </c>
      <c r="J22" s="60">
        <v>3.41</v>
      </c>
      <c r="K22" s="69"/>
      <c r="L22" s="25">
        <f t="shared" si="5"/>
        <v>0</v>
      </c>
      <c r="M22" s="26" t="str">
        <f t="shared" si="0"/>
        <v>OK</v>
      </c>
      <c r="N22" s="54"/>
      <c r="O22" s="54"/>
      <c r="P22" s="55"/>
      <c r="Q22" s="55"/>
      <c r="R22" s="55"/>
      <c r="S22" s="55"/>
      <c r="T22" s="55"/>
      <c r="U22" s="55"/>
      <c r="V22" s="55"/>
      <c r="W22" s="55"/>
      <c r="X22" s="56"/>
      <c r="Y22" s="56"/>
      <c r="Z22" s="56"/>
      <c r="AA22" s="56"/>
      <c r="AB22" s="56"/>
      <c r="AC22" s="56"/>
      <c r="AD22" s="56"/>
      <c r="AE22" s="56"/>
    </row>
    <row r="23" spans="1:31" ht="30" customHeight="1" x14ac:dyDescent="0.45">
      <c r="A23" s="74"/>
      <c r="B23" s="75"/>
      <c r="C23" s="77"/>
      <c r="D23" s="63">
        <v>20</v>
      </c>
      <c r="E23" s="78"/>
      <c r="F23" s="46" t="s">
        <v>22</v>
      </c>
      <c r="G23" s="53" t="s">
        <v>32</v>
      </c>
      <c r="H23" s="46" t="s">
        <v>34</v>
      </c>
      <c r="I23" s="47" t="s">
        <v>16</v>
      </c>
      <c r="J23" s="60">
        <v>328.19</v>
      </c>
      <c r="K23" s="69"/>
      <c r="L23" s="25">
        <f t="shared" si="5"/>
        <v>0</v>
      </c>
      <c r="M23" s="26" t="str">
        <f t="shared" si="0"/>
        <v>OK</v>
      </c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6"/>
      <c r="Y23" s="56"/>
      <c r="Z23" s="56"/>
      <c r="AA23" s="56"/>
      <c r="AB23" s="56"/>
      <c r="AC23" s="56"/>
      <c r="AD23" s="56"/>
      <c r="AE23" s="56"/>
    </row>
    <row r="24" spans="1:31" s="7" customFormat="1" ht="30" customHeight="1" x14ac:dyDescent="0.45">
      <c r="A24" s="74" t="s">
        <v>45</v>
      </c>
      <c r="B24" s="70">
        <v>11</v>
      </c>
      <c r="C24" s="71" t="s">
        <v>42</v>
      </c>
      <c r="D24" s="64">
        <v>21</v>
      </c>
      <c r="E24" s="73" t="s">
        <v>18</v>
      </c>
      <c r="F24" s="45" t="s">
        <v>14</v>
      </c>
      <c r="G24" s="53" t="s">
        <v>32</v>
      </c>
      <c r="H24" s="46" t="s">
        <v>33</v>
      </c>
      <c r="I24" s="47" t="s">
        <v>16</v>
      </c>
      <c r="J24" s="60">
        <v>3.81</v>
      </c>
      <c r="K24" s="69"/>
      <c r="L24" s="25">
        <f t="shared" si="5"/>
        <v>0</v>
      </c>
      <c r="M24" s="26" t="str">
        <f t="shared" si="0"/>
        <v>OK</v>
      </c>
      <c r="N24" s="36"/>
      <c r="O24" s="36"/>
      <c r="P24" s="36"/>
      <c r="Q24" s="34"/>
      <c r="R24" s="36"/>
      <c r="S24" s="34"/>
      <c r="T24" s="34"/>
      <c r="U24" s="39"/>
      <c r="V24" s="36"/>
      <c r="W24" s="38"/>
      <c r="X24" s="34"/>
      <c r="Y24" s="38"/>
      <c r="Z24" s="35"/>
      <c r="AA24" s="35"/>
      <c r="AB24" s="35"/>
      <c r="AC24" s="35"/>
      <c r="AD24" s="35"/>
      <c r="AE24" s="35"/>
    </row>
    <row r="25" spans="1:31" s="7" customFormat="1" ht="30" customHeight="1" x14ac:dyDescent="0.45">
      <c r="A25" s="74"/>
      <c r="B25" s="70"/>
      <c r="C25" s="72"/>
      <c r="D25" s="64">
        <v>22</v>
      </c>
      <c r="E25" s="73"/>
      <c r="F25" s="46" t="s">
        <v>22</v>
      </c>
      <c r="G25" s="53" t="s">
        <v>32</v>
      </c>
      <c r="H25" s="46" t="s">
        <v>34</v>
      </c>
      <c r="I25" s="47" t="s">
        <v>16</v>
      </c>
      <c r="J25" s="60">
        <v>420.14</v>
      </c>
      <c r="K25" s="69"/>
      <c r="L25" s="25">
        <f t="shared" si="5"/>
        <v>0</v>
      </c>
      <c r="M25" s="26" t="str">
        <f t="shared" si="0"/>
        <v>OK</v>
      </c>
      <c r="N25" s="36"/>
      <c r="O25" s="36"/>
      <c r="P25" s="36"/>
      <c r="Q25" s="34"/>
      <c r="R25" s="36"/>
      <c r="S25" s="34"/>
      <c r="T25" s="34"/>
      <c r="U25" s="39"/>
      <c r="V25" s="36"/>
      <c r="W25" s="38"/>
      <c r="X25" s="34"/>
      <c r="Y25" s="38"/>
      <c r="Z25" s="35"/>
      <c r="AA25" s="35"/>
      <c r="AB25" s="35"/>
      <c r="AC25" s="35"/>
      <c r="AD25" s="35"/>
      <c r="AE25" s="35"/>
    </row>
    <row r="26" spans="1:31" s="7" customFormat="1" ht="30" customHeight="1" x14ac:dyDescent="0.45">
      <c r="A26" s="74"/>
      <c r="B26" s="75">
        <v>12</v>
      </c>
      <c r="C26" s="76" t="s">
        <v>43</v>
      </c>
      <c r="D26" s="63">
        <v>23</v>
      </c>
      <c r="E26" s="78" t="s">
        <v>19</v>
      </c>
      <c r="F26" s="45" t="s">
        <v>14</v>
      </c>
      <c r="G26" s="53" t="s">
        <v>32</v>
      </c>
      <c r="H26" s="46" t="s">
        <v>33</v>
      </c>
      <c r="I26" s="47" t="s">
        <v>16</v>
      </c>
      <c r="J26" s="60">
        <v>5.23</v>
      </c>
      <c r="K26" s="69"/>
      <c r="L26" s="25">
        <f t="shared" si="5"/>
        <v>0</v>
      </c>
      <c r="M26" s="26" t="str">
        <f t="shared" si="0"/>
        <v>OK</v>
      </c>
      <c r="N26" s="36"/>
      <c r="O26" s="36"/>
      <c r="P26" s="34"/>
      <c r="Q26" s="34"/>
      <c r="R26" s="34"/>
      <c r="S26" s="34"/>
      <c r="T26" s="34"/>
      <c r="U26" s="39"/>
      <c r="V26" s="36"/>
      <c r="W26" s="38"/>
      <c r="X26" s="36"/>
      <c r="Y26" s="38"/>
      <c r="Z26" s="35"/>
      <c r="AA26" s="35"/>
      <c r="AB26" s="35"/>
      <c r="AC26" s="35"/>
      <c r="AD26" s="35"/>
      <c r="AE26" s="35"/>
    </row>
    <row r="27" spans="1:31" s="7" customFormat="1" ht="30" customHeight="1" x14ac:dyDescent="0.45">
      <c r="A27" s="74"/>
      <c r="B27" s="75"/>
      <c r="C27" s="77"/>
      <c r="D27" s="63">
        <v>24</v>
      </c>
      <c r="E27" s="78"/>
      <c r="F27" s="46" t="s">
        <v>22</v>
      </c>
      <c r="G27" s="53" t="s">
        <v>32</v>
      </c>
      <c r="H27" s="46" t="s">
        <v>34</v>
      </c>
      <c r="I27" s="47" t="s">
        <v>16</v>
      </c>
      <c r="J27" s="60">
        <v>517.33000000000004</v>
      </c>
      <c r="K27" s="69"/>
      <c r="L27" s="25">
        <f t="shared" si="5"/>
        <v>0</v>
      </c>
      <c r="M27" s="26" t="str">
        <f t="shared" si="0"/>
        <v>OK</v>
      </c>
      <c r="N27" s="36"/>
      <c r="O27" s="36"/>
      <c r="P27" s="34"/>
      <c r="Q27" s="34"/>
      <c r="R27" s="34"/>
      <c r="S27" s="34"/>
      <c r="T27" s="34"/>
      <c r="U27" s="39"/>
      <c r="V27" s="36"/>
      <c r="W27" s="38"/>
      <c r="X27" s="36"/>
      <c r="Y27" s="38"/>
      <c r="Z27" s="35"/>
      <c r="AA27" s="35"/>
      <c r="AB27" s="35"/>
      <c r="AC27" s="35"/>
      <c r="AD27" s="35"/>
      <c r="AE27" s="35"/>
    </row>
    <row r="28" spans="1:31" s="7" customFormat="1" ht="30" customHeight="1" x14ac:dyDescent="0.45">
      <c r="A28" s="74"/>
      <c r="B28" s="70">
        <v>13</v>
      </c>
      <c r="C28" s="71" t="s">
        <v>43</v>
      </c>
      <c r="D28" s="64">
        <v>25</v>
      </c>
      <c r="E28" s="73" t="s">
        <v>20</v>
      </c>
      <c r="F28" s="45" t="s">
        <v>14</v>
      </c>
      <c r="G28" s="53" t="s">
        <v>32</v>
      </c>
      <c r="H28" s="46" t="s">
        <v>33</v>
      </c>
      <c r="I28" s="47" t="s">
        <v>16</v>
      </c>
      <c r="J28" s="60">
        <v>6.79</v>
      </c>
      <c r="K28" s="69"/>
      <c r="L28" s="25">
        <f t="shared" si="5"/>
        <v>0</v>
      </c>
      <c r="M28" s="26" t="str">
        <f t="shared" si="0"/>
        <v>OK</v>
      </c>
      <c r="N28" s="36"/>
      <c r="O28" s="36"/>
      <c r="P28" s="34"/>
      <c r="Q28" s="36"/>
      <c r="R28" s="34"/>
      <c r="S28" s="36"/>
      <c r="T28" s="34"/>
      <c r="U28" s="39"/>
      <c r="V28" s="36"/>
      <c r="W28" s="38"/>
      <c r="X28" s="34"/>
      <c r="Y28" s="38"/>
      <c r="Z28" s="35"/>
      <c r="AA28" s="35"/>
      <c r="AB28" s="35"/>
      <c r="AC28" s="35"/>
      <c r="AD28" s="35"/>
      <c r="AE28" s="35"/>
    </row>
    <row r="29" spans="1:31" s="7" customFormat="1" ht="30" customHeight="1" x14ac:dyDescent="0.45">
      <c r="A29" s="74"/>
      <c r="B29" s="70"/>
      <c r="C29" s="72"/>
      <c r="D29" s="64">
        <v>26</v>
      </c>
      <c r="E29" s="73"/>
      <c r="F29" s="46" t="s">
        <v>22</v>
      </c>
      <c r="G29" s="53" t="s">
        <v>32</v>
      </c>
      <c r="H29" s="46" t="s">
        <v>34</v>
      </c>
      <c r="I29" s="47" t="s">
        <v>16</v>
      </c>
      <c r="J29" s="60">
        <v>756.82</v>
      </c>
      <c r="K29" s="69"/>
      <c r="L29" s="25">
        <f t="shared" si="5"/>
        <v>0</v>
      </c>
      <c r="M29" s="26" t="str">
        <f t="shared" si="0"/>
        <v>OK</v>
      </c>
      <c r="N29" s="36"/>
      <c r="O29" s="36"/>
      <c r="P29" s="34"/>
      <c r="Q29" s="36"/>
      <c r="R29" s="34"/>
      <c r="S29" s="36"/>
      <c r="T29" s="34"/>
      <c r="U29" s="39"/>
      <c r="V29" s="36"/>
      <c r="W29" s="38"/>
      <c r="X29" s="34"/>
      <c r="Y29" s="38"/>
      <c r="Z29" s="35"/>
      <c r="AA29" s="35"/>
      <c r="AB29" s="35"/>
      <c r="AC29" s="35"/>
      <c r="AD29" s="35"/>
      <c r="AE29" s="35"/>
    </row>
    <row r="30" spans="1:31" ht="30" customHeight="1" x14ac:dyDescent="0.45">
      <c r="A30" s="74"/>
      <c r="B30" s="75">
        <v>14</v>
      </c>
      <c r="C30" s="76" t="s">
        <v>42</v>
      </c>
      <c r="D30" s="63">
        <v>27</v>
      </c>
      <c r="E30" s="78" t="s">
        <v>15</v>
      </c>
      <c r="F30" s="45" t="s">
        <v>14</v>
      </c>
      <c r="G30" s="53" t="s">
        <v>32</v>
      </c>
      <c r="H30" s="46" t="s">
        <v>33</v>
      </c>
      <c r="I30" s="47" t="s">
        <v>16</v>
      </c>
      <c r="J30" s="60">
        <v>6.13</v>
      </c>
      <c r="K30" s="69"/>
      <c r="L30" s="25">
        <f t="shared" si="5"/>
        <v>0</v>
      </c>
      <c r="M30" s="26" t="str">
        <f t="shared" si="0"/>
        <v>OK</v>
      </c>
      <c r="N30" s="54"/>
      <c r="O30" s="54"/>
      <c r="P30" s="55"/>
      <c r="Q30" s="55"/>
      <c r="R30" s="55"/>
      <c r="S30" s="55"/>
      <c r="T30" s="55"/>
      <c r="U30" s="55"/>
      <c r="V30" s="55"/>
      <c r="W30" s="55"/>
      <c r="X30" s="56"/>
      <c r="Y30" s="56"/>
      <c r="Z30" s="56"/>
      <c r="AA30" s="56"/>
      <c r="AB30" s="56"/>
      <c r="AC30" s="56"/>
      <c r="AD30" s="56"/>
      <c r="AE30" s="56"/>
    </row>
    <row r="31" spans="1:31" ht="30" customHeight="1" x14ac:dyDescent="0.45">
      <c r="A31" s="74"/>
      <c r="B31" s="75"/>
      <c r="C31" s="77"/>
      <c r="D31" s="63">
        <v>28</v>
      </c>
      <c r="E31" s="78"/>
      <c r="F31" s="46" t="s">
        <v>22</v>
      </c>
      <c r="G31" s="53" t="s">
        <v>32</v>
      </c>
      <c r="H31" s="46" t="s">
        <v>34</v>
      </c>
      <c r="I31" s="47" t="s">
        <v>16</v>
      </c>
      <c r="J31" s="60">
        <v>704.59</v>
      </c>
      <c r="K31" s="69"/>
      <c r="L31" s="25">
        <f t="shared" si="5"/>
        <v>0</v>
      </c>
      <c r="M31" s="26" t="str">
        <f t="shared" si="0"/>
        <v>OK</v>
      </c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6"/>
      <c r="Y31" s="56"/>
      <c r="Z31" s="56"/>
      <c r="AA31" s="56"/>
      <c r="AB31" s="56"/>
      <c r="AC31" s="56"/>
      <c r="AD31" s="56"/>
      <c r="AE31" s="56"/>
    </row>
    <row r="32" spans="1:31" s="7" customFormat="1" ht="30" customHeight="1" x14ac:dyDescent="0.45">
      <c r="A32" s="74" t="s">
        <v>46</v>
      </c>
      <c r="B32" s="70">
        <v>15</v>
      </c>
      <c r="C32" s="71" t="s">
        <v>42</v>
      </c>
      <c r="D32" s="64">
        <v>29</v>
      </c>
      <c r="E32" s="73" t="s">
        <v>18</v>
      </c>
      <c r="F32" s="45" t="s">
        <v>14</v>
      </c>
      <c r="G32" s="53" t="s">
        <v>32</v>
      </c>
      <c r="H32" s="46" t="s">
        <v>33</v>
      </c>
      <c r="I32" s="47" t="s">
        <v>16</v>
      </c>
      <c r="J32" s="60">
        <v>3.81</v>
      </c>
      <c r="K32" s="69"/>
      <c r="L32" s="25">
        <f t="shared" si="5"/>
        <v>0</v>
      </c>
      <c r="M32" s="26" t="str">
        <f t="shared" si="0"/>
        <v>OK</v>
      </c>
      <c r="N32" s="36"/>
      <c r="O32" s="36"/>
      <c r="P32" s="36"/>
      <c r="Q32" s="34"/>
      <c r="R32" s="36"/>
      <c r="S32" s="34"/>
      <c r="T32" s="34"/>
      <c r="U32" s="39"/>
      <c r="V32" s="36"/>
      <c r="W32" s="38"/>
      <c r="X32" s="34"/>
      <c r="Y32" s="38"/>
      <c r="Z32" s="35"/>
      <c r="AA32" s="35"/>
      <c r="AB32" s="35"/>
      <c r="AC32" s="35"/>
      <c r="AD32" s="35"/>
      <c r="AE32" s="35"/>
    </row>
    <row r="33" spans="1:31" s="7" customFormat="1" ht="30" customHeight="1" x14ac:dyDescent="0.45">
      <c r="A33" s="74"/>
      <c r="B33" s="70"/>
      <c r="C33" s="72"/>
      <c r="D33" s="64">
        <v>30</v>
      </c>
      <c r="E33" s="73"/>
      <c r="F33" s="46" t="s">
        <v>22</v>
      </c>
      <c r="G33" s="53" t="s">
        <v>32</v>
      </c>
      <c r="H33" s="46" t="s">
        <v>34</v>
      </c>
      <c r="I33" s="47" t="s">
        <v>16</v>
      </c>
      <c r="J33" s="60">
        <v>420.13</v>
      </c>
      <c r="K33" s="69"/>
      <c r="L33" s="25">
        <f t="shared" si="5"/>
        <v>0</v>
      </c>
      <c r="M33" s="26" t="str">
        <f t="shared" si="0"/>
        <v>OK</v>
      </c>
      <c r="N33" s="36"/>
      <c r="O33" s="36"/>
      <c r="P33" s="36"/>
      <c r="Q33" s="34"/>
      <c r="R33" s="36"/>
      <c r="S33" s="34"/>
      <c r="T33" s="34"/>
      <c r="U33" s="39"/>
      <c r="V33" s="36"/>
      <c r="W33" s="38"/>
      <c r="X33" s="34"/>
      <c r="Y33" s="38"/>
      <c r="Z33" s="35"/>
      <c r="AA33" s="35"/>
      <c r="AB33" s="35"/>
      <c r="AC33" s="35"/>
      <c r="AD33" s="35"/>
      <c r="AE33" s="35"/>
    </row>
    <row r="34" spans="1:31" s="7" customFormat="1" ht="30" customHeight="1" x14ac:dyDescent="0.45">
      <c r="A34" s="74"/>
      <c r="B34" s="75">
        <v>16</v>
      </c>
      <c r="C34" s="76" t="s">
        <v>43</v>
      </c>
      <c r="D34" s="63">
        <v>31</v>
      </c>
      <c r="E34" s="78" t="s">
        <v>19</v>
      </c>
      <c r="F34" s="45" t="s">
        <v>14</v>
      </c>
      <c r="G34" s="53" t="s">
        <v>32</v>
      </c>
      <c r="H34" s="46" t="s">
        <v>33</v>
      </c>
      <c r="I34" s="47" t="s">
        <v>16</v>
      </c>
      <c r="J34" s="60">
        <v>5.23</v>
      </c>
      <c r="K34" s="69"/>
      <c r="L34" s="25">
        <f t="shared" si="5"/>
        <v>0</v>
      </c>
      <c r="M34" s="26" t="str">
        <f t="shared" si="0"/>
        <v>OK</v>
      </c>
      <c r="N34" s="36"/>
      <c r="O34" s="36"/>
      <c r="P34" s="34"/>
      <c r="Q34" s="34"/>
      <c r="R34" s="34"/>
      <c r="S34" s="34"/>
      <c r="T34" s="34"/>
      <c r="U34" s="39"/>
      <c r="V34" s="36"/>
      <c r="W34" s="38"/>
      <c r="X34" s="36"/>
      <c r="Y34" s="38"/>
      <c r="Z34" s="35"/>
      <c r="AA34" s="35"/>
      <c r="AB34" s="35"/>
      <c r="AC34" s="35"/>
      <c r="AD34" s="35"/>
      <c r="AE34" s="35"/>
    </row>
    <row r="35" spans="1:31" s="7" customFormat="1" ht="30" customHeight="1" x14ac:dyDescent="0.45">
      <c r="A35" s="74"/>
      <c r="B35" s="75"/>
      <c r="C35" s="77"/>
      <c r="D35" s="63">
        <v>32</v>
      </c>
      <c r="E35" s="78"/>
      <c r="F35" s="46" t="s">
        <v>22</v>
      </c>
      <c r="G35" s="53" t="s">
        <v>32</v>
      </c>
      <c r="H35" s="46" t="s">
        <v>34</v>
      </c>
      <c r="I35" s="47" t="s">
        <v>16</v>
      </c>
      <c r="J35" s="60">
        <v>517.33000000000004</v>
      </c>
      <c r="K35" s="69"/>
      <c r="L35" s="25">
        <f t="shared" si="5"/>
        <v>0</v>
      </c>
      <c r="M35" s="26" t="str">
        <f t="shared" si="0"/>
        <v>OK</v>
      </c>
      <c r="N35" s="36"/>
      <c r="O35" s="36"/>
      <c r="P35" s="34"/>
      <c r="Q35" s="34"/>
      <c r="R35" s="34"/>
      <c r="S35" s="34"/>
      <c r="T35" s="34"/>
      <c r="U35" s="39"/>
      <c r="V35" s="36"/>
      <c r="W35" s="38"/>
      <c r="X35" s="36"/>
      <c r="Y35" s="38"/>
      <c r="Z35" s="35"/>
      <c r="AA35" s="35"/>
      <c r="AB35" s="35"/>
      <c r="AC35" s="35"/>
      <c r="AD35" s="35"/>
      <c r="AE35" s="35"/>
    </row>
    <row r="36" spans="1:31" s="7" customFormat="1" ht="30" customHeight="1" x14ac:dyDescent="0.45">
      <c r="A36" s="74"/>
      <c r="B36" s="70">
        <v>17</v>
      </c>
      <c r="C36" s="71" t="s">
        <v>43</v>
      </c>
      <c r="D36" s="64">
        <v>33</v>
      </c>
      <c r="E36" s="73" t="s">
        <v>20</v>
      </c>
      <c r="F36" s="45" t="s">
        <v>14</v>
      </c>
      <c r="G36" s="53" t="s">
        <v>32</v>
      </c>
      <c r="H36" s="46" t="s">
        <v>33</v>
      </c>
      <c r="I36" s="47" t="s">
        <v>16</v>
      </c>
      <c r="J36" s="60">
        <v>6.79</v>
      </c>
      <c r="K36" s="69"/>
      <c r="L36" s="25">
        <f t="shared" si="5"/>
        <v>0</v>
      </c>
      <c r="M36" s="26" t="str">
        <f t="shared" si="0"/>
        <v>OK</v>
      </c>
      <c r="N36" s="36"/>
      <c r="O36" s="36"/>
      <c r="P36" s="34"/>
      <c r="Q36" s="36"/>
      <c r="R36" s="34"/>
      <c r="S36" s="36"/>
      <c r="T36" s="34"/>
      <c r="U36" s="39"/>
      <c r="V36" s="36"/>
      <c r="W36" s="38"/>
      <c r="X36" s="34"/>
      <c r="Y36" s="38"/>
      <c r="Z36" s="35"/>
      <c r="AA36" s="35"/>
      <c r="AB36" s="35"/>
      <c r="AC36" s="35"/>
      <c r="AD36" s="35"/>
      <c r="AE36" s="35"/>
    </row>
    <row r="37" spans="1:31" s="7" customFormat="1" ht="30" customHeight="1" x14ac:dyDescent="0.45">
      <c r="A37" s="74"/>
      <c r="B37" s="70"/>
      <c r="C37" s="72"/>
      <c r="D37" s="64">
        <v>34</v>
      </c>
      <c r="E37" s="73"/>
      <c r="F37" s="46" t="s">
        <v>22</v>
      </c>
      <c r="G37" s="53" t="s">
        <v>32</v>
      </c>
      <c r="H37" s="46" t="s">
        <v>34</v>
      </c>
      <c r="I37" s="47" t="s">
        <v>16</v>
      </c>
      <c r="J37" s="60">
        <v>756.82</v>
      </c>
      <c r="K37" s="69"/>
      <c r="L37" s="25">
        <f t="shared" si="5"/>
        <v>0</v>
      </c>
      <c r="M37" s="26" t="str">
        <f t="shared" si="0"/>
        <v>OK</v>
      </c>
      <c r="N37" s="36"/>
      <c r="O37" s="36"/>
      <c r="P37" s="34"/>
      <c r="Q37" s="36"/>
      <c r="R37" s="34"/>
      <c r="S37" s="36"/>
      <c r="T37" s="34"/>
      <c r="U37" s="39"/>
      <c r="V37" s="36"/>
      <c r="W37" s="38"/>
      <c r="X37" s="34"/>
      <c r="Y37" s="38"/>
      <c r="Z37" s="35"/>
      <c r="AA37" s="35"/>
      <c r="AB37" s="35"/>
      <c r="AC37" s="35"/>
      <c r="AD37" s="35"/>
      <c r="AE37" s="35"/>
    </row>
    <row r="38" spans="1:31" s="7" customFormat="1" ht="30" customHeight="1" x14ac:dyDescent="0.45">
      <c r="A38" s="74"/>
      <c r="B38" s="75">
        <v>18</v>
      </c>
      <c r="C38" s="76" t="s">
        <v>42</v>
      </c>
      <c r="D38" s="63">
        <v>35</v>
      </c>
      <c r="E38" s="78" t="s">
        <v>15</v>
      </c>
      <c r="F38" s="45" t="s">
        <v>14</v>
      </c>
      <c r="G38" s="53" t="s">
        <v>32</v>
      </c>
      <c r="H38" s="46" t="s">
        <v>33</v>
      </c>
      <c r="I38" s="47" t="s">
        <v>16</v>
      </c>
      <c r="J38" s="60">
        <v>6.13</v>
      </c>
      <c r="K38" s="69"/>
      <c r="L38" s="25">
        <f t="shared" si="5"/>
        <v>0</v>
      </c>
      <c r="M38" s="26" t="str">
        <f t="shared" si="0"/>
        <v>OK</v>
      </c>
      <c r="N38" s="36"/>
      <c r="O38" s="36"/>
      <c r="P38" s="34"/>
      <c r="Q38" s="36"/>
      <c r="R38" s="34"/>
      <c r="S38" s="36"/>
      <c r="T38" s="34"/>
      <c r="U38" s="39"/>
      <c r="V38" s="36"/>
      <c r="W38" s="38"/>
      <c r="X38" s="34"/>
      <c r="Y38" s="38"/>
      <c r="Z38" s="35"/>
      <c r="AA38" s="35"/>
      <c r="AB38" s="35"/>
      <c r="AC38" s="35"/>
      <c r="AD38" s="35"/>
      <c r="AE38" s="35"/>
    </row>
    <row r="39" spans="1:31" s="7" customFormat="1" ht="30" customHeight="1" x14ac:dyDescent="0.45">
      <c r="A39" s="74"/>
      <c r="B39" s="75"/>
      <c r="C39" s="77"/>
      <c r="D39" s="63">
        <v>36</v>
      </c>
      <c r="E39" s="78"/>
      <c r="F39" s="46" t="s">
        <v>22</v>
      </c>
      <c r="G39" s="53" t="s">
        <v>32</v>
      </c>
      <c r="H39" s="46" t="s">
        <v>34</v>
      </c>
      <c r="I39" s="47" t="s">
        <v>16</v>
      </c>
      <c r="J39" s="60">
        <v>704.6</v>
      </c>
      <c r="K39" s="69"/>
      <c r="L39" s="25">
        <f t="shared" si="5"/>
        <v>0</v>
      </c>
      <c r="M39" s="26" t="str">
        <f t="shared" si="0"/>
        <v>OK</v>
      </c>
      <c r="N39" s="36"/>
      <c r="O39" s="36"/>
      <c r="P39" s="34"/>
      <c r="Q39" s="36"/>
      <c r="R39" s="34"/>
      <c r="S39" s="36"/>
      <c r="T39" s="34"/>
      <c r="U39" s="39"/>
      <c r="V39" s="36"/>
      <c r="W39" s="38"/>
      <c r="X39" s="34"/>
      <c r="Y39" s="38"/>
      <c r="Z39" s="35"/>
      <c r="AA39" s="35"/>
      <c r="AB39" s="35"/>
      <c r="AC39" s="35"/>
      <c r="AD39" s="35"/>
      <c r="AE39" s="35"/>
    </row>
    <row r="40" spans="1:31" ht="30" customHeight="1" x14ac:dyDescent="0.45">
      <c r="A40" s="74"/>
      <c r="B40" s="70">
        <v>19</v>
      </c>
      <c r="C40" s="71" t="s">
        <v>42</v>
      </c>
      <c r="D40" s="64">
        <v>37</v>
      </c>
      <c r="E40" s="73" t="s">
        <v>35</v>
      </c>
      <c r="F40" s="45" t="s">
        <v>14</v>
      </c>
      <c r="G40" s="53" t="s">
        <v>32</v>
      </c>
      <c r="H40" s="46" t="s">
        <v>33</v>
      </c>
      <c r="I40" s="47" t="s">
        <v>16</v>
      </c>
      <c r="J40" s="60">
        <v>3.41</v>
      </c>
      <c r="K40" s="69"/>
      <c r="L40" s="25">
        <f t="shared" si="5"/>
        <v>0</v>
      </c>
      <c r="M40" s="26" t="str">
        <f t="shared" si="0"/>
        <v>OK</v>
      </c>
      <c r="N40" s="54"/>
      <c r="O40" s="54"/>
      <c r="P40" s="55"/>
      <c r="Q40" s="55"/>
      <c r="R40" s="55"/>
      <c r="S40" s="55"/>
      <c r="T40" s="55"/>
      <c r="U40" s="55"/>
      <c r="V40" s="55"/>
      <c r="W40" s="55"/>
      <c r="X40" s="56"/>
      <c r="Y40" s="56"/>
      <c r="Z40" s="56"/>
      <c r="AA40" s="56"/>
      <c r="AB40" s="56"/>
      <c r="AC40" s="56"/>
      <c r="AD40" s="56"/>
      <c r="AE40" s="56"/>
    </row>
    <row r="41" spans="1:31" ht="30" customHeight="1" x14ac:dyDescent="0.45">
      <c r="A41" s="74"/>
      <c r="B41" s="70"/>
      <c r="C41" s="72"/>
      <c r="D41" s="64">
        <v>38</v>
      </c>
      <c r="E41" s="73"/>
      <c r="F41" s="46" t="s">
        <v>22</v>
      </c>
      <c r="G41" s="53" t="s">
        <v>32</v>
      </c>
      <c r="H41" s="46" t="s">
        <v>34</v>
      </c>
      <c r="I41" s="47" t="s">
        <v>16</v>
      </c>
      <c r="J41" s="60">
        <v>328.24</v>
      </c>
      <c r="K41" s="69"/>
      <c r="L41" s="25">
        <f t="shared" si="5"/>
        <v>0</v>
      </c>
      <c r="M41" s="26" t="str">
        <f t="shared" si="0"/>
        <v>OK</v>
      </c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6"/>
      <c r="Y41" s="56"/>
      <c r="Z41" s="56"/>
      <c r="AA41" s="56"/>
      <c r="AB41" s="56"/>
      <c r="AC41" s="56"/>
      <c r="AD41" s="56"/>
      <c r="AE41" s="56"/>
    </row>
    <row r="43" spans="1:31" ht="18" x14ac:dyDescent="0.45">
      <c r="N43" s="50"/>
      <c r="O43" s="50"/>
    </row>
    <row r="45" spans="1:31" ht="18" x14ac:dyDescent="0.45">
      <c r="G45" s="87" t="s">
        <v>21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9"/>
    </row>
  </sheetData>
  <mergeCells count="84">
    <mergeCell ref="P1:P2"/>
    <mergeCell ref="AB1:AB2"/>
    <mergeCell ref="Q1:Q2"/>
    <mergeCell ref="T1:T2"/>
    <mergeCell ref="R1:R2"/>
    <mergeCell ref="S1:S2"/>
    <mergeCell ref="A1:G1"/>
    <mergeCell ref="H1:J1"/>
    <mergeCell ref="K1:M1"/>
    <mergeCell ref="AE1:AE2"/>
    <mergeCell ref="A2:M2"/>
    <mergeCell ref="AC1:AC2"/>
    <mergeCell ref="AD1:AD2"/>
    <mergeCell ref="W1:W2"/>
    <mergeCell ref="X1:X2"/>
    <mergeCell ref="Y1:Y2"/>
    <mergeCell ref="Z1:Z2"/>
    <mergeCell ref="AA1:AA2"/>
    <mergeCell ref="U1:U2"/>
    <mergeCell ref="V1:V2"/>
    <mergeCell ref="N1:N2"/>
    <mergeCell ref="O1:O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B6:B7"/>
    <mergeCell ref="B8:B9"/>
    <mergeCell ref="B10:B11"/>
    <mergeCell ref="B4:B5"/>
    <mergeCell ref="B12:B13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E22:E23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G45:T45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45"/>
  <sheetViews>
    <sheetView zoomScale="80" zoomScaleNormal="80" workbookViewId="0">
      <selection activeCell="N1" sqref="N1:P1048576"/>
    </sheetView>
  </sheetViews>
  <sheetFormatPr defaultColWidth="9.73046875" defaultRowHeight="14.25" x14ac:dyDescent="0.45"/>
  <cols>
    <col min="1" max="1" width="16.265625" style="2" customWidth="1"/>
    <col min="2" max="2" width="11.86328125" style="1" customWidth="1"/>
    <col min="3" max="3" width="46.73046875" style="1" customWidth="1"/>
    <col min="4" max="4" width="11.73046875" style="1" customWidth="1"/>
    <col min="5" max="5" width="24.86328125" style="1" customWidth="1"/>
    <col min="6" max="6" width="11.86328125" style="1" customWidth="1"/>
    <col min="7" max="7" width="9.1328125" style="28" customWidth="1"/>
    <col min="8" max="8" width="12.265625" style="1" customWidth="1"/>
    <col min="9" max="9" width="14.86328125" style="1" customWidth="1"/>
    <col min="10" max="10" width="15.3984375" style="1" customWidth="1"/>
    <col min="11" max="11" width="11.265625" style="6" customWidth="1"/>
    <col min="12" max="12" width="13.265625" style="27" customWidth="1"/>
    <col min="13" max="13" width="12.59765625" style="4" customWidth="1"/>
    <col min="14" max="14" width="14.1328125" style="5" customWidth="1"/>
    <col min="15" max="15" width="14.265625" style="5" customWidth="1"/>
    <col min="16" max="23" width="15.73046875" style="5" customWidth="1"/>
    <col min="24" max="31" width="15.73046875" style="2" customWidth="1"/>
    <col min="32" max="16384" width="9.73046875" style="2"/>
  </cols>
  <sheetData>
    <row r="1" spans="1:31" ht="65.25" customHeight="1" x14ac:dyDescent="0.45">
      <c r="A1" s="79" t="s">
        <v>36</v>
      </c>
      <c r="B1" s="79"/>
      <c r="C1" s="79"/>
      <c r="D1" s="79"/>
      <c r="E1" s="79"/>
      <c r="F1" s="79"/>
      <c r="G1" s="80"/>
      <c r="H1" s="86" t="s">
        <v>37</v>
      </c>
      <c r="I1" s="86"/>
      <c r="J1" s="86"/>
      <c r="K1" s="86" t="s">
        <v>38</v>
      </c>
      <c r="L1" s="86"/>
      <c r="M1" s="86"/>
      <c r="N1" s="84" t="s">
        <v>48</v>
      </c>
      <c r="O1" s="84" t="s">
        <v>49</v>
      </c>
      <c r="P1" s="84" t="s">
        <v>50</v>
      </c>
      <c r="Q1" s="84" t="s">
        <v>39</v>
      </c>
      <c r="R1" s="84" t="s">
        <v>39</v>
      </c>
      <c r="S1" s="84" t="s">
        <v>39</v>
      </c>
      <c r="T1" s="84" t="s">
        <v>39</v>
      </c>
      <c r="U1" s="84" t="s">
        <v>39</v>
      </c>
      <c r="V1" s="84" t="s">
        <v>39</v>
      </c>
      <c r="W1" s="84" t="s">
        <v>39</v>
      </c>
      <c r="X1" s="84" t="s">
        <v>39</v>
      </c>
      <c r="Y1" s="84" t="s">
        <v>39</v>
      </c>
      <c r="Z1" s="84" t="s">
        <v>39</v>
      </c>
      <c r="AA1" s="84" t="s">
        <v>39</v>
      </c>
      <c r="AB1" s="84" t="s">
        <v>39</v>
      </c>
      <c r="AC1" s="84" t="s">
        <v>39</v>
      </c>
      <c r="AD1" s="84" t="s">
        <v>39</v>
      </c>
      <c r="AE1" s="84" t="s">
        <v>39</v>
      </c>
    </row>
    <row r="2" spans="1:31" ht="21.75" customHeight="1" x14ac:dyDescent="0.45">
      <c r="A2" s="79" t="s">
        <v>17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</row>
    <row r="3" spans="1:31" s="3" customFormat="1" ht="30" customHeight="1" x14ac:dyDescent="0.35">
      <c r="A3" s="62" t="s">
        <v>40</v>
      </c>
      <c r="B3" s="51" t="s">
        <v>25</v>
      </c>
      <c r="C3" s="51" t="s">
        <v>26</v>
      </c>
      <c r="D3" s="51" t="s">
        <v>27</v>
      </c>
      <c r="E3" s="51" t="s">
        <v>28</v>
      </c>
      <c r="F3" s="51" t="s">
        <v>5</v>
      </c>
      <c r="G3" s="51" t="s">
        <v>29</v>
      </c>
      <c r="H3" s="51" t="s">
        <v>30</v>
      </c>
      <c r="I3" s="51" t="s">
        <v>31</v>
      </c>
      <c r="J3" s="21" t="s">
        <v>2</v>
      </c>
      <c r="K3" s="22" t="s">
        <v>4</v>
      </c>
      <c r="L3" s="23" t="s">
        <v>0</v>
      </c>
      <c r="M3" s="20" t="s">
        <v>3</v>
      </c>
      <c r="N3" s="105">
        <v>44470</v>
      </c>
      <c r="O3" s="105">
        <v>44483</v>
      </c>
      <c r="P3" s="105">
        <v>44495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</row>
    <row r="4" spans="1:31" ht="30" customHeight="1" x14ac:dyDescent="0.45">
      <c r="A4" s="83" t="s">
        <v>41</v>
      </c>
      <c r="B4" s="81">
        <v>1</v>
      </c>
      <c r="C4" s="71" t="s">
        <v>42</v>
      </c>
      <c r="D4" s="61">
        <v>1</v>
      </c>
      <c r="E4" s="73" t="s">
        <v>18</v>
      </c>
      <c r="F4" s="45" t="s">
        <v>14</v>
      </c>
      <c r="G4" s="53" t="s">
        <v>32</v>
      </c>
      <c r="H4" s="46" t="s">
        <v>33</v>
      </c>
      <c r="I4" s="47" t="s">
        <v>16</v>
      </c>
      <c r="J4" s="60">
        <v>3.81</v>
      </c>
      <c r="K4" s="69">
        <v>1500</v>
      </c>
      <c r="L4" s="25">
        <f>K4-(SUM(N4:AE4))</f>
        <v>1500</v>
      </c>
      <c r="M4" s="26" t="str">
        <f t="shared" ref="M4:M41" si="0">IF(L4&lt;0,"ATENÇÃO","OK")</f>
        <v>OK</v>
      </c>
      <c r="N4" s="36"/>
      <c r="O4" s="36"/>
      <c r="P4" s="34"/>
      <c r="Q4" s="34"/>
      <c r="R4" s="34"/>
      <c r="S4" s="34"/>
      <c r="T4" s="36"/>
      <c r="U4" s="40"/>
      <c r="V4" s="37"/>
      <c r="W4" s="38"/>
      <c r="X4" s="34"/>
      <c r="Y4" s="38"/>
      <c r="Z4" s="35"/>
      <c r="AA4" s="35"/>
      <c r="AB4" s="35"/>
      <c r="AC4" s="35"/>
      <c r="AD4" s="35"/>
      <c r="AE4" s="35"/>
    </row>
    <row r="5" spans="1:31" ht="30" customHeight="1" x14ac:dyDescent="0.45">
      <c r="A5" s="83"/>
      <c r="B5" s="82"/>
      <c r="C5" s="72"/>
      <c r="D5" s="61">
        <v>2</v>
      </c>
      <c r="E5" s="73"/>
      <c r="F5" s="46" t="s">
        <v>22</v>
      </c>
      <c r="G5" s="53" t="s">
        <v>32</v>
      </c>
      <c r="H5" s="46" t="s">
        <v>34</v>
      </c>
      <c r="I5" s="47" t="s">
        <v>16</v>
      </c>
      <c r="J5" s="60">
        <v>419.99</v>
      </c>
      <c r="K5" s="69">
        <v>5</v>
      </c>
      <c r="L5" s="25">
        <f t="shared" ref="L5" si="1">K5-(SUM(N5:AE5))</f>
        <v>5</v>
      </c>
      <c r="M5" s="26" t="str">
        <f t="shared" si="0"/>
        <v>OK</v>
      </c>
      <c r="N5" s="36"/>
      <c r="O5" s="36"/>
      <c r="P5" s="34"/>
      <c r="Q5" s="34"/>
      <c r="R5" s="34"/>
      <c r="S5" s="34"/>
      <c r="T5" s="36"/>
      <c r="U5" s="36"/>
      <c r="V5" s="36"/>
      <c r="W5" s="38"/>
      <c r="X5" s="34"/>
      <c r="Y5" s="38"/>
      <c r="Z5" s="35"/>
      <c r="AA5" s="35"/>
      <c r="AB5" s="35"/>
      <c r="AC5" s="35"/>
      <c r="AD5" s="35"/>
      <c r="AE5" s="35"/>
    </row>
    <row r="6" spans="1:31" ht="30" customHeight="1" x14ac:dyDescent="0.45">
      <c r="A6" s="83"/>
      <c r="B6" s="81">
        <v>2</v>
      </c>
      <c r="C6" s="76" t="s">
        <v>43</v>
      </c>
      <c r="D6" s="61">
        <v>3</v>
      </c>
      <c r="E6" s="78" t="s">
        <v>19</v>
      </c>
      <c r="F6" s="45" t="s">
        <v>14</v>
      </c>
      <c r="G6" s="53" t="s">
        <v>32</v>
      </c>
      <c r="H6" s="46" t="s">
        <v>33</v>
      </c>
      <c r="I6" s="47" t="s">
        <v>16</v>
      </c>
      <c r="J6" s="60">
        <v>5.23</v>
      </c>
      <c r="K6" s="69"/>
      <c r="L6" s="25">
        <f>K6-(SUM(N6:AE6))</f>
        <v>0</v>
      </c>
      <c r="M6" s="26" t="str">
        <f t="shared" si="0"/>
        <v>OK</v>
      </c>
      <c r="N6" s="36"/>
      <c r="O6" s="36"/>
      <c r="P6" s="34"/>
      <c r="Q6" s="34"/>
      <c r="R6" s="34"/>
      <c r="S6" s="34"/>
      <c r="T6" s="36"/>
      <c r="U6" s="40"/>
      <c r="V6" s="37"/>
      <c r="W6" s="38"/>
      <c r="X6" s="34"/>
      <c r="Y6" s="38"/>
      <c r="Z6" s="35"/>
      <c r="AA6" s="35"/>
      <c r="AB6" s="35"/>
      <c r="AC6" s="35"/>
      <c r="AD6" s="35"/>
      <c r="AE6" s="35"/>
    </row>
    <row r="7" spans="1:31" ht="30" customHeight="1" x14ac:dyDescent="0.45">
      <c r="A7" s="83"/>
      <c r="B7" s="82"/>
      <c r="C7" s="77"/>
      <c r="D7" s="61">
        <v>4</v>
      </c>
      <c r="E7" s="78"/>
      <c r="F7" s="46" t="s">
        <v>22</v>
      </c>
      <c r="G7" s="53" t="s">
        <v>32</v>
      </c>
      <c r="H7" s="46" t="s">
        <v>34</v>
      </c>
      <c r="I7" s="47" t="s">
        <v>16</v>
      </c>
      <c r="J7" s="60">
        <v>517.32000000000005</v>
      </c>
      <c r="K7" s="69"/>
      <c r="L7" s="25">
        <f t="shared" ref="L7" si="2">K7-(SUM(N7:AE7))</f>
        <v>0</v>
      </c>
      <c r="M7" s="26" t="str">
        <f t="shared" si="0"/>
        <v>OK</v>
      </c>
      <c r="N7" s="36"/>
      <c r="O7" s="36"/>
      <c r="P7" s="34"/>
      <c r="Q7" s="34"/>
      <c r="R7" s="34"/>
      <c r="S7" s="34"/>
      <c r="T7" s="36"/>
      <c r="U7" s="36"/>
      <c r="V7" s="36"/>
      <c r="W7" s="38"/>
      <c r="X7" s="34"/>
      <c r="Y7" s="38"/>
      <c r="Z7" s="35"/>
      <c r="AA7" s="35"/>
      <c r="AB7" s="35"/>
      <c r="AC7" s="35"/>
      <c r="AD7" s="35"/>
      <c r="AE7" s="35"/>
    </row>
    <row r="8" spans="1:31" ht="30" customHeight="1" x14ac:dyDescent="0.45">
      <c r="A8" s="83"/>
      <c r="B8" s="81">
        <v>3</v>
      </c>
      <c r="C8" s="71" t="s">
        <v>43</v>
      </c>
      <c r="D8" s="61">
        <v>5</v>
      </c>
      <c r="E8" s="73" t="s">
        <v>20</v>
      </c>
      <c r="F8" s="45" t="s">
        <v>14</v>
      </c>
      <c r="G8" s="53" t="s">
        <v>32</v>
      </c>
      <c r="H8" s="46" t="s">
        <v>33</v>
      </c>
      <c r="I8" s="47" t="s">
        <v>16</v>
      </c>
      <c r="J8" s="60">
        <v>6.79</v>
      </c>
      <c r="K8" s="69">
        <v>1500</v>
      </c>
      <c r="L8" s="25">
        <f>K8-(SUM(N8:AE8))</f>
        <v>1500</v>
      </c>
      <c r="M8" s="26" t="str">
        <f t="shared" si="0"/>
        <v>OK</v>
      </c>
      <c r="N8" s="36"/>
      <c r="O8" s="36"/>
      <c r="P8" s="34"/>
      <c r="Q8" s="34"/>
      <c r="R8" s="34"/>
      <c r="S8" s="34"/>
      <c r="T8" s="36"/>
      <c r="U8" s="40"/>
      <c r="V8" s="37"/>
      <c r="W8" s="38"/>
      <c r="X8" s="34"/>
      <c r="Y8" s="38"/>
      <c r="Z8" s="35"/>
      <c r="AA8" s="35"/>
      <c r="AB8" s="35"/>
      <c r="AC8" s="35"/>
      <c r="AD8" s="35"/>
      <c r="AE8" s="35"/>
    </row>
    <row r="9" spans="1:31" ht="30" customHeight="1" x14ac:dyDescent="0.45">
      <c r="A9" s="83"/>
      <c r="B9" s="82"/>
      <c r="C9" s="72"/>
      <c r="D9" s="61">
        <v>6</v>
      </c>
      <c r="E9" s="73"/>
      <c r="F9" s="46" t="s">
        <v>22</v>
      </c>
      <c r="G9" s="53" t="s">
        <v>32</v>
      </c>
      <c r="H9" s="46" t="s">
        <v>34</v>
      </c>
      <c r="I9" s="47" t="s">
        <v>16</v>
      </c>
      <c r="J9" s="60">
        <v>756.82</v>
      </c>
      <c r="K9" s="69">
        <v>5</v>
      </c>
      <c r="L9" s="25">
        <f t="shared" ref="L9" si="3">K9-(SUM(N9:AE9))</f>
        <v>5</v>
      </c>
      <c r="M9" s="26" t="str">
        <f t="shared" si="0"/>
        <v>OK</v>
      </c>
      <c r="N9" s="36"/>
      <c r="O9" s="36"/>
      <c r="P9" s="34"/>
      <c r="Q9" s="34"/>
      <c r="R9" s="34"/>
      <c r="S9" s="34"/>
      <c r="T9" s="36"/>
      <c r="U9" s="36"/>
      <c r="V9" s="36"/>
      <c r="W9" s="38"/>
      <c r="X9" s="34"/>
      <c r="Y9" s="38"/>
      <c r="Z9" s="35"/>
      <c r="AA9" s="35"/>
      <c r="AB9" s="35"/>
      <c r="AC9" s="35"/>
      <c r="AD9" s="35"/>
      <c r="AE9" s="35"/>
    </row>
    <row r="10" spans="1:31" ht="30" customHeight="1" x14ac:dyDescent="0.45">
      <c r="A10" s="83"/>
      <c r="B10" s="81">
        <v>4</v>
      </c>
      <c r="C10" s="76" t="s">
        <v>42</v>
      </c>
      <c r="D10" s="61">
        <v>7</v>
      </c>
      <c r="E10" s="78" t="s">
        <v>15</v>
      </c>
      <c r="F10" s="45" t="s">
        <v>14</v>
      </c>
      <c r="G10" s="53" t="s">
        <v>32</v>
      </c>
      <c r="H10" s="46" t="s">
        <v>33</v>
      </c>
      <c r="I10" s="47" t="s">
        <v>16</v>
      </c>
      <c r="J10" s="60">
        <v>6.13</v>
      </c>
      <c r="K10" s="69">
        <v>5000</v>
      </c>
      <c r="L10" s="25">
        <f>K10-(SUM(N10:AE10))</f>
        <v>4230</v>
      </c>
      <c r="M10" s="26" t="str">
        <f t="shared" si="0"/>
        <v>OK</v>
      </c>
      <c r="N10" s="36">
        <v>200</v>
      </c>
      <c r="O10" s="36">
        <v>300</v>
      </c>
      <c r="P10" s="34">
        <v>270</v>
      </c>
      <c r="Q10" s="34"/>
      <c r="R10" s="34"/>
      <c r="S10" s="34"/>
      <c r="T10" s="36"/>
      <c r="U10" s="40"/>
      <c r="V10" s="37"/>
      <c r="W10" s="38"/>
      <c r="X10" s="34"/>
      <c r="Y10" s="38"/>
      <c r="Z10" s="35"/>
      <c r="AA10" s="35"/>
      <c r="AB10" s="35"/>
      <c r="AC10" s="35"/>
      <c r="AD10" s="35"/>
      <c r="AE10" s="35"/>
    </row>
    <row r="11" spans="1:31" ht="30" customHeight="1" x14ac:dyDescent="0.45">
      <c r="A11" s="83"/>
      <c r="B11" s="82"/>
      <c r="C11" s="77"/>
      <c r="D11" s="61">
        <v>8</v>
      </c>
      <c r="E11" s="78"/>
      <c r="F11" s="46" t="s">
        <v>22</v>
      </c>
      <c r="G11" s="53" t="s">
        <v>32</v>
      </c>
      <c r="H11" s="46" t="s">
        <v>34</v>
      </c>
      <c r="I11" s="47" t="s">
        <v>16</v>
      </c>
      <c r="J11" s="60">
        <v>704.6</v>
      </c>
      <c r="K11" s="69">
        <v>15</v>
      </c>
      <c r="L11" s="25">
        <f t="shared" ref="L11" si="4">K11-(SUM(N11:AE11))</f>
        <v>14</v>
      </c>
      <c r="M11" s="26" t="str">
        <f t="shared" si="0"/>
        <v>OK</v>
      </c>
      <c r="N11" s="36">
        <v>1</v>
      </c>
      <c r="O11" s="36"/>
      <c r="P11" s="34"/>
      <c r="Q11" s="34"/>
      <c r="R11" s="34"/>
      <c r="S11" s="34"/>
      <c r="T11" s="36"/>
      <c r="U11" s="36"/>
      <c r="V11" s="36"/>
      <c r="W11" s="38"/>
      <c r="X11" s="34"/>
      <c r="Y11" s="38"/>
      <c r="Z11" s="35"/>
      <c r="AA11" s="35"/>
      <c r="AB11" s="35"/>
      <c r="AC11" s="35"/>
      <c r="AD11" s="35"/>
      <c r="AE11" s="35"/>
    </row>
    <row r="12" spans="1:31" ht="30" customHeight="1" x14ac:dyDescent="0.45">
      <c r="A12" s="83"/>
      <c r="B12" s="81">
        <v>5</v>
      </c>
      <c r="C12" s="71" t="s">
        <v>42</v>
      </c>
      <c r="D12" s="61">
        <v>9</v>
      </c>
      <c r="E12" s="73" t="s">
        <v>35</v>
      </c>
      <c r="F12" s="45" t="s">
        <v>14</v>
      </c>
      <c r="G12" s="53" t="s">
        <v>32</v>
      </c>
      <c r="H12" s="46" t="s">
        <v>33</v>
      </c>
      <c r="I12" s="47" t="s">
        <v>16</v>
      </c>
      <c r="J12" s="60">
        <v>3.41</v>
      </c>
      <c r="K12" s="69"/>
      <c r="L12" s="25">
        <f>K12-(SUM(N12:AE12))</f>
        <v>0</v>
      </c>
      <c r="M12" s="26" t="str">
        <f t="shared" si="0"/>
        <v>OK</v>
      </c>
      <c r="N12" s="36"/>
      <c r="O12" s="36"/>
      <c r="P12" s="34"/>
      <c r="Q12" s="34"/>
      <c r="R12" s="34"/>
      <c r="S12" s="34"/>
      <c r="T12" s="36"/>
      <c r="U12" s="40"/>
      <c r="V12" s="37"/>
      <c r="W12" s="38"/>
      <c r="X12" s="34"/>
      <c r="Y12" s="38"/>
      <c r="Z12" s="35"/>
      <c r="AA12" s="35"/>
      <c r="AB12" s="35"/>
      <c r="AC12" s="35"/>
      <c r="AD12" s="35"/>
      <c r="AE12" s="35"/>
    </row>
    <row r="13" spans="1:31" ht="30" customHeight="1" x14ac:dyDescent="0.45">
      <c r="A13" s="83"/>
      <c r="B13" s="82"/>
      <c r="C13" s="72"/>
      <c r="D13" s="61">
        <v>10</v>
      </c>
      <c r="E13" s="73"/>
      <c r="F13" s="46" t="s">
        <v>22</v>
      </c>
      <c r="G13" s="53" t="s">
        <v>32</v>
      </c>
      <c r="H13" s="46" t="s">
        <v>34</v>
      </c>
      <c r="I13" s="47" t="s">
        <v>16</v>
      </c>
      <c r="J13" s="60">
        <v>328.21</v>
      </c>
      <c r="K13" s="69"/>
      <c r="L13" s="25">
        <f t="shared" ref="L13:L41" si="5">K13-(SUM(N13:AE13))</f>
        <v>0</v>
      </c>
      <c r="M13" s="26" t="str">
        <f t="shared" si="0"/>
        <v>OK</v>
      </c>
      <c r="N13" s="36"/>
      <c r="O13" s="36"/>
      <c r="P13" s="34"/>
      <c r="Q13" s="34"/>
      <c r="R13" s="34"/>
      <c r="S13" s="34"/>
      <c r="T13" s="36"/>
      <c r="U13" s="36"/>
      <c r="V13" s="36"/>
      <c r="W13" s="38"/>
      <c r="X13" s="34"/>
      <c r="Y13" s="38"/>
      <c r="Z13" s="35"/>
      <c r="AA13" s="35"/>
      <c r="AB13" s="35"/>
      <c r="AC13" s="35"/>
      <c r="AD13" s="35"/>
      <c r="AE13" s="35"/>
    </row>
    <row r="14" spans="1:31" s="7" customFormat="1" ht="30" customHeight="1" x14ac:dyDescent="0.45">
      <c r="A14" s="74" t="s">
        <v>44</v>
      </c>
      <c r="B14" s="75">
        <v>6</v>
      </c>
      <c r="C14" s="76" t="s">
        <v>42</v>
      </c>
      <c r="D14" s="63">
        <v>11</v>
      </c>
      <c r="E14" s="78" t="s">
        <v>18</v>
      </c>
      <c r="F14" s="45" t="s">
        <v>14</v>
      </c>
      <c r="G14" s="53" t="s">
        <v>32</v>
      </c>
      <c r="H14" s="46" t="s">
        <v>33</v>
      </c>
      <c r="I14" s="47" t="s">
        <v>16</v>
      </c>
      <c r="J14" s="60">
        <v>3.81</v>
      </c>
      <c r="K14" s="69"/>
      <c r="L14" s="25">
        <f t="shared" si="5"/>
        <v>0</v>
      </c>
      <c r="M14" s="26" t="str">
        <f t="shared" si="0"/>
        <v>OK</v>
      </c>
      <c r="N14" s="36"/>
      <c r="O14" s="36"/>
      <c r="P14" s="36"/>
      <c r="Q14" s="34"/>
      <c r="R14" s="36"/>
      <c r="S14" s="34"/>
      <c r="T14" s="34"/>
      <c r="U14" s="39"/>
      <c r="V14" s="36"/>
      <c r="W14" s="38"/>
      <c r="X14" s="34"/>
      <c r="Y14" s="38"/>
      <c r="Z14" s="35"/>
      <c r="AA14" s="35"/>
      <c r="AB14" s="35"/>
      <c r="AC14" s="35"/>
      <c r="AD14" s="35"/>
      <c r="AE14" s="35"/>
    </row>
    <row r="15" spans="1:31" s="7" customFormat="1" ht="30" customHeight="1" x14ac:dyDescent="0.45">
      <c r="A15" s="74"/>
      <c r="B15" s="75"/>
      <c r="C15" s="77"/>
      <c r="D15" s="63">
        <v>12</v>
      </c>
      <c r="E15" s="78"/>
      <c r="F15" s="46" t="s">
        <v>22</v>
      </c>
      <c r="G15" s="53" t="s">
        <v>32</v>
      </c>
      <c r="H15" s="46" t="s">
        <v>34</v>
      </c>
      <c r="I15" s="47" t="s">
        <v>16</v>
      </c>
      <c r="J15" s="60">
        <v>420.13</v>
      </c>
      <c r="K15" s="69"/>
      <c r="L15" s="25">
        <f t="shared" si="5"/>
        <v>0</v>
      </c>
      <c r="M15" s="26" t="str">
        <f t="shared" si="0"/>
        <v>OK</v>
      </c>
      <c r="N15" s="36"/>
      <c r="O15" s="36"/>
      <c r="P15" s="36"/>
      <c r="Q15" s="34"/>
      <c r="R15" s="36"/>
      <c r="S15" s="34"/>
      <c r="T15" s="34"/>
      <c r="U15" s="39"/>
      <c r="V15" s="36"/>
      <c r="W15" s="38"/>
      <c r="X15" s="34"/>
      <c r="Y15" s="38"/>
      <c r="Z15" s="35"/>
      <c r="AA15" s="35"/>
      <c r="AB15" s="35"/>
      <c r="AC15" s="35"/>
      <c r="AD15" s="35"/>
      <c r="AE15" s="35"/>
    </row>
    <row r="16" spans="1:31" s="7" customFormat="1" ht="30" customHeight="1" x14ac:dyDescent="0.45">
      <c r="A16" s="74"/>
      <c r="B16" s="70">
        <v>7</v>
      </c>
      <c r="C16" s="71" t="s">
        <v>43</v>
      </c>
      <c r="D16" s="64">
        <v>13</v>
      </c>
      <c r="E16" s="73" t="s">
        <v>19</v>
      </c>
      <c r="F16" s="45" t="s">
        <v>14</v>
      </c>
      <c r="G16" s="53" t="s">
        <v>32</v>
      </c>
      <c r="H16" s="46" t="s">
        <v>33</v>
      </c>
      <c r="I16" s="47" t="s">
        <v>16</v>
      </c>
      <c r="J16" s="60">
        <v>5.23</v>
      </c>
      <c r="K16" s="69"/>
      <c r="L16" s="25">
        <f t="shared" si="5"/>
        <v>0</v>
      </c>
      <c r="M16" s="26" t="str">
        <f t="shared" si="0"/>
        <v>OK</v>
      </c>
      <c r="N16" s="36"/>
      <c r="O16" s="36"/>
      <c r="P16" s="34"/>
      <c r="Q16" s="34"/>
      <c r="R16" s="34"/>
      <c r="S16" s="34"/>
      <c r="T16" s="34"/>
      <c r="U16" s="39"/>
      <c r="V16" s="36"/>
      <c r="W16" s="38"/>
      <c r="X16" s="36"/>
      <c r="Y16" s="38"/>
      <c r="Z16" s="35"/>
      <c r="AA16" s="35"/>
      <c r="AB16" s="35"/>
      <c r="AC16" s="35"/>
      <c r="AD16" s="35"/>
      <c r="AE16" s="35"/>
    </row>
    <row r="17" spans="1:31" s="7" customFormat="1" ht="30" customHeight="1" x14ac:dyDescent="0.45">
      <c r="A17" s="74"/>
      <c r="B17" s="70"/>
      <c r="C17" s="72"/>
      <c r="D17" s="64">
        <v>14</v>
      </c>
      <c r="E17" s="73"/>
      <c r="F17" s="46" t="s">
        <v>22</v>
      </c>
      <c r="G17" s="53" t="s">
        <v>32</v>
      </c>
      <c r="H17" s="46" t="s">
        <v>34</v>
      </c>
      <c r="I17" s="47" t="s">
        <v>16</v>
      </c>
      <c r="J17" s="60">
        <v>517.33000000000004</v>
      </c>
      <c r="K17" s="69"/>
      <c r="L17" s="25">
        <f t="shared" si="5"/>
        <v>0</v>
      </c>
      <c r="M17" s="26" t="str">
        <f t="shared" si="0"/>
        <v>OK</v>
      </c>
      <c r="N17" s="36"/>
      <c r="O17" s="36"/>
      <c r="P17" s="34"/>
      <c r="Q17" s="34"/>
      <c r="R17" s="34"/>
      <c r="S17" s="34"/>
      <c r="T17" s="34"/>
      <c r="U17" s="39"/>
      <c r="V17" s="36"/>
      <c r="W17" s="38"/>
      <c r="X17" s="36"/>
      <c r="Y17" s="38"/>
      <c r="Z17" s="35"/>
      <c r="AA17" s="35"/>
      <c r="AB17" s="35"/>
      <c r="AC17" s="35"/>
      <c r="AD17" s="35"/>
      <c r="AE17" s="35"/>
    </row>
    <row r="18" spans="1:31" s="7" customFormat="1" ht="30" customHeight="1" x14ac:dyDescent="0.45">
      <c r="A18" s="74"/>
      <c r="B18" s="75">
        <v>8</v>
      </c>
      <c r="C18" s="76" t="s">
        <v>43</v>
      </c>
      <c r="D18" s="63">
        <v>15</v>
      </c>
      <c r="E18" s="78" t="s">
        <v>20</v>
      </c>
      <c r="F18" s="45" t="s">
        <v>14</v>
      </c>
      <c r="G18" s="53" t="s">
        <v>32</v>
      </c>
      <c r="H18" s="46" t="s">
        <v>33</v>
      </c>
      <c r="I18" s="47" t="s">
        <v>16</v>
      </c>
      <c r="J18" s="60">
        <v>6.79</v>
      </c>
      <c r="K18" s="69"/>
      <c r="L18" s="25">
        <f t="shared" si="5"/>
        <v>0</v>
      </c>
      <c r="M18" s="26" t="str">
        <f t="shared" si="0"/>
        <v>OK</v>
      </c>
      <c r="N18" s="36"/>
      <c r="O18" s="36"/>
      <c r="P18" s="34"/>
      <c r="Q18" s="36"/>
      <c r="R18" s="34"/>
      <c r="S18" s="36"/>
      <c r="T18" s="34"/>
      <c r="U18" s="39"/>
      <c r="V18" s="36"/>
      <c r="W18" s="38"/>
      <c r="X18" s="34"/>
      <c r="Y18" s="38"/>
      <c r="Z18" s="35"/>
      <c r="AA18" s="35"/>
      <c r="AB18" s="35"/>
      <c r="AC18" s="35"/>
      <c r="AD18" s="35"/>
      <c r="AE18" s="35"/>
    </row>
    <row r="19" spans="1:31" s="7" customFormat="1" ht="30" customHeight="1" x14ac:dyDescent="0.45">
      <c r="A19" s="74"/>
      <c r="B19" s="75"/>
      <c r="C19" s="77"/>
      <c r="D19" s="63">
        <v>16</v>
      </c>
      <c r="E19" s="78"/>
      <c r="F19" s="46" t="s">
        <v>22</v>
      </c>
      <c r="G19" s="53" t="s">
        <v>32</v>
      </c>
      <c r="H19" s="46" t="s">
        <v>34</v>
      </c>
      <c r="I19" s="47" t="s">
        <v>16</v>
      </c>
      <c r="J19" s="60">
        <v>756.82</v>
      </c>
      <c r="K19" s="69"/>
      <c r="L19" s="25">
        <f t="shared" si="5"/>
        <v>0</v>
      </c>
      <c r="M19" s="26" t="str">
        <f t="shared" si="0"/>
        <v>OK</v>
      </c>
      <c r="N19" s="36"/>
      <c r="O19" s="36"/>
      <c r="P19" s="34"/>
      <c r="Q19" s="36"/>
      <c r="R19" s="34"/>
      <c r="S19" s="36"/>
      <c r="T19" s="34"/>
      <c r="U19" s="39"/>
      <c r="V19" s="36"/>
      <c r="W19" s="38"/>
      <c r="X19" s="34"/>
      <c r="Y19" s="38"/>
      <c r="Z19" s="35"/>
      <c r="AA19" s="35"/>
      <c r="AB19" s="35"/>
      <c r="AC19" s="35"/>
      <c r="AD19" s="35"/>
      <c r="AE19" s="35"/>
    </row>
    <row r="20" spans="1:31" ht="30" customHeight="1" x14ac:dyDescent="0.45">
      <c r="A20" s="74"/>
      <c r="B20" s="70">
        <v>9</v>
      </c>
      <c r="C20" s="71" t="s">
        <v>42</v>
      </c>
      <c r="D20" s="64">
        <v>17</v>
      </c>
      <c r="E20" s="73" t="s">
        <v>15</v>
      </c>
      <c r="F20" s="45" t="s">
        <v>14</v>
      </c>
      <c r="G20" s="53" t="s">
        <v>32</v>
      </c>
      <c r="H20" s="46" t="s">
        <v>33</v>
      </c>
      <c r="I20" s="47" t="s">
        <v>16</v>
      </c>
      <c r="J20" s="60">
        <v>6.13</v>
      </c>
      <c r="K20" s="69"/>
      <c r="L20" s="25">
        <f t="shared" si="5"/>
        <v>0</v>
      </c>
      <c r="M20" s="26" t="str">
        <f t="shared" si="0"/>
        <v>OK</v>
      </c>
      <c r="N20" s="54"/>
      <c r="O20" s="54"/>
      <c r="P20" s="55"/>
      <c r="Q20" s="55"/>
      <c r="R20" s="55"/>
      <c r="S20" s="55"/>
      <c r="T20" s="55"/>
      <c r="U20" s="55"/>
      <c r="V20" s="55"/>
      <c r="W20" s="55"/>
      <c r="X20" s="56"/>
      <c r="Y20" s="56"/>
      <c r="Z20" s="56"/>
      <c r="AA20" s="56"/>
      <c r="AB20" s="56"/>
      <c r="AC20" s="56"/>
      <c r="AD20" s="56"/>
      <c r="AE20" s="56"/>
    </row>
    <row r="21" spans="1:31" ht="30" customHeight="1" x14ac:dyDescent="0.45">
      <c r="A21" s="74"/>
      <c r="B21" s="70"/>
      <c r="C21" s="72"/>
      <c r="D21" s="64">
        <v>18</v>
      </c>
      <c r="E21" s="73"/>
      <c r="F21" s="46" t="s">
        <v>22</v>
      </c>
      <c r="G21" s="53" t="s">
        <v>32</v>
      </c>
      <c r="H21" s="46" t="s">
        <v>34</v>
      </c>
      <c r="I21" s="47" t="s">
        <v>16</v>
      </c>
      <c r="J21" s="60">
        <v>704.59</v>
      </c>
      <c r="K21" s="69"/>
      <c r="L21" s="25">
        <f t="shared" si="5"/>
        <v>0</v>
      </c>
      <c r="M21" s="26" t="str">
        <f t="shared" si="0"/>
        <v>OK</v>
      </c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6"/>
      <c r="Y21" s="56"/>
      <c r="Z21" s="56"/>
      <c r="AA21" s="56"/>
      <c r="AB21" s="56"/>
      <c r="AC21" s="56"/>
      <c r="AD21" s="56"/>
      <c r="AE21" s="56"/>
    </row>
    <row r="22" spans="1:31" ht="30" customHeight="1" x14ac:dyDescent="0.45">
      <c r="A22" s="74"/>
      <c r="B22" s="75">
        <v>10</v>
      </c>
      <c r="C22" s="76" t="s">
        <v>42</v>
      </c>
      <c r="D22" s="63">
        <v>19</v>
      </c>
      <c r="E22" s="78" t="s">
        <v>35</v>
      </c>
      <c r="F22" s="45" t="s">
        <v>14</v>
      </c>
      <c r="G22" s="53" t="s">
        <v>32</v>
      </c>
      <c r="H22" s="46" t="s">
        <v>33</v>
      </c>
      <c r="I22" s="47" t="s">
        <v>16</v>
      </c>
      <c r="J22" s="60">
        <v>3.41</v>
      </c>
      <c r="K22" s="69"/>
      <c r="L22" s="25">
        <f t="shared" si="5"/>
        <v>0</v>
      </c>
      <c r="M22" s="26" t="str">
        <f t="shared" si="0"/>
        <v>OK</v>
      </c>
      <c r="N22" s="54"/>
      <c r="O22" s="54"/>
      <c r="P22" s="55"/>
      <c r="Q22" s="55"/>
      <c r="R22" s="55"/>
      <c r="S22" s="55"/>
      <c r="T22" s="55"/>
      <c r="U22" s="55"/>
      <c r="V22" s="55"/>
      <c r="W22" s="55"/>
      <c r="X22" s="56"/>
      <c r="Y22" s="56"/>
      <c r="Z22" s="56"/>
      <c r="AA22" s="56"/>
      <c r="AB22" s="56"/>
      <c r="AC22" s="56"/>
      <c r="AD22" s="56"/>
      <c r="AE22" s="56"/>
    </row>
    <row r="23" spans="1:31" ht="30" customHeight="1" x14ac:dyDescent="0.45">
      <c r="A23" s="74"/>
      <c r="B23" s="75"/>
      <c r="C23" s="77"/>
      <c r="D23" s="63">
        <v>20</v>
      </c>
      <c r="E23" s="78"/>
      <c r="F23" s="46" t="s">
        <v>22</v>
      </c>
      <c r="G23" s="53" t="s">
        <v>32</v>
      </c>
      <c r="H23" s="46" t="s">
        <v>34</v>
      </c>
      <c r="I23" s="47" t="s">
        <v>16</v>
      </c>
      <c r="J23" s="60">
        <v>328.19</v>
      </c>
      <c r="K23" s="69"/>
      <c r="L23" s="25">
        <f t="shared" si="5"/>
        <v>0</v>
      </c>
      <c r="M23" s="26" t="str">
        <f t="shared" si="0"/>
        <v>OK</v>
      </c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6"/>
      <c r="Y23" s="56"/>
      <c r="Z23" s="56"/>
      <c r="AA23" s="56"/>
      <c r="AB23" s="56"/>
      <c r="AC23" s="56"/>
      <c r="AD23" s="56"/>
      <c r="AE23" s="56"/>
    </row>
    <row r="24" spans="1:31" s="7" customFormat="1" ht="30" customHeight="1" x14ac:dyDescent="0.45">
      <c r="A24" s="74" t="s">
        <v>45</v>
      </c>
      <c r="B24" s="70">
        <v>11</v>
      </c>
      <c r="C24" s="71" t="s">
        <v>42</v>
      </c>
      <c r="D24" s="64">
        <v>21</v>
      </c>
      <c r="E24" s="73" t="s">
        <v>18</v>
      </c>
      <c r="F24" s="45" t="s">
        <v>14</v>
      </c>
      <c r="G24" s="53" t="s">
        <v>32</v>
      </c>
      <c r="H24" s="46" t="s">
        <v>33</v>
      </c>
      <c r="I24" s="47" t="s">
        <v>16</v>
      </c>
      <c r="J24" s="60">
        <v>3.81</v>
      </c>
      <c r="K24" s="69"/>
      <c r="L24" s="25">
        <f t="shared" si="5"/>
        <v>0</v>
      </c>
      <c r="M24" s="26" t="str">
        <f t="shared" si="0"/>
        <v>OK</v>
      </c>
      <c r="N24" s="36"/>
      <c r="O24" s="36"/>
      <c r="P24" s="36"/>
      <c r="Q24" s="34"/>
      <c r="R24" s="36"/>
      <c r="S24" s="34"/>
      <c r="T24" s="34"/>
      <c r="U24" s="39"/>
      <c r="V24" s="36"/>
      <c r="W24" s="38"/>
      <c r="X24" s="34"/>
      <c r="Y24" s="38"/>
      <c r="Z24" s="35"/>
      <c r="AA24" s="35"/>
      <c r="AB24" s="35"/>
      <c r="AC24" s="35"/>
      <c r="AD24" s="35"/>
      <c r="AE24" s="35"/>
    </row>
    <row r="25" spans="1:31" s="7" customFormat="1" ht="30" customHeight="1" x14ac:dyDescent="0.45">
      <c r="A25" s="74"/>
      <c r="B25" s="70"/>
      <c r="C25" s="72"/>
      <c r="D25" s="64">
        <v>22</v>
      </c>
      <c r="E25" s="73"/>
      <c r="F25" s="46" t="s">
        <v>22</v>
      </c>
      <c r="G25" s="53" t="s">
        <v>32</v>
      </c>
      <c r="H25" s="46" t="s">
        <v>34</v>
      </c>
      <c r="I25" s="47" t="s">
        <v>16</v>
      </c>
      <c r="J25" s="60">
        <v>420.14</v>
      </c>
      <c r="K25" s="69"/>
      <c r="L25" s="25">
        <f t="shared" si="5"/>
        <v>0</v>
      </c>
      <c r="M25" s="26" t="str">
        <f t="shared" si="0"/>
        <v>OK</v>
      </c>
      <c r="N25" s="36"/>
      <c r="O25" s="36"/>
      <c r="P25" s="36"/>
      <c r="Q25" s="34"/>
      <c r="R25" s="36"/>
      <c r="S25" s="34"/>
      <c r="T25" s="34"/>
      <c r="U25" s="39"/>
      <c r="V25" s="36"/>
      <c r="W25" s="38"/>
      <c r="X25" s="34"/>
      <c r="Y25" s="38"/>
      <c r="Z25" s="35"/>
      <c r="AA25" s="35"/>
      <c r="AB25" s="35"/>
      <c r="AC25" s="35"/>
      <c r="AD25" s="35"/>
      <c r="AE25" s="35"/>
    </row>
    <row r="26" spans="1:31" s="7" customFormat="1" ht="30" customHeight="1" x14ac:dyDescent="0.45">
      <c r="A26" s="74"/>
      <c r="B26" s="75">
        <v>12</v>
      </c>
      <c r="C26" s="76" t="s">
        <v>43</v>
      </c>
      <c r="D26" s="63">
        <v>23</v>
      </c>
      <c r="E26" s="78" t="s">
        <v>19</v>
      </c>
      <c r="F26" s="45" t="s">
        <v>14</v>
      </c>
      <c r="G26" s="53" t="s">
        <v>32</v>
      </c>
      <c r="H26" s="46" t="s">
        <v>33</v>
      </c>
      <c r="I26" s="47" t="s">
        <v>16</v>
      </c>
      <c r="J26" s="60">
        <v>5.23</v>
      </c>
      <c r="K26" s="69"/>
      <c r="L26" s="25">
        <f t="shared" si="5"/>
        <v>0</v>
      </c>
      <c r="M26" s="26" t="str">
        <f t="shared" si="0"/>
        <v>OK</v>
      </c>
      <c r="N26" s="36"/>
      <c r="O26" s="36"/>
      <c r="P26" s="34"/>
      <c r="Q26" s="34"/>
      <c r="R26" s="34"/>
      <c r="S26" s="34"/>
      <c r="T26" s="34"/>
      <c r="U26" s="39"/>
      <c r="V26" s="36"/>
      <c r="W26" s="38"/>
      <c r="X26" s="36"/>
      <c r="Y26" s="38"/>
      <c r="Z26" s="35"/>
      <c r="AA26" s="35"/>
      <c r="AB26" s="35"/>
      <c r="AC26" s="35"/>
      <c r="AD26" s="35"/>
      <c r="AE26" s="35"/>
    </row>
    <row r="27" spans="1:31" s="7" customFormat="1" ht="30" customHeight="1" x14ac:dyDescent="0.45">
      <c r="A27" s="74"/>
      <c r="B27" s="75"/>
      <c r="C27" s="77"/>
      <c r="D27" s="63">
        <v>24</v>
      </c>
      <c r="E27" s="78"/>
      <c r="F27" s="46" t="s">
        <v>22</v>
      </c>
      <c r="G27" s="53" t="s">
        <v>32</v>
      </c>
      <c r="H27" s="46" t="s">
        <v>34</v>
      </c>
      <c r="I27" s="47" t="s">
        <v>16</v>
      </c>
      <c r="J27" s="60">
        <v>517.33000000000004</v>
      </c>
      <c r="K27" s="69"/>
      <c r="L27" s="25">
        <f t="shared" si="5"/>
        <v>0</v>
      </c>
      <c r="M27" s="26" t="str">
        <f t="shared" si="0"/>
        <v>OK</v>
      </c>
      <c r="N27" s="36"/>
      <c r="O27" s="36"/>
      <c r="P27" s="34"/>
      <c r="Q27" s="34"/>
      <c r="R27" s="34"/>
      <c r="S27" s="34"/>
      <c r="T27" s="34"/>
      <c r="U27" s="39"/>
      <c r="V27" s="36"/>
      <c r="W27" s="38"/>
      <c r="X27" s="36"/>
      <c r="Y27" s="38"/>
      <c r="Z27" s="35"/>
      <c r="AA27" s="35"/>
      <c r="AB27" s="35"/>
      <c r="AC27" s="35"/>
      <c r="AD27" s="35"/>
      <c r="AE27" s="35"/>
    </row>
    <row r="28" spans="1:31" s="7" customFormat="1" ht="30" customHeight="1" x14ac:dyDescent="0.45">
      <c r="A28" s="74"/>
      <c r="B28" s="70">
        <v>13</v>
      </c>
      <c r="C28" s="71" t="s">
        <v>43</v>
      </c>
      <c r="D28" s="64">
        <v>25</v>
      </c>
      <c r="E28" s="73" t="s">
        <v>20</v>
      </c>
      <c r="F28" s="45" t="s">
        <v>14</v>
      </c>
      <c r="G28" s="53" t="s">
        <v>32</v>
      </c>
      <c r="H28" s="46" t="s">
        <v>33</v>
      </c>
      <c r="I28" s="47" t="s">
        <v>16</v>
      </c>
      <c r="J28" s="60">
        <v>6.79</v>
      </c>
      <c r="K28" s="69"/>
      <c r="L28" s="25">
        <f t="shared" si="5"/>
        <v>0</v>
      </c>
      <c r="M28" s="26" t="str">
        <f t="shared" si="0"/>
        <v>OK</v>
      </c>
      <c r="N28" s="36"/>
      <c r="O28" s="36"/>
      <c r="P28" s="34"/>
      <c r="Q28" s="36"/>
      <c r="R28" s="34"/>
      <c r="S28" s="36"/>
      <c r="T28" s="34"/>
      <c r="U28" s="39"/>
      <c r="V28" s="36"/>
      <c r="W28" s="38"/>
      <c r="X28" s="34"/>
      <c r="Y28" s="38"/>
      <c r="Z28" s="35"/>
      <c r="AA28" s="35"/>
      <c r="AB28" s="35"/>
      <c r="AC28" s="35"/>
      <c r="AD28" s="35"/>
      <c r="AE28" s="35"/>
    </row>
    <row r="29" spans="1:31" s="7" customFormat="1" ht="30" customHeight="1" x14ac:dyDescent="0.45">
      <c r="A29" s="74"/>
      <c r="B29" s="70"/>
      <c r="C29" s="72"/>
      <c r="D29" s="64">
        <v>26</v>
      </c>
      <c r="E29" s="73"/>
      <c r="F29" s="46" t="s">
        <v>22</v>
      </c>
      <c r="G29" s="53" t="s">
        <v>32</v>
      </c>
      <c r="H29" s="46" t="s">
        <v>34</v>
      </c>
      <c r="I29" s="47" t="s">
        <v>16</v>
      </c>
      <c r="J29" s="60">
        <v>756.82</v>
      </c>
      <c r="K29" s="69"/>
      <c r="L29" s="25">
        <f t="shared" si="5"/>
        <v>0</v>
      </c>
      <c r="M29" s="26" t="str">
        <f t="shared" si="0"/>
        <v>OK</v>
      </c>
      <c r="N29" s="36"/>
      <c r="O29" s="36"/>
      <c r="P29" s="34"/>
      <c r="Q29" s="36"/>
      <c r="R29" s="34"/>
      <c r="S29" s="36"/>
      <c r="T29" s="34"/>
      <c r="U29" s="39"/>
      <c r="V29" s="36"/>
      <c r="W29" s="38"/>
      <c r="X29" s="34"/>
      <c r="Y29" s="38"/>
      <c r="Z29" s="35"/>
      <c r="AA29" s="35"/>
      <c r="AB29" s="35"/>
      <c r="AC29" s="35"/>
      <c r="AD29" s="35"/>
      <c r="AE29" s="35"/>
    </row>
    <row r="30" spans="1:31" ht="30" customHeight="1" x14ac:dyDescent="0.45">
      <c r="A30" s="74"/>
      <c r="B30" s="75">
        <v>14</v>
      </c>
      <c r="C30" s="76" t="s">
        <v>42</v>
      </c>
      <c r="D30" s="63">
        <v>27</v>
      </c>
      <c r="E30" s="78" t="s">
        <v>15</v>
      </c>
      <c r="F30" s="45" t="s">
        <v>14</v>
      </c>
      <c r="G30" s="53" t="s">
        <v>32</v>
      </c>
      <c r="H30" s="46" t="s">
        <v>33</v>
      </c>
      <c r="I30" s="47" t="s">
        <v>16</v>
      </c>
      <c r="J30" s="60">
        <v>6.13</v>
      </c>
      <c r="K30" s="69"/>
      <c r="L30" s="25">
        <f t="shared" si="5"/>
        <v>0</v>
      </c>
      <c r="M30" s="26" t="str">
        <f t="shared" si="0"/>
        <v>OK</v>
      </c>
      <c r="N30" s="54"/>
      <c r="O30" s="54"/>
      <c r="P30" s="55"/>
      <c r="Q30" s="55"/>
      <c r="R30" s="55"/>
      <c r="S30" s="55"/>
      <c r="T30" s="55"/>
      <c r="U30" s="55"/>
      <c r="V30" s="55"/>
      <c r="W30" s="55"/>
      <c r="X30" s="56"/>
      <c r="Y30" s="56"/>
      <c r="Z30" s="56"/>
      <c r="AA30" s="56"/>
      <c r="AB30" s="56"/>
      <c r="AC30" s="56"/>
      <c r="AD30" s="56"/>
      <c r="AE30" s="56"/>
    </row>
    <row r="31" spans="1:31" ht="30" customHeight="1" x14ac:dyDescent="0.45">
      <c r="A31" s="74"/>
      <c r="B31" s="75"/>
      <c r="C31" s="77"/>
      <c r="D31" s="63">
        <v>28</v>
      </c>
      <c r="E31" s="78"/>
      <c r="F31" s="46" t="s">
        <v>22</v>
      </c>
      <c r="G31" s="53" t="s">
        <v>32</v>
      </c>
      <c r="H31" s="46" t="s">
        <v>34</v>
      </c>
      <c r="I31" s="47" t="s">
        <v>16</v>
      </c>
      <c r="J31" s="60">
        <v>704.59</v>
      </c>
      <c r="K31" s="69"/>
      <c r="L31" s="25">
        <f t="shared" si="5"/>
        <v>0</v>
      </c>
      <c r="M31" s="26" t="str">
        <f t="shared" si="0"/>
        <v>OK</v>
      </c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6"/>
      <c r="Y31" s="56"/>
      <c r="Z31" s="56"/>
      <c r="AA31" s="56"/>
      <c r="AB31" s="56"/>
      <c r="AC31" s="56"/>
      <c r="AD31" s="56"/>
      <c r="AE31" s="56"/>
    </row>
    <row r="32" spans="1:31" s="7" customFormat="1" ht="30" customHeight="1" x14ac:dyDescent="0.45">
      <c r="A32" s="74" t="s">
        <v>46</v>
      </c>
      <c r="B32" s="70">
        <v>15</v>
      </c>
      <c r="C32" s="71" t="s">
        <v>42</v>
      </c>
      <c r="D32" s="64">
        <v>29</v>
      </c>
      <c r="E32" s="73" t="s">
        <v>18</v>
      </c>
      <c r="F32" s="45" t="s">
        <v>14</v>
      </c>
      <c r="G32" s="53" t="s">
        <v>32</v>
      </c>
      <c r="H32" s="46" t="s">
        <v>33</v>
      </c>
      <c r="I32" s="47" t="s">
        <v>16</v>
      </c>
      <c r="J32" s="60">
        <v>3.81</v>
      </c>
      <c r="K32" s="69"/>
      <c r="L32" s="25">
        <f t="shared" si="5"/>
        <v>0</v>
      </c>
      <c r="M32" s="26" t="str">
        <f t="shared" si="0"/>
        <v>OK</v>
      </c>
      <c r="N32" s="36"/>
      <c r="O32" s="36"/>
      <c r="P32" s="36"/>
      <c r="Q32" s="34"/>
      <c r="R32" s="36"/>
      <c r="S32" s="34"/>
      <c r="T32" s="34"/>
      <c r="U32" s="39"/>
      <c r="V32" s="36"/>
      <c r="W32" s="38"/>
      <c r="X32" s="34"/>
      <c r="Y32" s="38"/>
      <c r="Z32" s="35"/>
      <c r="AA32" s="35"/>
      <c r="AB32" s="35"/>
      <c r="AC32" s="35"/>
      <c r="AD32" s="35"/>
      <c r="AE32" s="35"/>
    </row>
    <row r="33" spans="1:31" s="7" customFormat="1" ht="30" customHeight="1" x14ac:dyDescent="0.45">
      <c r="A33" s="74"/>
      <c r="B33" s="70"/>
      <c r="C33" s="72"/>
      <c r="D33" s="64">
        <v>30</v>
      </c>
      <c r="E33" s="73"/>
      <c r="F33" s="46" t="s">
        <v>22</v>
      </c>
      <c r="G33" s="53" t="s">
        <v>32</v>
      </c>
      <c r="H33" s="46" t="s">
        <v>34</v>
      </c>
      <c r="I33" s="47" t="s">
        <v>16</v>
      </c>
      <c r="J33" s="60">
        <v>420.13</v>
      </c>
      <c r="K33" s="69"/>
      <c r="L33" s="25">
        <f t="shared" si="5"/>
        <v>0</v>
      </c>
      <c r="M33" s="26" t="str">
        <f t="shared" si="0"/>
        <v>OK</v>
      </c>
      <c r="N33" s="36"/>
      <c r="O33" s="36"/>
      <c r="P33" s="36"/>
      <c r="Q33" s="34"/>
      <c r="R33" s="36"/>
      <c r="S33" s="34"/>
      <c r="T33" s="34"/>
      <c r="U33" s="39"/>
      <c r="V33" s="36"/>
      <c r="W33" s="38"/>
      <c r="X33" s="34"/>
      <c r="Y33" s="38"/>
      <c r="Z33" s="35"/>
      <c r="AA33" s="35"/>
      <c r="AB33" s="35"/>
      <c r="AC33" s="35"/>
      <c r="AD33" s="35"/>
      <c r="AE33" s="35"/>
    </row>
    <row r="34" spans="1:31" s="7" customFormat="1" ht="30" customHeight="1" x14ac:dyDescent="0.45">
      <c r="A34" s="74"/>
      <c r="B34" s="75">
        <v>16</v>
      </c>
      <c r="C34" s="76" t="s">
        <v>43</v>
      </c>
      <c r="D34" s="63">
        <v>31</v>
      </c>
      <c r="E34" s="78" t="s">
        <v>19</v>
      </c>
      <c r="F34" s="45" t="s">
        <v>14</v>
      </c>
      <c r="G34" s="53" t="s">
        <v>32</v>
      </c>
      <c r="H34" s="46" t="s">
        <v>33</v>
      </c>
      <c r="I34" s="47" t="s">
        <v>16</v>
      </c>
      <c r="J34" s="60">
        <v>5.23</v>
      </c>
      <c r="K34" s="69"/>
      <c r="L34" s="25">
        <f t="shared" si="5"/>
        <v>0</v>
      </c>
      <c r="M34" s="26" t="str">
        <f t="shared" si="0"/>
        <v>OK</v>
      </c>
      <c r="N34" s="36"/>
      <c r="O34" s="36"/>
      <c r="P34" s="34"/>
      <c r="Q34" s="34"/>
      <c r="R34" s="34"/>
      <c r="S34" s="34"/>
      <c r="T34" s="34"/>
      <c r="U34" s="39"/>
      <c r="V34" s="36"/>
      <c r="W34" s="38"/>
      <c r="X34" s="36"/>
      <c r="Y34" s="38"/>
      <c r="Z34" s="35"/>
      <c r="AA34" s="35"/>
      <c r="AB34" s="35"/>
      <c r="AC34" s="35"/>
      <c r="AD34" s="35"/>
      <c r="AE34" s="35"/>
    </row>
    <row r="35" spans="1:31" s="7" customFormat="1" ht="30" customHeight="1" x14ac:dyDescent="0.45">
      <c r="A35" s="74"/>
      <c r="B35" s="75"/>
      <c r="C35" s="77"/>
      <c r="D35" s="63">
        <v>32</v>
      </c>
      <c r="E35" s="78"/>
      <c r="F35" s="46" t="s">
        <v>22</v>
      </c>
      <c r="G35" s="53" t="s">
        <v>32</v>
      </c>
      <c r="H35" s="46" t="s">
        <v>34</v>
      </c>
      <c r="I35" s="47" t="s">
        <v>16</v>
      </c>
      <c r="J35" s="60">
        <v>517.33000000000004</v>
      </c>
      <c r="K35" s="69"/>
      <c r="L35" s="25">
        <f t="shared" si="5"/>
        <v>0</v>
      </c>
      <c r="M35" s="26" t="str">
        <f t="shared" si="0"/>
        <v>OK</v>
      </c>
      <c r="N35" s="36"/>
      <c r="O35" s="36"/>
      <c r="P35" s="34"/>
      <c r="Q35" s="34"/>
      <c r="R35" s="34"/>
      <c r="S35" s="34"/>
      <c r="T35" s="34"/>
      <c r="U35" s="39"/>
      <c r="V35" s="36"/>
      <c r="W35" s="38"/>
      <c r="X35" s="36"/>
      <c r="Y35" s="38"/>
      <c r="Z35" s="35"/>
      <c r="AA35" s="35"/>
      <c r="AB35" s="35"/>
      <c r="AC35" s="35"/>
      <c r="AD35" s="35"/>
      <c r="AE35" s="35"/>
    </row>
    <row r="36" spans="1:31" s="7" customFormat="1" ht="30" customHeight="1" x14ac:dyDescent="0.45">
      <c r="A36" s="74"/>
      <c r="B36" s="70">
        <v>17</v>
      </c>
      <c r="C36" s="71" t="s">
        <v>43</v>
      </c>
      <c r="D36" s="64">
        <v>33</v>
      </c>
      <c r="E36" s="73" t="s">
        <v>20</v>
      </c>
      <c r="F36" s="45" t="s">
        <v>14</v>
      </c>
      <c r="G36" s="53" t="s">
        <v>32</v>
      </c>
      <c r="H36" s="46" t="s">
        <v>33</v>
      </c>
      <c r="I36" s="47" t="s">
        <v>16</v>
      </c>
      <c r="J36" s="60">
        <v>6.79</v>
      </c>
      <c r="K36" s="69"/>
      <c r="L36" s="25">
        <f t="shared" si="5"/>
        <v>0</v>
      </c>
      <c r="M36" s="26" t="str">
        <f t="shared" si="0"/>
        <v>OK</v>
      </c>
      <c r="N36" s="36"/>
      <c r="O36" s="36"/>
      <c r="P36" s="34"/>
      <c r="Q36" s="36"/>
      <c r="R36" s="34"/>
      <c r="S36" s="36"/>
      <c r="T36" s="34"/>
      <c r="U36" s="39"/>
      <c r="V36" s="36"/>
      <c r="W36" s="38"/>
      <c r="X36" s="34"/>
      <c r="Y36" s="38"/>
      <c r="Z36" s="35"/>
      <c r="AA36" s="35"/>
      <c r="AB36" s="35"/>
      <c r="AC36" s="35"/>
      <c r="AD36" s="35"/>
      <c r="AE36" s="35"/>
    </row>
    <row r="37" spans="1:31" s="7" customFormat="1" ht="30" customHeight="1" x14ac:dyDescent="0.45">
      <c r="A37" s="74"/>
      <c r="B37" s="70"/>
      <c r="C37" s="72"/>
      <c r="D37" s="64">
        <v>34</v>
      </c>
      <c r="E37" s="73"/>
      <c r="F37" s="46" t="s">
        <v>22</v>
      </c>
      <c r="G37" s="53" t="s">
        <v>32</v>
      </c>
      <c r="H37" s="46" t="s">
        <v>34</v>
      </c>
      <c r="I37" s="47" t="s">
        <v>16</v>
      </c>
      <c r="J37" s="60">
        <v>756.82</v>
      </c>
      <c r="K37" s="69"/>
      <c r="L37" s="25">
        <f t="shared" si="5"/>
        <v>0</v>
      </c>
      <c r="M37" s="26" t="str">
        <f t="shared" si="0"/>
        <v>OK</v>
      </c>
      <c r="N37" s="36"/>
      <c r="O37" s="36"/>
      <c r="P37" s="34"/>
      <c r="Q37" s="36"/>
      <c r="R37" s="34"/>
      <c r="S37" s="36"/>
      <c r="T37" s="34"/>
      <c r="U37" s="39"/>
      <c r="V37" s="36"/>
      <c r="W37" s="38"/>
      <c r="X37" s="34"/>
      <c r="Y37" s="38"/>
      <c r="Z37" s="35"/>
      <c r="AA37" s="35"/>
      <c r="AB37" s="35"/>
      <c r="AC37" s="35"/>
      <c r="AD37" s="35"/>
      <c r="AE37" s="35"/>
    </row>
    <row r="38" spans="1:31" s="7" customFormat="1" ht="30" customHeight="1" x14ac:dyDescent="0.45">
      <c r="A38" s="74"/>
      <c r="B38" s="75">
        <v>18</v>
      </c>
      <c r="C38" s="76" t="s">
        <v>42</v>
      </c>
      <c r="D38" s="63">
        <v>35</v>
      </c>
      <c r="E38" s="78" t="s">
        <v>15</v>
      </c>
      <c r="F38" s="45" t="s">
        <v>14</v>
      </c>
      <c r="G38" s="53" t="s">
        <v>32</v>
      </c>
      <c r="H38" s="46" t="s">
        <v>33</v>
      </c>
      <c r="I38" s="47" t="s">
        <v>16</v>
      </c>
      <c r="J38" s="60">
        <v>6.13</v>
      </c>
      <c r="K38" s="69"/>
      <c r="L38" s="25">
        <f t="shared" si="5"/>
        <v>0</v>
      </c>
      <c r="M38" s="26" t="str">
        <f t="shared" si="0"/>
        <v>OK</v>
      </c>
      <c r="N38" s="36"/>
      <c r="O38" s="36"/>
      <c r="P38" s="34"/>
      <c r="Q38" s="36"/>
      <c r="R38" s="34"/>
      <c r="S38" s="36"/>
      <c r="T38" s="34"/>
      <c r="U38" s="39"/>
      <c r="V38" s="36"/>
      <c r="W38" s="38"/>
      <c r="X38" s="34"/>
      <c r="Y38" s="38"/>
      <c r="Z38" s="35"/>
      <c r="AA38" s="35"/>
      <c r="AB38" s="35"/>
      <c r="AC38" s="35"/>
      <c r="AD38" s="35"/>
      <c r="AE38" s="35"/>
    </row>
    <row r="39" spans="1:31" s="7" customFormat="1" ht="30" customHeight="1" x14ac:dyDescent="0.45">
      <c r="A39" s="74"/>
      <c r="B39" s="75"/>
      <c r="C39" s="77"/>
      <c r="D39" s="63">
        <v>36</v>
      </c>
      <c r="E39" s="78"/>
      <c r="F39" s="46" t="s">
        <v>22</v>
      </c>
      <c r="G39" s="53" t="s">
        <v>32</v>
      </c>
      <c r="H39" s="46" t="s">
        <v>34</v>
      </c>
      <c r="I39" s="47" t="s">
        <v>16</v>
      </c>
      <c r="J39" s="60">
        <v>704.6</v>
      </c>
      <c r="K39" s="69"/>
      <c r="L39" s="25">
        <f t="shared" si="5"/>
        <v>0</v>
      </c>
      <c r="M39" s="26" t="str">
        <f t="shared" si="0"/>
        <v>OK</v>
      </c>
      <c r="N39" s="36"/>
      <c r="O39" s="36"/>
      <c r="P39" s="34"/>
      <c r="Q39" s="36"/>
      <c r="R39" s="34"/>
      <c r="S39" s="36"/>
      <c r="T39" s="34"/>
      <c r="U39" s="39"/>
      <c r="V39" s="36"/>
      <c r="W39" s="38"/>
      <c r="X39" s="34"/>
      <c r="Y39" s="38"/>
      <c r="Z39" s="35"/>
      <c r="AA39" s="35"/>
      <c r="AB39" s="35"/>
      <c r="AC39" s="35"/>
      <c r="AD39" s="35"/>
      <c r="AE39" s="35"/>
    </row>
    <row r="40" spans="1:31" ht="30" customHeight="1" x14ac:dyDescent="0.45">
      <c r="A40" s="74"/>
      <c r="B40" s="70">
        <v>19</v>
      </c>
      <c r="C40" s="71" t="s">
        <v>42</v>
      </c>
      <c r="D40" s="64">
        <v>37</v>
      </c>
      <c r="E40" s="73" t="s">
        <v>35</v>
      </c>
      <c r="F40" s="45" t="s">
        <v>14</v>
      </c>
      <c r="G40" s="53" t="s">
        <v>32</v>
      </c>
      <c r="H40" s="46" t="s">
        <v>33</v>
      </c>
      <c r="I40" s="47" t="s">
        <v>16</v>
      </c>
      <c r="J40" s="60">
        <v>3.41</v>
      </c>
      <c r="K40" s="69"/>
      <c r="L40" s="25">
        <f t="shared" si="5"/>
        <v>0</v>
      </c>
      <c r="M40" s="26" t="str">
        <f t="shared" si="0"/>
        <v>OK</v>
      </c>
      <c r="N40" s="54"/>
      <c r="O40" s="54"/>
      <c r="P40" s="55"/>
      <c r="Q40" s="55"/>
      <c r="R40" s="55"/>
      <c r="S40" s="55"/>
      <c r="T40" s="55"/>
      <c r="U40" s="55"/>
      <c r="V40" s="55"/>
      <c r="W40" s="55"/>
      <c r="X40" s="56"/>
      <c r="Y40" s="56"/>
      <c r="Z40" s="56"/>
      <c r="AA40" s="56"/>
      <c r="AB40" s="56"/>
      <c r="AC40" s="56"/>
      <c r="AD40" s="56"/>
      <c r="AE40" s="56"/>
    </row>
    <row r="41" spans="1:31" ht="30" customHeight="1" x14ac:dyDescent="0.45">
      <c r="A41" s="74"/>
      <c r="B41" s="70"/>
      <c r="C41" s="72"/>
      <c r="D41" s="64">
        <v>38</v>
      </c>
      <c r="E41" s="73"/>
      <c r="F41" s="46" t="s">
        <v>22</v>
      </c>
      <c r="G41" s="53" t="s">
        <v>32</v>
      </c>
      <c r="H41" s="46" t="s">
        <v>34</v>
      </c>
      <c r="I41" s="47" t="s">
        <v>16</v>
      </c>
      <c r="J41" s="60">
        <v>328.24</v>
      </c>
      <c r="K41" s="69"/>
      <c r="L41" s="25">
        <f t="shared" si="5"/>
        <v>0</v>
      </c>
      <c r="M41" s="26" t="str">
        <f t="shared" si="0"/>
        <v>OK</v>
      </c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6"/>
      <c r="Y41" s="56"/>
      <c r="Z41" s="56"/>
      <c r="AA41" s="56"/>
      <c r="AB41" s="56"/>
      <c r="AC41" s="56"/>
      <c r="AD41" s="56"/>
      <c r="AE41" s="56"/>
    </row>
    <row r="43" spans="1:31" ht="18" x14ac:dyDescent="0.45">
      <c r="N43" s="106"/>
      <c r="O43" s="106"/>
    </row>
    <row r="45" spans="1:31" ht="18" x14ac:dyDescent="0.45">
      <c r="G45" s="87" t="s">
        <v>21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9"/>
    </row>
  </sheetData>
  <mergeCells count="84">
    <mergeCell ref="AC1:AC2"/>
    <mergeCell ref="AD1:AD2"/>
    <mergeCell ref="B4:B5"/>
    <mergeCell ref="R1:R2"/>
    <mergeCell ref="S1:S2"/>
    <mergeCell ref="U1:U2"/>
    <mergeCell ref="N1:N2"/>
    <mergeCell ref="O1:O2"/>
    <mergeCell ref="AA1:AA2"/>
    <mergeCell ref="T1:T2"/>
    <mergeCell ref="P1:P2"/>
    <mergeCell ref="Q1:Q2"/>
    <mergeCell ref="Z1:Z2"/>
    <mergeCell ref="Y1:Y2"/>
    <mergeCell ref="A1:G1"/>
    <mergeCell ref="H1:J1"/>
    <mergeCell ref="B8:B9"/>
    <mergeCell ref="B10:B11"/>
    <mergeCell ref="V1:V2"/>
    <mergeCell ref="W1:W2"/>
    <mergeCell ref="X1:X2"/>
    <mergeCell ref="K1:M1"/>
    <mergeCell ref="AE1:AE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B12:B13"/>
    <mergeCell ref="AB1:AB2"/>
    <mergeCell ref="B6:B7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E22:E23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G45:T45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45"/>
  <sheetViews>
    <sheetView topLeftCell="A7" zoomScale="80" zoomScaleNormal="80" workbookViewId="0">
      <selection activeCell="O11" sqref="O11"/>
    </sheetView>
  </sheetViews>
  <sheetFormatPr defaultColWidth="9.73046875" defaultRowHeight="14.25" x14ac:dyDescent="0.45"/>
  <cols>
    <col min="1" max="1" width="16.265625" style="2" customWidth="1"/>
    <col min="2" max="2" width="11.86328125" style="1" customWidth="1"/>
    <col min="3" max="3" width="46.73046875" style="1" customWidth="1"/>
    <col min="4" max="4" width="11.73046875" style="1" customWidth="1"/>
    <col min="5" max="5" width="24.86328125" style="1" customWidth="1"/>
    <col min="6" max="6" width="11.86328125" style="1" customWidth="1"/>
    <col min="7" max="7" width="9.1328125" style="28" customWidth="1"/>
    <col min="8" max="8" width="12.265625" style="1" customWidth="1"/>
    <col min="9" max="9" width="14.86328125" style="1" customWidth="1"/>
    <col min="10" max="10" width="15.3984375" style="1" customWidth="1"/>
    <col min="11" max="11" width="11.265625" style="6" customWidth="1"/>
    <col min="12" max="12" width="13.265625" style="27" customWidth="1"/>
    <col min="13" max="13" width="12.59765625" style="4" customWidth="1"/>
    <col min="14" max="14" width="14.1328125" style="5" customWidth="1"/>
    <col min="15" max="15" width="14.265625" style="5" customWidth="1"/>
    <col min="16" max="23" width="15.73046875" style="5" customWidth="1"/>
    <col min="24" max="31" width="15.73046875" style="2" customWidth="1"/>
    <col min="32" max="16384" width="9.73046875" style="2"/>
  </cols>
  <sheetData>
    <row r="1" spans="1:31" ht="65.25" customHeight="1" x14ac:dyDescent="0.45">
      <c r="A1" s="79" t="s">
        <v>36</v>
      </c>
      <c r="B1" s="79"/>
      <c r="C1" s="79"/>
      <c r="D1" s="79"/>
      <c r="E1" s="79"/>
      <c r="F1" s="79"/>
      <c r="G1" s="80"/>
      <c r="H1" s="86" t="s">
        <v>37</v>
      </c>
      <c r="I1" s="86"/>
      <c r="J1" s="86"/>
      <c r="K1" s="86" t="s">
        <v>38</v>
      </c>
      <c r="L1" s="86"/>
      <c r="M1" s="86"/>
      <c r="N1" s="84" t="s">
        <v>39</v>
      </c>
      <c r="O1" s="84" t="s">
        <v>39</v>
      </c>
      <c r="P1" s="84" t="s">
        <v>39</v>
      </c>
      <c r="Q1" s="84" t="s">
        <v>39</v>
      </c>
      <c r="R1" s="84" t="s">
        <v>39</v>
      </c>
      <c r="S1" s="84" t="s">
        <v>39</v>
      </c>
      <c r="T1" s="84" t="s">
        <v>39</v>
      </c>
      <c r="U1" s="84" t="s">
        <v>39</v>
      </c>
      <c r="V1" s="84" t="s">
        <v>39</v>
      </c>
      <c r="W1" s="84" t="s">
        <v>39</v>
      </c>
      <c r="X1" s="84" t="s">
        <v>39</v>
      </c>
      <c r="Y1" s="84" t="s">
        <v>39</v>
      </c>
      <c r="Z1" s="84" t="s">
        <v>39</v>
      </c>
      <c r="AA1" s="84" t="s">
        <v>39</v>
      </c>
      <c r="AB1" s="84" t="s">
        <v>39</v>
      </c>
      <c r="AC1" s="84" t="s">
        <v>39</v>
      </c>
      <c r="AD1" s="84" t="s">
        <v>39</v>
      </c>
      <c r="AE1" s="84" t="s">
        <v>39</v>
      </c>
    </row>
    <row r="2" spans="1:31" ht="21.75" customHeight="1" x14ac:dyDescent="0.45">
      <c r="A2" s="79" t="s">
        <v>17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</row>
    <row r="3" spans="1:31" s="3" customFormat="1" ht="30" customHeight="1" x14ac:dyDescent="0.35">
      <c r="A3" s="62" t="s">
        <v>40</v>
      </c>
      <c r="B3" s="51" t="s">
        <v>25</v>
      </c>
      <c r="C3" s="51" t="s">
        <v>26</v>
      </c>
      <c r="D3" s="51" t="s">
        <v>27</v>
      </c>
      <c r="E3" s="51" t="s">
        <v>28</v>
      </c>
      <c r="F3" s="51" t="s">
        <v>5</v>
      </c>
      <c r="G3" s="51" t="s">
        <v>29</v>
      </c>
      <c r="H3" s="51" t="s">
        <v>30</v>
      </c>
      <c r="I3" s="51" t="s">
        <v>31</v>
      </c>
      <c r="J3" s="21" t="s">
        <v>2</v>
      </c>
      <c r="K3" s="22" t="s">
        <v>4</v>
      </c>
      <c r="L3" s="23" t="s">
        <v>0</v>
      </c>
      <c r="M3" s="20" t="s">
        <v>3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</row>
    <row r="4" spans="1:31" ht="30" customHeight="1" x14ac:dyDescent="0.45">
      <c r="A4" s="83" t="s">
        <v>41</v>
      </c>
      <c r="B4" s="81">
        <v>1</v>
      </c>
      <c r="C4" s="71" t="s">
        <v>42</v>
      </c>
      <c r="D4" s="61">
        <v>1</v>
      </c>
      <c r="E4" s="73" t="s">
        <v>18</v>
      </c>
      <c r="F4" s="45" t="s">
        <v>14</v>
      </c>
      <c r="G4" s="53" t="s">
        <v>32</v>
      </c>
      <c r="H4" s="46" t="s">
        <v>33</v>
      </c>
      <c r="I4" s="47" t="s">
        <v>16</v>
      </c>
      <c r="J4" s="60">
        <v>3.81</v>
      </c>
      <c r="K4" s="69">
        <v>1200</v>
      </c>
      <c r="L4" s="25">
        <f>K4-(SUM(N4:AE4))</f>
        <v>1200</v>
      </c>
      <c r="M4" s="26" t="str">
        <f t="shared" ref="M4:M41" si="0">IF(L4&lt;0,"ATENÇÃO","OK")</f>
        <v>OK</v>
      </c>
      <c r="N4" s="36"/>
      <c r="O4" s="36"/>
      <c r="P4" s="34"/>
      <c r="Q4" s="34"/>
      <c r="R4" s="34"/>
      <c r="S4" s="34"/>
      <c r="T4" s="36"/>
      <c r="U4" s="40"/>
      <c r="V4" s="37"/>
      <c r="W4" s="38"/>
      <c r="X4" s="34"/>
      <c r="Y4" s="38"/>
      <c r="Z4" s="35"/>
      <c r="AA4" s="35"/>
      <c r="AB4" s="35"/>
      <c r="AC4" s="35"/>
      <c r="AD4" s="35"/>
      <c r="AE4" s="35"/>
    </row>
    <row r="5" spans="1:31" ht="30" customHeight="1" x14ac:dyDescent="0.45">
      <c r="A5" s="83"/>
      <c r="B5" s="82"/>
      <c r="C5" s="72"/>
      <c r="D5" s="61">
        <v>2</v>
      </c>
      <c r="E5" s="73"/>
      <c r="F5" s="46" t="s">
        <v>22</v>
      </c>
      <c r="G5" s="53" t="s">
        <v>32</v>
      </c>
      <c r="H5" s="46" t="s">
        <v>34</v>
      </c>
      <c r="I5" s="47" t="s">
        <v>16</v>
      </c>
      <c r="J5" s="60">
        <v>419.99</v>
      </c>
      <c r="K5" s="69">
        <v>5</v>
      </c>
      <c r="L5" s="25">
        <f t="shared" ref="L5" si="1">K5-(SUM(N5:AE5))</f>
        <v>5</v>
      </c>
      <c r="M5" s="26" t="str">
        <f t="shared" si="0"/>
        <v>OK</v>
      </c>
      <c r="N5" s="36"/>
      <c r="O5" s="36"/>
      <c r="P5" s="34"/>
      <c r="Q5" s="34"/>
      <c r="R5" s="34"/>
      <c r="S5" s="34"/>
      <c r="T5" s="36"/>
      <c r="U5" s="36"/>
      <c r="V5" s="36"/>
      <c r="W5" s="38"/>
      <c r="X5" s="34"/>
      <c r="Y5" s="38"/>
      <c r="Z5" s="35"/>
      <c r="AA5" s="35"/>
      <c r="AB5" s="35"/>
      <c r="AC5" s="35"/>
      <c r="AD5" s="35"/>
      <c r="AE5" s="35"/>
    </row>
    <row r="6" spans="1:31" ht="30" customHeight="1" x14ac:dyDescent="0.45">
      <c r="A6" s="83"/>
      <c r="B6" s="81">
        <v>2</v>
      </c>
      <c r="C6" s="76" t="s">
        <v>43</v>
      </c>
      <c r="D6" s="61">
        <v>3</v>
      </c>
      <c r="E6" s="78" t="s">
        <v>19</v>
      </c>
      <c r="F6" s="45" t="s">
        <v>14</v>
      </c>
      <c r="G6" s="53" t="s">
        <v>32</v>
      </c>
      <c r="H6" s="46" t="s">
        <v>33</v>
      </c>
      <c r="I6" s="47" t="s">
        <v>16</v>
      </c>
      <c r="J6" s="60">
        <v>5.23</v>
      </c>
      <c r="K6" s="69">
        <v>1200</v>
      </c>
      <c r="L6" s="25">
        <f>K6-(SUM(N6:AE6))</f>
        <v>1200</v>
      </c>
      <c r="M6" s="26" t="str">
        <f t="shared" si="0"/>
        <v>OK</v>
      </c>
      <c r="N6" s="36"/>
      <c r="O6" s="36"/>
      <c r="P6" s="34"/>
      <c r="Q6" s="34"/>
      <c r="R6" s="34"/>
      <c r="S6" s="34"/>
      <c r="T6" s="36"/>
      <c r="U6" s="40"/>
      <c r="V6" s="37"/>
      <c r="W6" s="38"/>
      <c r="X6" s="34"/>
      <c r="Y6" s="38"/>
      <c r="Z6" s="35"/>
      <c r="AA6" s="35"/>
      <c r="AB6" s="35"/>
      <c r="AC6" s="35"/>
      <c r="AD6" s="35"/>
      <c r="AE6" s="35"/>
    </row>
    <row r="7" spans="1:31" ht="30" customHeight="1" x14ac:dyDescent="0.45">
      <c r="A7" s="83"/>
      <c r="B7" s="82"/>
      <c r="C7" s="77"/>
      <c r="D7" s="61">
        <v>4</v>
      </c>
      <c r="E7" s="78"/>
      <c r="F7" s="46" t="s">
        <v>22</v>
      </c>
      <c r="G7" s="53" t="s">
        <v>32</v>
      </c>
      <c r="H7" s="46" t="s">
        <v>34</v>
      </c>
      <c r="I7" s="47" t="s">
        <v>16</v>
      </c>
      <c r="J7" s="60">
        <v>517.32000000000005</v>
      </c>
      <c r="K7" s="69">
        <v>5</v>
      </c>
      <c r="L7" s="25">
        <f t="shared" ref="L7" si="2">K7-(SUM(N7:AE7))</f>
        <v>5</v>
      </c>
      <c r="M7" s="26" t="str">
        <f t="shared" si="0"/>
        <v>OK</v>
      </c>
      <c r="N7" s="36"/>
      <c r="O7" s="36"/>
      <c r="P7" s="34"/>
      <c r="Q7" s="34"/>
      <c r="R7" s="34"/>
      <c r="S7" s="34"/>
      <c r="T7" s="36"/>
      <c r="U7" s="36"/>
      <c r="V7" s="36"/>
      <c r="W7" s="38"/>
      <c r="X7" s="34"/>
      <c r="Y7" s="38"/>
      <c r="Z7" s="35"/>
      <c r="AA7" s="35"/>
      <c r="AB7" s="35"/>
      <c r="AC7" s="35"/>
      <c r="AD7" s="35"/>
      <c r="AE7" s="35"/>
    </row>
    <row r="8" spans="1:31" ht="30" customHeight="1" x14ac:dyDescent="0.45">
      <c r="A8" s="83"/>
      <c r="B8" s="81">
        <v>3</v>
      </c>
      <c r="C8" s="71" t="s">
        <v>43</v>
      </c>
      <c r="D8" s="61">
        <v>5</v>
      </c>
      <c r="E8" s="73" t="s">
        <v>20</v>
      </c>
      <c r="F8" s="45" t="s">
        <v>14</v>
      </c>
      <c r="G8" s="53" t="s">
        <v>32</v>
      </c>
      <c r="H8" s="46" t="s">
        <v>33</v>
      </c>
      <c r="I8" s="47" t="s">
        <v>16</v>
      </c>
      <c r="J8" s="60">
        <v>6.79</v>
      </c>
      <c r="K8" s="69">
        <v>3500</v>
      </c>
      <c r="L8" s="25">
        <f>K8-(SUM(N8:AE8))</f>
        <v>3500</v>
      </c>
      <c r="M8" s="26" t="str">
        <f t="shared" si="0"/>
        <v>OK</v>
      </c>
      <c r="N8" s="36"/>
      <c r="O8" s="36"/>
      <c r="P8" s="34"/>
      <c r="Q8" s="34"/>
      <c r="R8" s="34"/>
      <c r="S8" s="34"/>
      <c r="T8" s="36"/>
      <c r="U8" s="40"/>
      <c r="V8" s="37"/>
      <c r="W8" s="38"/>
      <c r="X8" s="34"/>
      <c r="Y8" s="38"/>
      <c r="Z8" s="35"/>
      <c r="AA8" s="35"/>
      <c r="AB8" s="35"/>
      <c r="AC8" s="35"/>
      <c r="AD8" s="35"/>
      <c r="AE8" s="35"/>
    </row>
    <row r="9" spans="1:31" ht="30" customHeight="1" x14ac:dyDescent="0.45">
      <c r="A9" s="83"/>
      <c r="B9" s="82"/>
      <c r="C9" s="72"/>
      <c r="D9" s="61">
        <v>6</v>
      </c>
      <c r="E9" s="73"/>
      <c r="F9" s="46" t="s">
        <v>22</v>
      </c>
      <c r="G9" s="53" t="s">
        <v>32</v>
      </c>
      <c r="H9" s="46" t="s">
        <v>34</v>
      </c>
      <c r="I9" s="47" t="s">
        <v>16</v>
      </c>
      <c r="J9" s="60">
        <v>756.82</v>
      </c>
      <c r="K9" s="69">
        <v>8</v>
      </c>
      <c r="L9" s="25">
        <f t="shared" ref="L9" si="3">K9-(SUM(N9:AE9))</f>
        <v>8</v>
      </c>
      <c r="M9" s="26" t="str">
        <f t="shared" si="0"/>
        <v>OK</v>
      </c>
      <c r="N9" s="36"/>
      <c r="O9" s="36"/>
      <c r="P9" s="34"/>
      <c r="Q9" s="34"/>
      <c r="R9" s="34"/>
      <c r="S9" s="34"/>
      <c r="T9" s="36"/>
      <c r="U9" s="36"/>
      <c r="V9" s="36"/>
      <c r="W9" s="38"/>
      <c r="X9" s="34"/>
      <c r="Y9" s="38"/>
      <c r="Z9" s="35"/>
      <c r="AA9" s="35"/>
      <c r="AB9" s="35"/>
      <c r="AC9" s="35"/>
      <c r="AD9" s="35"/>
      <c r="AE9" s="35"/>
    </row>
    <row r="10" spans="1:31" ht="30" customHeight="1" x14ac:dyDescent="0.45">
      <c r="A10" s="83"/>
      <c r="B10" s="81">
        <v>4</v>
      </c>
      <c r="C10" s="76" t="s">
        <v>42</v>
      </c>
      <c r="D10" s="61">
        <v>7</v>
      </c>
      <c r="E10" s="78" t="s">
        <v>15</v>
      </c>
      <c r="F10" s="45" t="s">
        <v>14</v>
      </c>
      <c r="G10" s="53" t="s">
        <v>32</v>
      </c>
      <c r="H10" s="46" t="s">
        <v>33</v>
      </c>
      <c r="I10" s="47" t="s">
        <v>16</v>
      </c>
      <c r="J10" s="60">
        <v>6.13</v>
      </c>
      <c r="K10" s="69">
        <v>5500</v>
      </c>
      <c r="L10" s="25">
        <f>K10-(SUM(N10:AE10))</f>
        <v>5500</v>
      </c>
      <c r="M10" s="26" t="str">
        <f t="shared" si="0"/>
        <v>OK</v>
      </c>
      <c r="N10" s="36"/>
      <c r="O10" s="36"/>
      <c r="P10" s="34"/>
      <c r="Q10" s="34"/>
      <c r="R10" s="34"/>
      <c r="S10" s="34"/>
      <c r="T10" s="36"/>
      <c r="U10" s="40"/>
      <c r="V10" s="37"/>
      <c r="W10" s="38"/>
      <c r="X10" s="34"/>
      <c r="Y10" s="38"/>
      <c r="Z10" s="35"/>
      <c r="AA10" s="35"/>
      <c r="AB10" s="35"/>
      <c r="AC10" s="35"/>
      <c r="AD10" s="35"/>
      <c r="AE10" s="35"/>
    </row>
    <row r="11" spans="1:31" ht="30" customHeight="1" x14ac:dyDescent="0.45">
      <c r="A11" s="83"/>
      <c r="B11" s="82"/>
      <c r="C11" s="77"/>
      <c r="D11" s="61">
        <v>8</v>
      </c>
      <c r="E11" s="78"/>
      <c r="F11" s="46" t="s">
        <v>22</v>
      </c>
      <c r="G11" s="53" t="s">
        <v>32</v>
      </c>
      <c r="H11" s="46" t="s">
        <v>34</v>
      </c>
      <c r="I11" s="47" t="s">
        <v>16</v>
      </c>
      <c r="J11" s="60">
        <v>704.6</v>
      </c>
      <c r="K11" s="69">
        <v>18</v>
      </c>
      <c r="L11" s="25">
        <f t="shared" ref="L11" si="4">K11-(SUM(N11:AE11))</f>
        <v>18</v>
      </c>
      <c r="M11" s="26" t="str">
        <f t="shared" si="0"/>
        <v>OK</v>
      </c>
      <c r="N11" s="36"/>
      <c r="O11" s="36"/>
      <c r="P11" s="34"/>
      <c r="Q11" s="34"/>
      <c r="R11" s="34"/>
      <c r="S11" s="34"/>
      <c r="T11" s="36"/>
      <c r="U11" s="36"/>
      <c r="V11" s="36"/>
      <c r="W11" s="38"/>
      <c r="X11" s="34"/>
      <c r="Y11" s="38"/>
      <c r="Z11" s="35"/>
      <c r="AA11" s="35"/>
      <c r="AB11" s="35"/>
      <c r="AC11" s="35"/>
      <c r="AD11" s="35"/>
      <c r="AE11" s="35"/>
    </row>
    <row r="12" spans="1:31" ht="30" customHeight="1" x14ac:dyDescent="0.45">
      <c r="A12" s="83"/>
      <c r="B12" s="81">
        <v>5</v>
      </c>
      <c r="C12" s="71" t="s">
        <v>42</v>
      </c>
      <c r="D12" s="61">
        <v>9</v>
      </c>
      <c r="E12" s="73" t="s">
        <v>35</v>
      </c>
      <c r="F12" s="45" t="s">
        <v>14</v>
      </c>
      <c r="G12" s="53" t="s">
        <v>32</v>
      </c>
      <c r="H12" s="46" t="s">
        <v>33</v>
      </c>
      <c r="I12" s="47" t="s">
        <v>16</v>
      </c>
      <c r="J12" s="60">
        <v>3.41</v>
      </c>
      <c r="K12" s="69"/>
      <c r="L12" s="25">
        <f>K12-(SUM(N12:AE12))</f>
        <v>0</v>
      </c>
      <c r="M12" s="26" t="str">
        <f t="shared" si="0"/>
        <v>OK</v>
      </c>
      <c r="N12" s="36"/>
      <c r="O12" s="36"/>
      <c r="P12" s="34"/>
      <c r="Q12" s="34"/>
      <c r="R12" s="34"/>
      <c r="S12" s="34"/>
      <c r="T12" s="36"/>
      <c r="U12" s="40"/>
      <c r="V12" s="37"/>
      <c r="W12" s="38"/>
      <c r="X12" s="34"/>
      <c r="Y12" s="38"/>
      <c r="Z12" s="35"/>
      <c r="AA12" s="35"/>
      <c r="AB12" s="35"/>
      <c r="AC12" s="35"/>
      <c r="AD12" s="35"/>
      <c r="AE12" s="35"/>
    </row>
    <row r="13" spans="1:31" ht="30" customHeight="1" x14ac:dyDescent="0.45">
      <c r="A13" s="83"/>
      <c r="B13" s="82"/>
      <c r="C13" s="72"/>
      <c r="D13" s="61">
        <v>10</v>
      </c>
      <c r="E13" s="73"/>
      <c r="F13" s="46" t="s">
        <v>22</v>
      </c>
      <c r="G13" s="53" t="s">
        <v>32</v>
      </c>
      <c r="H13" s="46" t="s">
        <v>34</v>
      </c>
      <c r="I13" s="47" t="s">
        <v>16</v>
      </c>
      <c r="J13" s="60">
        <v>328.21</v>
      </c>
      <c r="K13" s="69"/>
      <c r="L13" s="25">
        <f t="shared" ref="L13:L41" si="5">K13-(SUM(N13:AE13))</f>
        <v>0</v>
      </c>
      <c r="M13" s="26" t="str">
        <f t="shared" si="0"/>
        <v>OK</v>
      </c>
      <c r="N13" s="36"/>
      <c r="O13" s="36"/>
      <c r="P13" s="34"/>
      <c r="Q13" s="34"/>
      <c r="R13" s="34"/>
      <c r="S13" s="34"/>
      <c r="T13" s="36"/>
      <c r="U13" s="36"/>
      <c r="V13" s="36"/>
      <c r="W13" s="38"/>
      <c r="X13" s="34"/>
      <c r="Y13" s="38"/>
      <c r="Z13" s="35"/>
      <c r="AA13" s="35"/>
      <c r="AB13" s="35"/>
      <c r="AC13" s="35"/>
      <c r="AD13" s="35"/>
      <c r="AE13" s="35"/>
    </row>
    <row r="14" spans="1:31" s="7" customFormat="1" ht="30" customHeight="1" x14ac:dyDescent="0.45">
      <c r="A14" s="74" t="s">
        <v>44</v>
      </c>
      <c r="B14" s="75">
        <v>6</v>
      </c>
      <c r="C14" s="76" t="s">
        <v>42</v>
      </c>
      <c r="D14" s="63">
        <v>11</v>
      </c>
      <c r="E14" s="78" t="s">
        <v>18</v>
      </c>
      <c r="F14" s="45" t="s">
        <v>14</v>
      </c>
      <c r="G14" s="53" t="s">
        <v>32</v>
      </c>
      <c r="H14" s="46" t="s">
        <v>33</v>
      </c>
      <c r="I14" s="47" t="s">
        <v>16</v>
      </c>
      <c r="J14" s="60">
        <v>3.81</v>
      </c>
      <c r="K14" s="69"/>
      <c r="L14" s="25">
        <f t="shared" si="5"/>
        <v>0</v>
      </c>
      <c r="M14" s="26" t="str">
        <f t="shared" si="0"/>
        <v>OK</v>
      </c>
      <c r="N14" s="36"/>
      <c r="O14" s="36"/>
      <c r="P14" s="36"/>
      <c r="Q14" s="34"/>
      <c r="R14" s="36"/>
      <c r="S14" s="34"/>
      <c r="T14" s="34"/>
      <c r="U14" s="39"/>
      <c r="V14" s="36"/>
      <c r="W14" s="38"/>
      <c r="X14" s="34"/>
      <c r="Y14" s="38"/>
      <c r="Z14" s="35"/>
      <c r="AA14" s="35"/>
      <c r="AB14" s="35"/>
      <c r="AC14" s="35"/>
      <c r="AD14" s="35"/>
      <c r="AE14" s="35"/>
    </row>
    <row r="15" spans="1:31" s="7" customFormat="1" ht="30" customHeight="1" x14ac:dyDescent="0.45">
      <c r="A15" s="74"/>
      <c r="B15" s="75"/>
      <c r="C15" s="77"/>
      <c r="D15" s="63">
        <v>12</v>
      </c>
      <c r="E15" s="78"/>
      <c r="F15" s="46" t="s">
        <v>22</v>
      </c>
      <c r="G15" s="53" t="s">
        <v>32</v>
      </c>
      <c r="H15" s="46" t="s">
        <v>34</v>
      </c>
      <c r="I15" s="47" t="s">
        <v>16</v>
      </c>
      <c r="J15" s="60">
        <v>420.13</v>
      </c>
      <c r="K15" s="69"/>
      <c r="L15" s="25">
        <f t="shared" si="5"/>
        <v>0</v>
      </c>
      <c r="M15" s="26" t="str">
        <f t="shared" si="0"/>
        <v>OK</v>
      </c>
      <c r="N15" s="36"/>
      <c r="O15" s="36"/>
      <c r="P15" s="36"/>
      <c r="Q15" s="34"/>
      <c r="R15" s="36"/>
      <c r="S15" s="34"/>
      <c r="T15" s="34"/>
      <c r="U15" s="39"/>
      <c r="V15" s="36"/>
      <c r="W15" s="38"/>
      <c r="X15" s="34"/>
      <c r="Y15" s="38"/>
      <c r="Z15" s="35"/>
      <c r="AA15" s="35"/>
      <c r="AB15" s="35"/>
      <c r="AC15" s="35"/>
      <c r="AD15" s="35"/>
      <c r="AE15" s="35"/>
    </row>
    <row r="16" spans="1:31" s="7" customFormat="1" ht="30" customHeight="1" x14ac:dyDescent="0.45">
      <c r="A16" s="74"/>
      <c r="B16" s="70">
        <v>7</v>
      </c>
      <c r="C16" s="71" t="s">
        <v>43</v>
      </c>
      <c r="D16" s="64">
        <v>13</v>
      </c>
      <c r="E16" s="73" t="s">
        <v>19</v>
      </c>
      <c r="F16" s="45" t="s">
        <v>14</v>
      </c>
      <c r="G16" s="53" t="s">
        <v>32</v>
      </c>
      <c r="H16" s="46" t="s">
        <v>33</v>
      </c>
      <c r="I16" s="47" t="s">
        <v>16</v>
      </c>
      <c r="J16" s="60">
        <v>5.23</v>
      </c>
      <c r="K16" s="69"/>
      <c r="L16" s="25">
        <f t="shared" si="5"/>
        <v>0</v>
      </c>
      <c r="M16" s="26" t="str">
        <f t="shared" si="0"/>
        <v>OK</v>
      </c>
      <c r="N16" s="36"/>
      <c r="O16" s="36"/>
      <c r="P16" s="34"/>
      <c r="Q16" s="34"/>
      <c r="R16" s="34"/>
      <c r="S16" s="34"/>
      <c r="T16" s="34"/>
      <c r="U16" s="39"/>
      <c r="V16" s="36"/>
      <c r="W16" s="38"/>
      <c r="X16" s="36"/>
      <c r="Y16" s="38"/>
      <c r="Z16" s="35"/>
      <c r="AA16" s="35"/>
      <c r="AB16" s="35"/>
      <c r="AC16" s="35"/>
      <c r="AD16" s="35"/>
      <c r="AE16" s="35"/>
    </row>
    <row r="17" spans="1:31" s="7" customFormat="1" ht="30" customHeight="1" x14ac:dyDescent="0.45">
      <c r="A17" s="74"/>
      <c r="B17" s="70"/>
      <c r="C17" s="72"/>
      <c r="D17" s="64">
        <v>14</v>
      </c>
      <c r="E17" s="73"/>
      <c r="F17" s="46" t="s">
        <v>22</v>
      </c>
      <c r="G17" s="53" t="s">
        <v>32</v>
      </c>
      <c r="H17" s="46" t="s">
        <v>34</v>
      </c>
      <c r="I17" s="47" t="s">
        <v>16</v>
      </c>
      <c r="J17" s="60">
        <v>517.33000000000004</v>
      </c>
      <c r="K17" s="69"/>
      <c r="L17" s="25">
        <f t="shared" si="5"/>
        <v>0</v>
      </c>
      <c r="M17" s="26" t="str">
        <f t="shared" si="0"/>
        <v>OK</v>
      </c>
      <c r="N17" s="36"/>
      <c r="O17" s="36"/>
      <c r="P17" s="34"/>
      <c r="Q17" s="34"/>
      <c r="R17" s="34"/>
      <c r="S17" s="34"/>
      <c r="T17" s="34"/>
      <c r="U17" s="39"/>
      <c r="V17" s="36"/>
      <c r="W17" s="38"/>
      <c r="X17" s="36"/>
      <c r="Y17" s="38"/>
      <c r="Z17" s="35"/>
      <c r="AA17" s="35"/>
      <c r="AB17" s="35"/>
      <c r="AC17" s="35"/>
      <c r="AD17" s="35"/>
      <c r="AE17" s="35"/>
    </row>
    <row r="18" spans="1:31" s="7" customFormat="1" ht="30" customHeight="1" x14ac:dyDescent="0.45">
      <c r="A18" s="74"/>
      <c r="B18" s="75">
        <v>8</v>
      </c>
      <c r="C18" s="76" t="s">
        <v>43</v>
      </c>
      <c r="D18" s="63">
        <v>15</v>
      </c>
      <c r="E18" s="78" t="s">
        <v>20</v>
      </c>
      <c r="F18" s="45" t="s">
        <v>14</v>
      </c>
      <c r="G18" s="53" t="s">
        <v>32</v>
      </c>
      <c r="H18" s="46" t="s">
        <v>33</v>
      </c>
      <c r="I18" s="47" t="s">
        <v>16</v>
      </c>
      <c r="J18" s="60">
        <v>6.79</v>
      </c>
      <c r="K18" s="69"/>
      <c r="L18" s="25">
        <f t="shared" si="5"/>
        <v>0</v>
      </c>
      <c r="M18" s="26" t="str">
        <f t="shared" si="0"/>
        <v>OK</v>
      </c>
      <c r="N18" s="36"/>
      <c r="O18" s="36"/>
      <c r="P18" s="34"/>
      <c r="Q18" s="36"/>
      <c r="R18" s="34"/>
      <c r="S18" s="36"/>
      <c r="T18" s="34"/>
      <c r="U18" s="39"/>
      <c r="V18" s="36"/>
      <c r="W18" s="38"/>
      <c r="X18" s="34"/>
      <c r="Y18" s="38"/>
      <c r="Z18" s="35"/>
      <c r="AA18" s="35"/>
      <c r="AB18" s="35"/>
      <c r="AC18" s="35"/>
      <c r="AD18" s="35"/>
      <c r="AE18" s="35"/>
    </row>
    <row r="19" spans="1:31" s="7" customFormat="1" ht="30" customHeight="1" x14ac:dyDescent="0.45">
      <c r="A19" s="74"/>
      <c r="B19" s="75"/>
      <c r="C19" s="77"/>
      <c r="D19" s="63">
        <v>16</v>
      </c>
      <c r="E19" s="78"/>
      <c r="F19" s="46" t="s">
        <v>22</v>
      </c>
      <c r="G19" s="53" t="s">
        <v>32</v>
      </c>
      <c r="H19" s="46" t="s">
        <v>34</v>
      </c>
      <c r="I19" s="47" t="s">
        <v>16</v>
      </c>
      <c r="J19" s="60">
        <v>756.82</v>
      </c>
      <c r="K19" s="69"/>
      <c r="L19" s="25">
        <f t="shared" si="5"/>
        <v>0</v>
      </c>
      <c r="M19" s="26" t="str">
        <f t="shared" si="0"/>
        <v>OK</v>
      </c>
      <c r="N19" s="36"/>
      <c r="O19" s="36"/>
      <c r="P19" s="34"/>
      <c r="Q19" s="36"/>
      <c r="R19" s="34"/>
      <c r="S19" s="36"/>
      <c r="T19" s="34"/>
      <c r="U19" s="39"/>
      <c r="V19" s="36"/>
      <c r="W19" s="38"/>
      <c r="X19" s="34"/>
      <c r="Y19" s="38"/>
      <c r="Z19" s="35"/>
      <c r="AA19" s="35"/>
      <c r="AB19" s="35"/>
      <c r="AC19" s="35"/>
      <c r="AD19" s="35"/>
      <c r="AE19" s="35"/>
    </row>
    <row r="20" spans="1:31" ht="30" customHeight="1" x14ac:dyDescent="0.45">
      <c r="A20" s="74"/>
      <c r="B20" s="70">
        <v>9</v>
      </c>
      <c r="C20" s="71" t="s">
        <v>42</v>
      </c>
      <c r="D20" s="64">
        <v>17</v>
      </c>
      <c r="E20" s="73" t="s">
        <v>15</v>
      </c>
      <c r="F20" s="45" t="s">
        <v>14</v>
      </c>
      <c r="G20" s="53" t="s">
        <v>32</v>
      </c>
      <c r="H20" s="46" t="s">
        <v>33</v>
      </c>
      <c r="I20" s="47" t="s">
        <v>16</v>
      </c>
      <c r="J20" s="60">
        <v>6.13</v>
      </c>
      <c r="K20" s="69"/>
      <c r="L20" s="25">
        <f t="shared" si="5"/>
        <v>0</v>
      </c>
      <c r="M20" s="26" t="str">
        <f t="shared" si="0"/>
        <v>OK</v>
      </c>
      <c r="N20" s="54"/>
      <c r="O20" s="54"/>
      <c r="P20" s="55"/>
      <c r="Q20" s="55"/>
      <c r="R20" s="55"/>
      <c r="S20" s="55"/>
      <c r="T20" s="55"/>
      <c r="U20" s="55"/>
      <c r="V20" s="55"/>
      <c r="W20" s="55"/>
      <c r="X20" s="56"/>
      <c r="Y20" s="56"/>
      <c r="Z20" s="56"/>
      <c r="AA20" s="56"/>
      <c r="AB20" s="56"/>
      <c r="AC20" s="56"/>
      <c r="AD20" s="56"/>
      <c r="AE20" s="56"/>
    </row>
    <row r="21" spans="1:31" ht="30" customHeight="1" x14ac:dyDescent="0.45">
      <c r="A21" s="74"/>
      <c r="B21" s="70"/>
      <c r="C21" s="72"/>
      <c r="D21" s="64">
        <v>18</v>
      </c>
      <c r="E21" s="73"/>
      <c r="F21" s="46" t="s">
        <v>22</v>
      </c>
      <c r="G21" s="53" t="s">
        <v>32</v>
      </c>
      <c r="H21" s="46" t="s">
        <v>34</v>
      </c>
      <c r="I21" s="47" t="s">
        <v>16</v>
      </c>
      <c r="J21" s="60">
        <v>704.59</v>
      </c>
      <c r="K21" s="69"/>
      <c r="L21" s="25">
        <f t="shared" si="5"/>
        <v>0</v>
      </c>
      <c r="M21" s="26" t="str">
        <f t="shared" si="0"/>
        <v>OK</v>
      </c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6"/>
      <c r="Y21" s="56"/>
      <c r="Z21" s="56"/>
      <c r="AA21" s="56"/>
      <c r="AB21" s="56"/>
      <c r="AC21" s="56"/>
      <c r="AD21" s="56"/>
      <c r="AE21" s="56"/>
    </row>
    <row r="22" spans="1:31" ht="30" customHeight="1" x14ac:dyDescent="0.45">
      <c r="A22" s="74"/>
      <c r="B22" s="75">
        <v>10</v>
      </c>
      <c r="C22" s="76" t="s">
        <v>42</v>
      </c>
      <c r="D22" s="63">
        <v>19</v>
      </c>
      <c r="E22" s="78" t="s">
        <v>35</v>
      </c>
      <c r="F22" s="45" t="s">
        <v>14</v>
      </c>
      <c r="G22" s="53" t="s">
        <v>32</v>
      </c>
      <c r="H22" s="46" t="s">
        <v>33</v>
      </c>
      <c r="I22" s="47" t="s">
        <v>16</v>
      </c>
      <c r="J22" s="60">
        <v>3.41</v>
      </c>
      <c r="K22" s="69"/>
      <c r="L22" s="25">
        <f t="shared" si="5"/>
        <v>0</v>
      </c>
      <c r="M22" s="26" t="str">
        <f t="shared" si="0"/>
        <v>OK</v>
      </c>
      <c r="N22" s="54"/>
      <c r="O22" s="54"/>
      <c r="P22" s="55"/>
      <c r="Q22" s="55"/>
      <c r="R22" s="55"/>
      <c r="S22" s="55"/>
      <c r="T22" s="55"/>
      <c r="U22" s="55"/>
      <c r="V22" s="55"/>
      <c r="W22" s="55"/>
      <c r="X22" s="56"/>
      <c r="Y22" s="56"/>
      <c r="Z22" s="56"/>
      <c r="AA22" s="56"/>
      <c r="AB22" s="56"/>
      <c r="AC22" s="56"/>
      <c r="AD22" s="56"/>
      <c r="AE22" s="56"/>
    </row>
    <row r="23" spans="1:31" ht="30" customHeight="1" x14ac:dyDescent="0.45">
      <c r="A23" s="74"/>
      <c r="B23" s="75"/>
      <c r="C23" s="77"/>
      <c r="D23" s="63">
        <v>20</v>
      </c>
      <c r="E23" s="78"/>
      <c r="F23" s="46" t="s">
        <v>22</v>
      </c>
      <c r="G23" s="53" t="s">
        <v>32</v>
      </c>
      <c r="H23" s="46" t="s">
        <v>34</v>
      </c>
      <c r="I23" s="47" t="s">
        <v>16</v>
      </c>
      <c r="J23" s="60">
        <v>328.19</v>
      </c>
      <c r="K23" s="69"/>
      <c r="L23" s="25">
        <f t="shared" si="5"/>
        <v>0</v>
      </c>
      <c r="M23" s="26" t="str">
        <f t="shared" si="0"/>
        <v>OK</v>
      </c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6"/>
      <c r="Y23" s="56"/>
      <c r="Z23" s="56"/>
      <c r="AA23" s="56"/>
      <c r="AB23" s="56"/>
      <c r="AC23" s="56"/>
      <c r="AD23" s="56"/>
      <c r="AE23" s="56"/>
    </row>
    <row r="24" spans="1:31" s="7" customFormat="1" ht="30" customHeight="1" x14ac:dyDescent="0.45">
      <c r="A24" s="74" t="s">
        <v>45</v>
      </c>
      <c r="B24" s="70">
        <v>11</v>
      </c>
      <c r="C24" s="71" t="s">
        <v>42</v>
      </c>
      <c r="D24" s="64">
        <v>21</v>
      </c>
      <c r="E24" s="73" t="s">
        <v>18</v>
      </c>
      <c r="F24" s="45" t="s">
        <v>14</v>
      </c>
      <c r="G24" s="53" t="s">
        <v>32</v>
      </c>
      <c r="H24" s="46" t="s">
        <v>33</v>
      </c>
      <c r="I24" s="47" t="s">
        <v>16</v>
      </c>
      <c r="J24" s="60">
        <v>3.81</v>
      </c>
      <c r="K24" s="69"/>
      <c r="L24" s="25">
        <f t="shared" si="5"/>
        <v>0</v>
      </c>
      <c r="M24" s="26" t="str">
        <f t="shared" si="0"/>
        <v>OK</v>
      </c>
      <c r="N24" s="36"/>
      <c r="O24" s="36"/>
      <c r="P24" s="36"/>
      <c r="Q24" s="34"/>
      <c r="R24" s="36"/>
      <c r="S24" s="34"/>
      <c r="T24" s="34"/>
      <c r="U24" s="39"/>
      <c r="V24" s="36"/>
      <c r="W24" s="38"/>
      <c r="X24" s="34"/>
      <c r="Y24" s="38"/>
      <c r="Z24" s="35"/>
      <c r="AA24" s="35"/>
      <c r="AB24" s="35"/>
      <c r="AC24" s="35"/>
      <c r="AD24" s="35"/>
      <c r="AE24" s="35"/>
    </row>
    <row r="25" spans="1:31" s="7" customFormat="1" ht="30" customHeight="1" x14ac:dyDescent="0.45">
      <c r="A25" s="74"/>
      <c r="B25" s="70"/>
      <c r="C25" s="72"/>
      <c r="D25" s="64">
        <v>22</v>
      </c>
      <c r="E25" s="73"/>
      <c r="F25" s="46" t="s">
        <v>22</v>
      </c>
      <c r="G25" s="53" t="s">
        <v>32</v>
      </c>
      <c r="H25" s="46" t="s">
        <v>34</v>
      </c>
      <c r="I25" s="47" t="s">
        <v>16</v>
      </c>
      <c r="J25" s="60">
        <v>420.14</v>
      </c>
      <c r="K25" s="69"/>
      <c r="L25" s="25">
        <f t="shared" si="5"/>
        <v>0</v>
      </c>
      <c r="M25" s="26" t="str">
        <f t="shared" si="0"/>
        <v>OK</v>
      </c>
      <c r="N25" s="36"/>
      <c r="O25" s="36"/>
      <c r="P25" s="36"/>
      <c r="Q25" s="34"/>
      <c r="R25" s="36"/>
      <c r="S25" s="34"/>
      <c r="T25" s="34"/>
      <c r="U25" s="39"/>
      <c r="V25" s="36"/>
      <c r="W25" s="38"/>
      <c r="X25" s="34"/>
      <c r="Y25" s="38"/>
      <c r="Z25" s="35"/>
      <c r="AA25" s="35"/>
      <c r="AB25" s="35"/>
      <c r="AC25" s="35"/>
      <c r="AD25" s="35"/>
      <c r="AE25" s="35"/>
    </row>
    <row r="26" spans="1:31" s="7" customFormat="1" ht="30" customHeight="1" x14ac:dyDescent="0.45">
      <c r="A26" s="74"/>
      <c r="B26" s="75">
        <v>12</v>
      </c>
      <c r="C26" s="76" t="s">
        <v>43</v>
      </c>
      <c r="D26" s="63">
        <v>23</v>
      </c>
      <c r="E26" s="78" t="s">
        <v>19</v>
      </c>
      <c r="F26" s="45" t="s">
        <v>14</v>
      </c>
      <c r="G26" s="53" t="s">
        <v>32</v>
      </c>
      <c r="H26" s="46" t="s">
        <v>33</v>
      </c>
      <c r="I26" s="47" t="s">
        <v>16</v>
      </c>
      <c r="J26" s="60">
        <v>5.23</v>
      </c>
      <c r="K26" s="69"/>
      <c r="L26" s="25">
        <f t="shared" si="5"/>
        <v>0</v>
      </c>
      <c r="M26" s="26" t="str">
        <f t="shared" si="0"/>
        <v>OK</v>
      </c>
      <c r="N26" s="36"/>
      <c r="O26" s="36"/>
      <c r="P26" s="34"/>
      <c r="Q26" s="34"/>
      <c r="R26" s="34"/>
      <c r="S26" s="34"/>
      <c r="T26" s="34"/>
      <c r="U26" s="39"/>
      <c r="V26" s="36"/>
      <c r="W26" s="38"/>
      <c r="X26" s="36"/>
      <c r="Y26" s="38"/>
      <c r="Z26" s="35"/>
      <c r="AA26" s="35"/>
      <c r="AB26" s="35"/>
      <c r="AC26" s="35"/>
      <c r="AD26" s="35"/>
      <c r="AE26" s="35"/>
    </row>
    <row r="27" spans="1:31" s="7" customFormat="1" ht="30" customHeight="1" x14ac:dyDescent="0.45">
      <c r="A27" s="74"/>
      <c r="B27" s="75"/>
      <c r="C27" s="77"/>
      <c r="D27" s="63">
        <v>24</v>
      </c>
      <c r="E27" s="78"/>
      <c r="F27" s="46" t="s">
        <v>22</v>
      </c>
      <c r="G27" s="53" t="s">
        <v>32</v>
      </c>
      <c r="H27" s="46" t="s">
        <v>34</v>
      </c>
      <c r="I27" s="47" t="s">
        <v>16</v>
      </c>
      <c r="J27" s="60">
        <v>517.33000000000004</v>
      </c>
      <c r="K27" s="69"/>
      <c r="L27" s="25">
        <f t="shared" si="5"/>
        <v>0</v>
      </c>
      <c r="M27" s="26" t="str">
        <f t="shared" si="0"/>
        <v>OK</v>
      </c>
      <c r="N27" s="36"/>
      <c r="O27" s="36"/>
      <c r="P27" s="34"/>
      <c r="Q27" s="34"/>
      <c r="R27" s="34"/>
      <c r="S27" s="34"/>
      <c r="T27" s="34"/>
      <c r="U27" s="39"/>
      <c r="V27" s="36"/>
      <c r="W27" s="38"/>
      <c r="X27" s="36"/>
      <c r="Y27" s="38"/>
      <c r="Z27" s="35"/>
      <c r="AA27" s="35"/>
      <c r="AB27" s="35"/>
      <c r="AC27" s="35"/>
      <c r="AD27" s="35"/>
      <c r="AE27" s="35"/>
    </row>
    <row r="28" spans="1:31" s="7" customFormat="1" ht="30" customHeight="1" x14ac:dyDescent="0.45">
      <c r="A28" s="74"/>
      <c r="B28" s="70">
        <v>13</v>
      </c>
      <c r="C28" s="71" t="s">
        <v>43</v>
      </c>
      <c r="D28" s="64">
        <v>25</v>
      </c>
      <c r="E28" s="73" t="s">
        <v>20</v>
      </c>
      <c r="F28" s="45" t="s">
        <v>14</v>
      </c>
      <c r="G28" s="53" t="s">
        <v>32</v>
      </c>
      <c r="H28" s="46" t="s">
        <v>33</v>
      </c>
      <c r="I28" s="47" t="s">
        <v>16</v>
      </c>
      <c r="J28" s="60">
        <v>6.79</v>
      </c>
      <c r="K28" s="69"/>
      <c r="L28" s="25">
        <f t="shared" si="5"/>
        <v>0</v>
      </c>
      <c r="M28" s="26" t="str">
        <f t="shared" si="0"/>
        <v>OK</v>
      </c>
      <c r="N28" s="36"/>
      <c r="O28" s="36"/>
      <c r="P28" s="34"/>
      <c r="Q28" s="36"/>
      <c r="R28" s="34"/>
      <c r="S28" s="36"/>
      <c r="T28" s="34"/>
      <c r="U28" s="39"/>
      <c r="V28" s="36"/>
      <c r="W28" s="38"/>
      <c r="X28" s="34"/>
      <c r="Y28" s="38"/>
      <c r="Z28" s="35"/>
      <c r="AA28" s="35"/>
      <c r="AB28" s="35"/>
      <c r="AC28" s="35"/>
      <c r="AD28" s="35"/>
      <c r="AE28" s="35"/>
    </row>
    <row r="29" spans="1:31" s="7" customFormat="1" ht="30" customHeight="1" x14ac:dyDescent="0.45">
      <c r="A29" s="74"/>
      <c r="B29" s="70"/>
      <c r="C29" s="72"/>
      <c r="D29" s="64">
        <v>26</v>
      </c>
      <c r="E29" s="73"/>
      <c r="F29" s="46" t="s">
        <v>22</v>
      </c>
      <c r="G29" s="53" t="s">
        <v>32</v>
      </c>
      <c r="H29" s="46" t="s">
        <v>34</v>
      </c>
      <c r="I29" s="47" t="s">
        <v>16</v>
      </c>
      <c r="J29" s="60">
        <v>756.82</v>
      </c>
      <c r="K29" s="69"/>
      <c r="L29" s="25">
        <f t="shared" si="5"/>
        <v>0</v>
      </c>
      <c r="M29" s="26" t="str">
        <f t="shared" si="0"/>
        <v>OK</v>
      </c>
      <c r="N29" s="36"/>
      <c r="O29" s="36"/>
      <c r="P29" s="34"/>
      <c r="Q29" s="36"/>
      <c r="R29" s="34"/>
      <c r="S29" s="36"/>
      <c r="T29" s="34"/>
      <c r="U29" s="39"/>
      <c r="V29" s="36"/>
      <c r="W29" s="38"/>
      <c r="X29" s="34"/>
      <c r="Y29" s="38"/>
      <c r="Z29" s="35"/>
      <c r="AA29" s="35"/>
      <c r="AB29" s="35"/>
      <c r="AC29" s="35"/>
      <c r="AD29" s="35"/>
      <c r="AE29" s="35"/>
    </row>
    <row r="30" spans="1:31" ht="30" customHeight="1" x14ac:dyDescent="0.45">
      <c r="A30" s="74"/>
      <c r="B30" s="75">
        <v>14</v>
      </c>
      <c r="C30" s="76" t="s">
        <v>42</v>
      </c>
      <c r="D30" s="63">
        <v>27</v>
      </c>
      <c r="E30" s="78" t="s">
        <v>15</v>
      </c>
      <c r="F30" s="45" t="s">
        <v>14</v>
      </c>
      <c r="G30" s="53" t="s">
        <v>32</v>
      </c>
      <c r="H30" s="46" t="s">
        <v>33</v>
      </c>
      <c r="I30" s="47" t="s">
        <v>16</v>
      </c>
      <c r="J30" s="60">
        <v>6.13</v>
      </c>
      <c r="K30" s="69"/>
      <c r="L30" s="25">
        <f t="shared" si="5"/>
        <v>0</v>
      </c>
      <c r="M30" s="26" t="str">
        <f t="shared" si="0"/>
        <v>OK</v>
      </c>
      <c r="N30" s="54"/>
      <c r="O30" s="54"/>
      <c r="P30" s="55"/>
      <c r="Q30" s="55"/>
      <c r="R30" s="55"/>
      <c r="S30" s="55"/>
      <c r="T30" s="55"/>
      <c r="U30" s="55"/>
      <c r="V30" s="55"/>
      <c r="W30" s="55"/>
      <c r="X30" s="56"/>
      <c r="Y30" s="56"/>
      <c r="Z30" s="56"/>
      <c r="AA30" s="56"/>
      <c r="AB30" s="56"/>
      <c r="AC30" s="56"/>
      <c r="AD30" s="56"/>
      <c r="AE30" s="56"/>
    </row>
    <row r="31" spans="1:31" ht="30" customHeight="1" x14ac:dyDescent="0.45">
      <c r="A31" s="74"/>
      <c r="B31" s="75"/>
      <c r="C31" s="77"/>
      <c r="D31" s="63">
        <v>28</v>
      </c>
      <c r="E31" s="78"/>
      <c r="F31" s="46" t="s">
        <v>22</v>
      </c>
      <c r="G31" s="53" t="s">
        <v>32</v>
      </c>
      <c r="H31" s="46" t="s">
        <v>34</v>
      </c>
      <c r="I31" s="47" t="s">
        <v>16</v>
      </c>
      <c r="J31" s="60">
        <v>704.59</v>
      </c>
      <c r="K31" s="69"/>
      <c r="L31" s="25">
        <f t="shared" si="5"/>
        <v>0</v>
      </c>
      <c r="M31" s="26" t="str">
        <f t="shared" si="0"/>
        <v>OK</v>
      </c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6"/>
      <c r="Y31" s="56"/>
      <c r="Z31" s="56"/>
      <c r="AA31" s="56"/>
      <c r="AB31" s="56"/>
      <c r="AC31" s="56"/>
      <c r="AD31" s="56"/>
      <c r="AE31" s="56"/>
    </row>
    <row r="32" spans="1:31" s="7" customFormat="1" ht="30" customHeight="1" x14ac:dyDescent="0.45">
      <c r="A32" s="74" t="s">
        <v>46</v>
      </c>
      <c r="B32" s="70">
        <v>15</v>
      </c>
      <c r="C32" s="71" t="s">
        <v>42</v>
      </c>
      <c r="D32" s="64">
        <v>29</v>
      </c>
      <c r="E32" s="73" t="s">
        <v>18</v>
      </c>
      <c r="F32" s="45" t="s">
        <v>14</v>
      </c>
      <c r="G32" s="53" t="s">
        <v>32</v>
      </c>
      <c r="H32" s="46" t="s">
        <v>33</v>
      </c>
      <c r="I32" s="47" t="s">
        <v>16</v>
      </c>
      <c r="J32" s="60">
        <v>3.81</v>
      </c>
      <c r="K32" s="69"/>
      <c r="L32" s="25">
        <f t="shared" si="5"/>
        <v>0</v>
      </c>
      <c r="M32" s="26" t="str">
        <f t="shared" si="0"/>
        <v>OK</v>
      </c>
      <c r="N32" s="36"/>
      <c r="O32" s="36"/>
      <c r="P32" s="36"/>
      <c r="Q32" s="34"/>
      <c r="R32" s="36"/>
      <c r="S32" s="34"/>
      <c r="T32" s="34"/>
      <c r="U32" s="39"/>
      <c r="V32" s="36"/>
      <c r="W32" s="38"/>
      <c r="X32" s="34"/>
      <c r="Y32" s="38"/>
      <c r="Z32" s="35"/>
      <c r="AA32" s="35"/>
      <c r="AB32" s="35"/>
      <c r="AC32" s="35"/>
      <c r="AD32" s="35"/>
      <c r="AE32" s="35"/>
    </row>
    <row r="33" spans="1:31" s="7" customFormat="1" ht="30" customHeight="1" x14ac:dyDescent="0.45">
      <c r="A33" s="74"/>
      <c r="B33" s="70"/>
      <c r="C33" s="72"/>
      <c r="D33" s="64">
        <v>30</v>
      </c>
      <c r="E33" s="73"/>
      <c r="F33" s="46" t="s">
        <v>22</v>
      </c>
      <c r="G33" s="53" t="s">
        <v>32</v>
      </c>
      <c r="H33" s="46" t="s">
        <v>34</v>
      </c>
      <c r="I33" s="47" t="s">
        <v>16</v>
      </c>
      <c r="J33" s="60">
        <v>420.13</v>
      </c>
      <c r="K33" s="69"/>
      <c r="L33" s="25">
        <f t="shared" si="5"/>
        <v>0</v>
      </c>
      <c r="M33" s="26" t="str">
        <f t="shared" si="0"/>
        <v>OK</v>
      </c>
      <c r="N33" s="36"/>
      <c r="O33" s="36"/>
      <c r="P33" s="36"/>
      <c r="Q33" s="34"/>
      <c r="R33" s="36"/>
      <c r="S33" s="34"/>
      <c r="T33" s="34"/>
      <c r="U33" s="39"/>
      <c r="V33" s="36"/>
      <c r="W33" s="38"/>
      <c r="X33" s="34"/>
      <c r="Y33" s="38"/>
      <c r="Z33" s="35"/>
      <c r="AA33" s="35"/>
      <c r="AB33" s="35"/>
      <c r="AC33" s="35"/>
      <c r="AD33" s="35"/>
      <c r="AE33" s="35"/>
    </row>
    <row r="34" spans="1:31" s="7" customFormat="1" ht="30" customHeight="1" x14ac:dyDescent="0.45">
      <c r="A34" s="74"/>
      <c r="B34" s="75">
        <v>16</v>
      </c>
      <c r="C34" s="76" t="s">
        <v>43</v>
      </c>
      <c r="D34" s="63">
        <v>31</v>
      </c>
      <c r="E34" s="78" t="s">
        <v>19</v>
      </c>
      <c r="F34" s="45" t="s">
        <v>14</v>
      </c>
      <c r="G34" s="53" t="s">
        <v>32</v>
      </c>
      <c r="H34" s="46" t="s">
        <v>33</v>
      </c>
      <c r="I34" s="47" t="s">
        <v>16</v>
      </c>
      <c r="J34" s="60">
        <v>5.23</v>
      </c>
      <c r="K34" s="69"/>
      <c r="L34" s="25">
        <f t="shared" si="5"/>
        <v>0</v>
      </c>
      <c r="M34" s="26" t="str">
        <f t="shared" si="0"/>
        <v>OK</v>
      </c>
      <c r="N34" s="36"/>
      <c r="O34" s="36"/>
      <c r="P34" s="34"/>
      <c r="Q34" s="34"/>
      <c r="R34" s="34"/>
      <c r="S34" s="34"/>
      <c r="T34" s="34"/>
      <c r="U34" s="39"/>
      <c r="V34" s="36"/>
      <c r="W34" s="38"/>
      <c r="X34" s="36"/>
      <c r="Y34" s="38"/>
      <c r="Z34" s="35"/>
      <c r="AA34" s="35"/>
      <c r="AB34" s="35"/>
      <c r="AC34" s="35"/>
      <c r="AD34" s="35"/>
      <c r="AE34" s="35"/>
    </row>
    <row r="35" spans="1:31" s="7" customFormat="1" ht="30" customHeight="1" x14ac:dyDescent="0.45">
      <c r="A35" s="74"/>
      <c r="B35" s="75"/>
      <c r="C35" s="77"/>
      <c r="D35" s="63">
        <v>32</v>
      </c>
      <c r="E35" s="78"/>
      <c r="F35" s="46" t="s">
        <v>22</v>
      </c>
      <c r="G35" s="53" t="s">
        <v>32</v>
      </c>
      <c r="H35" s="46" t="s">
        <v>34</v>
      </c>
      <c r="I35" s="47" t="s">
        <v>16</v>
      </c>
      <c r="J35" s="60">
        <v>517.33000000000004</v>
      </c>
      <c r="K35" s="69"/>
      <c r="L35" s="25">
        <f t="shared" si="5"/>
        <v>0</v>
      </c>
      <c r="M35" s="26" t="str">
        <f t="shared" si="0"/>
        <v>OK</v>
      </c>
      <c r="N35" s="36"/>
      <c r="O35" s="36"/>
      <c r="P35" s="34"/>
      <c r="Q35" s="34"/>
      <c r="R35" s="34"/>
      <c r="S35" s="34"/>
      <c r="T35" s="34"/>
      <c r="U35" s="39"/>
      <c r="V35" s="36"/>
      <c r="W35" s="38"/>
      <c r="X35" s="36"/>
      <c r="Y35" s="38"/>
      <c r="Z35" s="35"/>
      <c r="AA35" s="35"/>
      <c r="AB35" s="35"/>
      <c r="AC35" s="35"/>
      <c r="AD35" s="35"/>
      <c r="AE35" s="35"/>
    </row>
    <row r="36" spans="1:31" s="7" customFormat="1" ht="30" customHeight="1" x14ac:dyDescent="0.45">
      <c r="A36" s="74"/>
      <c r="B36" s="70">
        <v>17</v>
      </c>
      <c r="C36" s="71" t="s">
        <v>43</v>
      </c>
      <c r="D36" s="64">
        <v>33</v>
      </c>
      <c r="E36" s="73" t="s">
        <v>20</v>
      </c>
      <c r="F36" s="45" t="s">
        <v>14</v>
      </c>
      <c r="G36" s="53" t="s">
        <v>32</v>
      </c>
      <c r="H36" s="46" t="s">
        <v>33</v>
      </c>
      <c r="I36" s="47" t="s">
        <v>16</v>
      </c>
      <c r="J36" s="60">
        <v>6.79</v>
      </c>
      <c r="K36" s="69"/>
      <c r="L36" s="25">
        <f t="shared" si="5"/>
        <v>0</v>
      </c>
      <c r="M36" s="26" t="str">
        <f t="shared" si="0"/>
        <v>OK</v>
      </c>
      <c r="N36" s="36"/>
      <c r="O36" s="36"/>
      <c r="P36" s="34"/>
      <c r="Q36" s="36"/>
      <c r="R36" s="34"/>
      <c r="S36" s="36"/>
      <c r="T36" s="34"/>
      <c r="U36" s="39"/>
      <c r="V36" s="36"/>
      <c r="W36" s="38"/>
      <c r="X36" s="34"/>
      <c r="Y36" s="38"/>
      <c r="Z36" s="35"/>
      <c r="AA36" s="35"/>
      <c r="AB36" s="35"/>
      <c r="AC36" s="35"/>
      <c r="AD36" s="35"/>
      <c r="AE36" s="35"/>
    </row>
    <row r="37" spans="1:31" s="7" customFormat="1" ht="30" customHeight="1" x14ac:dyDescent="0.45">
      <c r="A37" s="74"/>
      <c r="B37" s="70"/>
      <c r="C37" s="72"/>
      <c r="D37" s="64">
        <v>34</v>
      </c>
      <c r="E37" s="73"/>
      <c r="F37" s="46" t="s">
        <v>22</v>
      </c>
      <c r="G37" s="53" t="s">
        <v>32</v>
      </c>
      <c r="H37" s="46" t="s">
        <v>34</v>
      </c>
      <c r="I37" s="47" t="s">
        <v>16</v>
      </c>
      <c r="J37" s="60">
        <v>756.82</v>
      </c>
      <c r="K37" s="69"/>
      <c r="L37" s="25">
        <f t="shared" si="5"/>
        <v>0</v>
      </c>
      <c r="M37" s="26" t="str">
        <f t="shared" si="0"/>
        <v>OK</v>
      </c>
      <c r="N37" s="36"/>
      <c r="O37" s="36"/>
      <c r="P37" s="34"/>
      <c r="Q37" s="36"/>
      <c r="R37" s="34"/>
      <c r="S37" s="36"/>
      <c r="T37" s="34"/>
      <c r="U37" s="39"/>
      <c r="V37" s="36"/>
      <c r="W37" s="38"/>
      <c r="X37" s="34"/>
      <c r="Y37" s="38"/>
      <c r="Z37" s="35"/>
      <c r="AA37" s="35"/>
      <c r="AB37" s="35"/>
      <c r="AC37" s="35"/>
      <c r="AD37" s="35"/>
      <c r="AE37" s="35"/>
    </row>
    <row r="38" spans="1:31" s="7" customFormat="1" ht="30" customHeight="1" x14ac:dyDescent="0.45">
      <c r="A38" s="74"/>
      <c r="B38" s="75">
        <v>18</v>
      </c>
      <c r="C38" s="76" t="s">
        <v>42</v>
      </c>
      <c r="D38" s="63">
        <v>35</v>
      </c>
      <c r="E38" s="78" t="s">
        <v>15</v>
      </c>
      <c r="F38" s="45" t="s">
        <v>14</v>
      </c>
      <c r="G38" s="53" t="s">
        <v>32</v>
      </c>
      <c r="H38" s="46" t="s">
        <v>33</v>
      </c>
      <c r="I38" s="47" t="s">
        <v>16</v>
      </c>
      <c r="J38" s="60">
        <v>6.13</v>
      </c>
      <c r="K38" s="69"/>
      <c r="L38" s="25">
        <f t="shared" si="5"/>
        <v>0</v>
      </c>
      <c r="M38" s="26" t="str">
        <f t="shared" si="0"/>
        <v>OK</v>
      </c>
      <c r="N38" s="36"/>
      <c r="O38" s="36"/>
      <c r="P38" s="34"/>
      <c r="Q38" s="36"/>
      <c r="R38" s="34"/>
      <c r="S38" s="36"/>
      <c r="T38" s="34"/>
      <c r="U38" s="39"/>
      <c r="V38" s="36"/>
      <c r="W38" s="38"/>
      <c r="X38" s="34"/>
      <c r="Y38" s="38"/>
      <c r="Z38" s="35"/>
      <c r="AA38" s="35"/>
      <c r="AB38" s="35"/>
      <c r="AC38" s="35"/>
      <c r="AD38" s="35"/>
      <c r="AE38" s="35"/>
    </row>
    <row r="39" spans="1:31" s="7" customFormat="1" ht="30" customHeight="1" x14ac:dyDescent="0.45">
      <c r="A39" s="74"/>
      <c r="B39" s="75"/>
      <c r="C39" s="77"/>
      <c r="D39" s="63">
        <v>36</v>
      </c>
      <c r="E39" s="78"/>
      <c r="F39" s="46" t="s">
        <v>22</v>
      </c>
      <c r="G39" s="53" t="s">
        <v>32</v>
      </c>
      <c r="H39" s="46" t="s">
        <v>34</v>
      </c>
      <c r="I39" s="47" t="s">
        <v>16</v>
      </c>
      <c r="J39" s="60">
        <v>704.6</v>
      </c>
      <c r="K39" s="69"/>
      <c r="L39" s="25">
        <f t="shared" si="5"/>
        <v>0</v>
      </c>
      <c r="M39" s="26" t="str">
        <f t="shared" si="0"/>
        <v>OK</v>
      </c>
      <c r="N39" s="36"/>
      <c r="O39" s="36"/>
      <c r="P39" s="34"/>
      <c r="Q39" s="36"/>
      <c r="R39" s="34"/>
      <c r="S39" s="36"/>
      <c r="T39" s="34"/>
      <c r="U39" s="39"/>
      <c r="V39" s="36"/>
      <c r="W39" s="38"/>
      <c r="X39" s="34"/>
      <c r="Y39" s="38"/>
      <c r="Z39" s="35"/>
      <c r="AA39" s="35"/>
      <c r="AB39" s="35"/>
      <c r="AC39" s="35"/>
      <c r="AD39" s="35"/>
      <c r="AE39" s="35"/>
    </row>
    <row r="40" spans="1:31" ht="30" customHeight="1" x14ac:dyDescent="0.45">
      <c r="A40" s="74"/>
      <c r="B40" s="70">
        <v>19</v>
      </c>
      <c r="C40" s="71" t="s">
        <v>42</v>
      </c>
      <c r="D40" s="64">
        <v>37</v>
      </c>
      <c r="E40" s="73" t="s">
        <v>35</v>
      </c>
      <c r="F40" s="45" t="s">
        <v>14</v>
      </c>
      <c r="G40" s="53" t="s">
        <v>32</v>
      </c>
      <c r="H40" s="46" t="s">
        <v>33</v>
      </c>
      <c r="I40" s="47" t="s">
        <v>16</v>
      </c>
      <c r="J40" s="60">
        <v>3.41</v>
      </c>
      <c r="K40" s="69"/>
      <c r="L40" s="25">
        <f t="shared" si="5"/>
        <v>0</v>
      </c>
      <c r="M40" s="26" t="str">
        <f t="shared" si="0"/>
        <v>OK</v>
      </c>
      <c r="N40" s="54"/>
      <c r="O40" s="54"/>
      <c r="P40" s="55"/>
      <c r="Q40" s="55"/>
      <c r="R40" s="55"/>
      <c r="S40" s="55"/>
      <c r="T40" s="55"/>
      <c r="U40" s="55"/>
      <c r="V40" s="55"/>
      <c r="W40" s="55"/>
      <c r="X40" s="56"/>
      <c r="Y40" s="56"/>
      <c r="Z40" s="56"/>
      <c r="AA40" s="56"/>
      <c r="AB40" s="56"/>
      <c r="AC40" s="56"/>
      <c r="AD40" s="56"/>
      <c r="AE40" s="56"/>
    </row>
    <row r="41" spans="1:31" ht="30" customHeight="1" x14ac:dyDescent="0.45">
      <c r="A41" s="74"/>
      <c r="B41" s="70"/>
      <c r="C41" s="72"/>
      <c r="D41" s="64">
        <v>38</v>
      </c>
      <c r="E41" s="73"/>
      <c r="F41" s="46" t="s">
        <v>22</v>
      </c>
      <c r="G41" s="53" t="s">
        <v>32</v>
      </c>
      <c r="H41" s="46" t="s">
        <v>34</v>
      </c>
      <c r="I41" s="47" t="s">
        <v>16</v>
      </c>
      <c r="J41" s="60">
        <v>328.24</v>
      </c>
      <c r="K41" s="69"/>
      <c r="L41" s="25">
        <f t="shared" si="5"/>
        <v>0</v>
      </c>
      <c r="M41" s="26" t="str">
        <f t="shared" si="0"/>
        <v>OK</v>
      </c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6"/>
      <c r="Y41" s="56"/>
      <c r="Z41" s="56"/>
      <c r="AA41" s="56"/>
      <c r="AB41" s="56"/>
      <c r="AC41" s="56"/>
      <c r="AD41" s="56"/>
      <c r="AE41" s="56"/>
    </row>
    <row r="43" spans="1:31" ht="18" x14ac:dyDescent="0.45">
      <c r="N43" s="50"/>
      <c r="O43" s="50"/>
    </row>
    <row r="45" spans="1:31" ht="18" x14ac:dyDescent="0.45">
      <c r="G45" s="87" t="s">
        <v>21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9"/>
    </row>
  </sheetData>
  <mergeCells count="84">
    <mergeCell ref="B8:B9"/>
    <mergeCell ref="P1:P2"/>
    <mergeCell ref="A1:G1"/>
    <mergeCell ref="H1:J1"/>
    <mergeCell ref="Y1:Y2"/>
    <mergeCell ref="X1:X2"/>
    <mergeCell ref="S1:S2"/>
    <mergeCell ref="T1:T2"/>
    <mergeCell ref="U1:U2"/>
    <mergeCell ref="V1:V2"/>
    <mergeCell ref="W1:W2"/>
    <mergeCell ref="N1:N2"/>
    <mergeCell ref="O1:O2"/>
    <mergeCell ref="K1:M1"/>
    <mergeCell ref="B4:B5"/>
    <mergeCell ref="B6:B7"/>
    <mergeCell ref="AA1:AA2"/>
    <mergeCell ref="AB1:AB2"/>
    <mergeCell ref="AC1:AC2"/>
    <mergeCell ref="AD1:AD2"/>
    <mergeCell ref="Q1:Q2"/>
    <mergeCell ref="R1:R2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AE1:AE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B10:B11"/>
    <mergeCell ref="B12:B13"/>
    <mergeCell ref="Z1:Z2"/>
    <mergeCell ref="E18:E19"/>
    <mergeCell ref="B20:B21"/>
    <mergeCell ref="C20:C21"/>
    <mergeCell ref="E20:E21"/>
    <mergeCell ref="B22:B23"/>
    <mergeCell ref="C22:C23"/>
    <mergeCell ref="E22:E23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G45:T45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45"/>
  <sheetViews>
    <sheetView zoomScale="80" zoomScaleNormal="80" workbookViewId="0">
      <selection activeCell="N14" sqref="N14"/>
    </sheetView>
  </sheetViews>
  <sheetFormatPr defaultColWidth="9.73046875" defaultRowHeight="14.25" x14ac:dyDescent="0.45"/>
  <cols>
    <col min="1" max="1" width="16.265625" style="2" customWidth="1"/>
    <col min="2" max="2" width="11.86328125" style="1" customWidth="1"/>
    <col min="3" max="3" width="46.73046875" style="1" customWidth="1"/>
    <col min="4" max="4" width="11.73046875" style="1" customWidth="1"/>
    <col min="5" max="5" width="24.86328125" style="1" customWidth="1"/>
    <col min="6" max="6" width="11.86328125" style="1" customWidth="1"/>
    <col min="7" max="7" width="9.1328125" style="28" customWidth="1"/>
    <col min="8" max="8" width="12.265625" style="1" customWidth="1"/>
    <col min="9" max="9" width="14.86328125" style="1" customWidth="1"/>
    <col min="10" max="10" width="15.3984375" style="1" customWidth="1"/>
    <col min="11" max="11" width="11.265625" style="6" customWidth="1"/>
    <col min="12" max="12" width="13.265625" style="27" customWidth="1"/>
    <col min="13" max="13" width="12.59765625" style="4" customWidth="1"/>
    <col min="14" max="14" width="14.1328125" style="5" customWidth="1"/>
    <col min="15" max="15" width="14.265625" style="5" customWidth="1"/>
    <col min="16" max="23" width="15.73046875" style="5" customWidth="1"/>
    <col min="24" max="31" width="15.73046875" style="2" customWidth="1"/>
    <col min="32" max="16384" width="9.73046875" style="2"/>
  </cols>
  <sheetData>
    <row r="1" spans="1:31" ht="65.25" customHeight="1" x14ac:dyDescent="0.45">
      <c r="A1" s="79" t="s">
        <v>36</v>
      </c>
      <c r="B1" s="79"/>
      <c r="C1" s="79"/>
      <c r="D1" s="79"/>
      <c r="E1" s="79"/>
      <c r="F1" s="79"/>
      <c r="G1" s="80"/>
      <c r="H1" s="86" t="s">
        <v>37</v>
      </c>
      <c r="I1" s="86"/>
      <c r="J1" s="86"/>
      <c r="K1" s="86" t="s">
        <v>38</v>
      </c>
      <c r="L1" s="86"/>
      <c r="M1" s="86"/>
      <c r="N1" s="84" t="s">
        <v>39</v>
      </c>
      <c r="O1" s="84" t="s">
        <v>39</v>
      </c>
      <c r="P1" s="84" t="s">
        <v>39</v>
      </c>
      <c r="Q1" s="84" t="s">
        <v>39</v>
      </c>
      <c r="R1" s="84" t="s">
        <v>39</v>
      </c>
      <c r="S1" s="84" t="s">
        <v>39</v>
      </c>
      <c r="T1" s="84" t="s">
        <v>39</v>
      </c>
      <c r="U1" s="84" t="s">
        <v>39</v>
      </c>
      <c r="V1" s="84" t="s">
        <v>39</v>
      </c>
      <c r="W1" s="84" t="s">
        <v>39</v>
      </c>
      <c r="X1" s="84" t="s">
        <v>39</v>
      </c>
      <c r="Y1" s="84" t="s">
        <v>39</v>
      </c>
      <c r="Z1" s="84" t="s">
        <v>39</v>
      </c>
      <c r="AA1" s="84" t="s">
        <v>39</v>
      </c>
      <c r="AB1" s="84" t="s">
        <v>39</v>
      </c>
      <c r="AC1" s="84" t="s">
        <v>39</v>
      </c>
      <c r="AD1" s="84" t="s">
        <v>39</v>
      </c>
      <c r="AE1" s="84" t="s">
        <v>39</v>
      </c>
    </row>
    <row r="2" spans="1:31" ht="21.75" customHeight="1" x14ac:dyDescent="0.45">
      <c r="A2" s="79" t="s">
        <v>17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</row>
    <row r="3" spans="1:31" s="3" customFormat="1" ht="30" customHeight="1" x14ac:dyDescent="0.35">
      <c r="A3" s="62" t="s">
        <v>40</v>
      </c>
      <c r="B3" s="51" t="s">
        <v>25</v>
      </c>
      <c r="C3" s="51" t="s">
        <v>26</v>
      </c>
      <c r="D3" s="51" t="s">
        <v>27</v>
      </c>
      <c r="E3" s="51" t="s">
        <v>28</v>
      </c>
      <c r="F3" s="51" t="s">
        <v>5</v>
      </c>
      <c r="G3" s="51" t="s">
        <v>29</v>
      </c>
      <c r="H3" s="51" t="s">
        <v>30</v>
      </c>
      <c r="I3" s="51" t="s">
        <v>31</v>
      </c>
      <c r="J3" s="21" t="s">
        <v>2</v>
      </c>
      <c r="K3" s="22" t="s">
        <v>4</v>
      </c>
      <c r="L3" s="23" t="s">
        <v>0</v>
      </c>
      <c r="M3" s="20" t="s">
        <v>3</v>
      </c>
      <c r="N3" s="24" t="s">
        <v>1</v>
      </c>
      <c r="O3" s="24" t="s">
        <v>1</v>
      </c>
      <c r="P3" s="24" t="s">
        <v>1</v>
      </c>
      <c r="Q3" s="24" t="s">
        <v>1</v>
      </c>
      <c r="R3" s="24" t="s">
        <v>1</v>
      </c>
      <c r="S3" s="24" t="s">
        <v>1</v>
      </c>
      <c r="T3" s="24" t="s">
        <v>1</v>
      </c>
      <c r="U3" s="24" t="s">
        <v>1</v>
      </c>
      <c r="V3" s="24" t="s">
        <v>1</v>
      </c>
      <c r="W3" s="24" t="s">
        <v>1</v>
      </c>
      <c r="X3" s="24" t="s">
        <v>1</v>
      </c>
      <c r="Y3" s="24" t="s">
        <v>1</v>
      </c>
      <c r="Z3" s="24" t="s">
        <v>1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</row>
    <row r="4" spans="1:31" ht="30" customHeight="1" x14ac:dyDescent="0.45">
      <c r="A4" s="83" t="s">
        <v>41</v>
      </c>
      <c r="B4" s="81">
        <v>1</v>
      </c>
      <c r="C4" s="71" t="s">
        <v>42</v>
      </c>
      <c r="D4" s="61">
        <v>1</v>
      </c>
      <c r="E4" s="73" t="s">
        <v>18</v>
      </c>
      <c r="F4" s="45" t="s">
        <v>14</v>
      </c>
      <c r="G4" s="53" t="s">
        <v>32</v>
      </c>
      <c r="H4" s="46" t="s">
        <v>33</v>
      </c>
      <c r="I4" s="47" t="s">
        <v>16</v>
      </c>
      <c r="J4" s="60">
        <v>3.81</v>
      </c>
      <c r="K4" s="69">
        <v>1000</v>
      </c>
      <c r="L4" s="25">
        <f>K4-(SUM(N4:AE4))</f>
        <v>1000</v>
      </c>
      <c r="M4" s="26" t="str">
        <f t="shared" ref="M4:M41" si="0">IF(L4&lt;0,"ATENÇÃO","OK")</f>
        <v>OK</v>
      </c>
      <c r="N4" s="36"/>
      <c r="O4" s="36"/>
      <c r="P4" s="34"/>
      <c r="Q4" s="34"/>
      <c r="R4" s="34"/>
      <c r="S4" s="34"/>
      <c r="T4" s="36"/>
      <c r="U4" s="40"/>
      <c r="V4" s="37"/>
      <c r="W4" s="38"/>
      <c r="X4" s="34"/>
      <c r="Y4" s="38"/>
      <c r="Z4" s="35"/>
      <c r="AA4" s="35"/>
      <c r="AB4" s="35"/>
      <c r="AC4" s="35"/>
      <c r="AD4" s="35"/>
      <c r="AE4" s="35"/>
    </row>
    <row r="5" spans="1:31" ht="30" customHeight="1" x14ac:dyDescent="0.45">
      <c r="A5" s="83"/>
      <c r="B5" s="82"/>
      <c r="C5" s="72"/>
      <c r="D5" s="61">
        <v>2</v>
      </c>
      <c r="E5" s="73"/>
      <c r="F5" s="46" t="s">
        <v>22</v>
      </c>
      <c r="G5" s="53" t="s">
        <v>32</v>
      </c>
      <c r="H5" s="46" t="s">
        <v>34</v>
      </c>
      <c r="I5" s="47" t="s">
        <v>16</v>
      </c>
      <c r="J5" s="60">
        <v>419.99</v>
      </c>
      <c r="K5" s="69">
        <v>10</v>
      </c>
      <c r="L5" s="25">
        <f t="shared" ref="L5" si="1">K5-(SUM(N5:AE5))</f>
        <v>10</v>
      </c>
      <c r="M5" s="26" t="str">
        <f t="shared" si="0"/>
        <v>OK</v>
      </c>
      <c r="N5" s="36"/>
      <c r="O5" s="36"/>
      <c r="P5" s="34"/>
      <c r="Q5" s="34"/>
      <c r="R5" s="34"/>
      <c r="S5" s="34"/>
      <c r="T5" s="36"/>
      <c r="U5" s="36"/>
      <c r="V5" s="36"/>
      <c r="W5" s="38"/>
      <c r="X5" s="34"/>
      <c r="Y5" s="38"/>
      <c r="Z5" s="35"/>
      <c r="AA5" s="35"/>
      <c r="AB5" s="35"/>
      <c r="AC5" s="35"/>
      <c r="AD5" s="35"/>
      <c r="AE5" s="35"/>
    </row>
    <row r="6" spans="1:31" ht="30" customHeight="1" x14ac:dyDescent="0.45">
      <c r="A6" s="83"/>
      <c r="B6" s="81">
        <v>2</v>
      </c>
      <c r="C6" s="76" t="s">
        <v>43</v>
      </c>
      <c r="D6" s="61">
        <v>3</v>
      </c>
      <c r="E6" s="78" t="s">
        <v>19</v>
      </c>
      <c r="F6" s="45" t="s">
        <v>14</v>
      </c>
      <c r="G6" s="53" t="s">
        <v>32</v>
      </c>
      <c r="H6" s="46" t="s">
        <v>33</v>
      </c>
      <c r="I6" s="47" t="s">
        <v>16</v>
      </c>
      <c r="J6" s="60">
        <v>5.23</v>
      </c>
      <c r="K6" s="69">
        <v>2000</v>
      </c>
      <c r="L6" s="25">
        <f>K6-(SUM(N6:AE6))</f>
        <v>2000</v>
      </c>
      <c r="M6" s="26" t="str">
        <f t="shared" si="0"/>
        <v>OK</v>
      </c>
      <c r="N6" s="36"/>
      <c r="O6" s="36"/>
      <c r="P6" s="34"/>
      <c r="Q6" s="34"/>
      <c r="R6" s="34"/>
      <c r="S6" s="34"/>
      <c r="T6" s="36"/>
      <c r="U6" s="40"/>
      <c r="V6" s="37"/>
      <c r="W6" s="38"/>
      <c r="X6" s="34"/>
      <c r="Y6" s="38"/>
      <c r="Z6" s="35"/>
      <c r="AA6" s="35"/>
      <c r="AB6" s="35"/>
      <c r="AC6" s="35"/>
      <c r="AD6" s="35"/>
      <c r="AE6" s="35"/>
    </row>
    <row r="7" spans="1:31" ht="30" customHeight="1" x14ac:dyDescent="0.45">
      <c r="A7" s="83"/>
      <c r="B7" s="82"/>
      <c r="C7" s="77"/>
      <c r="D7" s="61">
        <v>4</v>
      </c>
      <c r="E7" s="78"/>
      <c r="F7" s="46" t="s">
        <v>22</v>
      </c>
      <c r="G7" s="53" t="s">
        <v>32</v>
      </c>
      <c r="H7" s="46" t="s">
        <v>34</v>
      </c>
      <c r="I7" s="47" t="s">
        <v>16</v>
      </c>
      <c r="J7" s="60">
        <v>517.32000000000005</v>
      </c>
      <c r="K7" s="69">
        <v>12</v>
      </c>
      <c r="L7" s="25">
        <f t="shared" ref="L7" si="2">K7-(SUM(N7:AE7))</f>
        <v>12</v>
      </c>
      <c r="M7" s="26" t="str">
        <f t="shared" si="0"/>
        <v>OK</v>
      </c>
      <c r="N7" s="36"/>
      <c r="O7" s="36"/>
      <c r="P7" s="34"/>
      <c r="Q7" s="34"/>
      <c r="R7" s="34"/>
      <c r="S7" s="34"/>
      <c r="T7" s="36"/>
      <c r="U7" s="36"/>
      <c r="V7" s="36"/>
      <c r="W7" s="38"/>
      <c r="X7" s="34"/>
      <c r="Y7" s="38"/>
      <c r="Z7" s="35"/>
      <c r="AA7" s="35"/>
      <c r="AB7" s="35"/>
      <c r="AC7" s="35"/>
      <c r="AD7" s="35"/>
      <c r="AE7" s="35"/>
    </row>
    <row r="8" spans="1:31" ht="30" customHeight="1" x14ac:dyDescent="0.45">
      <c r="A8" s="83"/>
      <c r="B8" s="81">
        <v>3</v>
      </c>
      <c r="C8" s="71" t="s">
        <v>43</v>
      </c>
      <c r="D8" s="61">
        <v>5</v>
      </c>
      <c r="E8" s="73" t="s">
        <v>20</v>
      </c>
      <c r="F8" s="45" t="s">
        <v>14</v>
      </c>
      <c r="G8" s="53" t="s">
        <v>32</v>
      </c>
      <c r="H8" s="46" t="s">
        <v>33</v>
      </c>
      <c r="I8" s="47" t="s">
        <v>16</v>
      </c>
      <c r="J8" s="60">
        <v>6.79</v>
      </c>
      <c r="K8" s="69">
        <v>12000</v>
      </c>
      <c r="L8" s="25">
        <f>K8-(SUM(N8:AE8))</f>
        <v>12000</v>
      </c>
      <c r="M8" s="26" t="str">
        <f t="shared" si="0"/>
        <v>OK</v>
      </c>
      <c r="N8" s="36"/>
      <c r="O8" s="36"/>
      <c r="P8" s="34"/>
      <c r="Q8" s="34"/>
      <c r="R8" s="34"/>
      <c r="S8" s="34"/>
      <c r="T8" s="36"/>
      <c r="U8" s="40"/>
      <c r="V8" s="37"/>
      <c r="W8" s="38"/>
      <c r="X8" s="34"/>
      <c r="Y8" s="38"/>
      <c r="Z8" s="35"/>
      <c r="AA8" s="35"/>
      <c r="AB8" s="35"/>
      <c r="AC8" s="35"/>
      <c r="AD8" s="35"/>
      <c r="AE8" s="35"/>
    </row>
    <row r="9" spans="1:31" ht="30" customHeight="1" x14ac:dyDescent="0.45">
      <c r="A9" s="83"/>
      <c r="B9" s="82"/>
      <c r="C9" s="72"/>
      <c r="D9" s="61">
        <v>6</v>
      </c>
      <c r="E9" s="73"/>
      <c r="F9" s="46" t="s">
        <v>22</v>
      </c>
      <c r="G9" s="53" t="s">
        <v>32</v>
      </c>
      <c r="H9" s="46" t="s">
        <v>34</v>
      </c>
      <c r="I9" s="47" t="s">
        <v>16</v>
      </c>
      <c r="J9" s="60">
        <v>756.82</v>
      </c>
      <c r="K9" s="69">
        <v>20</v>
      </c>
      <c r="L9" s="25">
        <f t="shared" ref="L9" si="3">K9-(SUM(N9:AE9))</f>
        <v>20</v>
      </c>
      <c r="M9" s="26" t="str">
        <f t="shared" si="0"/>
        <v>OK</v>
      </c>
      <c r="N9" s="36"/>
      <c r="O9" s="36"/>
      <c r="P9" s="34"/>
      <c r="Q9" s="34"/>
      <c r="R9" s="34"/>
      <c r="S9" s="34"/>
      <c r="T9" s="36"/>
      <c r="U9" s="36"/>
      <c r="V9" s="36"/>
      <c r="W9" s="38"/>
      <c r="X9" s="34"/>
      <c r="Y9" s="38"/>
      <c r="Z9" s="35"/>
      <c r="AA9" s="35"/>
      <c r="AB9" s="35"/>
      <c r="AC9" s="35"/>
      <c r="AD9" s="35"/>
      <c r="AE9" s="35"/>
    </row>
    <row r="10" spans="1:31" ht="30" customHeight="1" x14ac:dyDescent="0.45">
      <c r="A10" s="83"/>
      <c r="B10" s="81">
        <v>4</v>
      </c>
      <c r="C10" s="76" t="s">
        <v>42</v>
      </c>
      <c r="D10" s="61">
        <v>7</v>
      </c>
      <c r="E10" s="78" t="s">
        <v>15</v>
      </c>
      <c r="F10" s="45" t="s">
        <v>14</v>
      </c>
      <c r="G10" s="53" t="s">
        <v>32</v>
      </c>
      <c r="H10" s="46" t="s">
        <v>33</v>
      </c>
      <c r="I10" s="47" t="s">
        <v>16</v>
      </c>
      <c r="J10" s="60">
        <v>6.13</v>
      </c>
      <c r="K10" s="69">
        <v>9000</v>
      </c>
      <c r="L10" s="25">
        <f>K10-(SUM(N10:AE10))</f>
        <v>9000</v>
      </c>
      <c r="M10" s="26" t="str">
        <f t="shared" si="0"/>
        <v>OK</v>
      </c>
      <c r="N10" s="36"/>
      <c r="O10" s="36"/>
      <c r="P10" s="34"/>
      <c r="Q10" s="34"/>
      <c r="R10" s="34"/>
      <c r="S10" s="34"/>
      <c r="T10" s="36"/>
      <c r="U10" s="40"/>
      <c r="V10" s="37"/>
      <c r="W10" s="38"/>
      <c r="X10" s="34"/>
      <c r="Y10" s="38"/>
      <c r="Z10" s="35"/>
      <c r="AA10" s="35"/>
      <c r="AB10" s="35"/>
      <c r="AC10" s="35"/>
      <c r="AD10" s="35"/>
      <c r="AE10" s="35"/>
    </row>
    <row r="11" spans="1:31" ht="30" customHeight="1" x14ac:dyDescent="0.45">
      <c r="A11" s="83"/>
      <c r="B11" s="82"/>
      <c r="C11" s="77"/>
      <c r="D11" s="61">
        <v>8</v>
      </c>
      <c r="E11" s="78"/>
      <c r="F11" s="46" t="s">
        <v>22</v>
      </c>
      <c r="G11" s="53" t="s">
        <v>32</v>
      </c>
      <c r="H11" s="46" t="s">
        <v>34</v>
      </c>
      <c r="I11" s="47" t="s">
        <v>16</v>
      </c>
      <c r="J11" s="60">
        <v>704.6</v>
      </c>
      <c r="K11" s="69">
        <v>15</v>
      </c>
      <c r="L11" s="25">
        <f t="shared" ref="L11" si="4">K11-(SUM(N11:AE11))</f>
        <v>15</v>
      </c>
      <c r="M11" s="26" t="str">
        <f t="shared" si="0"/>
        <v>OK</v>
      </c>
      <c r="N11" s="36"/>
      <c r="O11" s="36"/>
      <c r="P11" s="34"/>
      <c r="Q11" s="34"/>
      <c r="R11" s="34"/>
      <c r="S11" s="34"/>
      <c r="T11" s="36"/>
      <c r="U11" s="36"/>
      <c r="V11" s="36"/>
      <c r="W11" s="38"/>
      <c r="X11" s="34"/>
      <c r="Y11" s="38"/>
      <c r="Z11" s="35"/>
      <c r="AA11" s="35"/>
      <c r="AB11" s="35"/>
      <c r="AC11" s="35"/>
      <c r="AD11" s="35"/>
      <c r="AE11" s="35"/>
    </row>
    <row r="12" spans="1:31" ht="30" customHeight="1" x14ac:dyDescent="0.45">
      <c r="A12" s="83"/>
      <c r="B12" s="81">
        <v>5</v>
      </c>
      <c r="C12" s="71" t="s">
        <v>42</v>
      </c>
      <c r="D12" s="61">
        <v>9</v>
      </c>
      <c r="E12" s="73" t="s">
        <v>35</v>
      </c>
      <c r="F12" s="45" t="s">
        <v>14</v>
      </c>
      <c r="G12" s="53" t="s">
        <v>32</v>
      </c>
      <c r="H12" s="46" t="s">
        <v>33</v>
      </c>
      <c r="I12" s="47" t="s">
        <v>16</v>
      </c>
      <c r="J12" s="60">
        <v>3.41</v>
      </c>
      <c r="K12" s="69">
        <v>1500</v>
      </c>
      <c r="L12" s="25">
        <f>K12-(SUM(N12:AE12))</f>
        <v>1500</v>
      </c>
      <c r="M12" s="26" t="str">
        <f t="shared" si="0"/>
        <v>OK</v>
      </c>
      <c r="N12" s="36"/>
      <c r="O12" s="36"/>
      <c r="P12" s="34"/>
      <c r="Q12" s="34"/>
      <c r="R12" s="34"/>
      <c r="S12" s="34"/>
      <c r="T12" s="36"/>
      <c r="U12" s="40"/>
      <c r="V12" s="37"/>
      <c r="W12" s="38"/>
      <c r="X12" s="34"/>
      <c r="Y12" s="38"/>
      <c r="Z12" s="35"/>
      <c r="AA12" s="35"/>
      <c r="AB12" s="35"/>
      <c r="AC12" s="35"/>
      <c r="AD12" s="35"/>
      <c r="AE12" s="35"/>
    </row>
    <row r="13" spans="1:31" ht="30" customHeight="1" x14ac:dyDescent="0.45">
      <c r="A13" s="83"/>
      <c r="B13" s="82"/>
      <c r="C13" s="72"/>
      <c r="D13" s="61">
        <v>10</v>
      </c>
      <c r="E13" s="73"/>
      <c r="F13" s="46" t="s">
        <v>22</v>
      </c>
      <c r="G13" s="53" t="s">
        <v>32</v>
      </c>
      <c r="H13" s="46" t="s">
        <v>34</v>
      </c>
      <c r="I13" s="47" t="s">
        <v>16</v>
      </c>
      <c r="J13" s="60">
        <v>328.21</v>
      </c>
      <c r="K13" s="69">
        <v>10</v>
      </c>
      <c r="L13" s="25">
        <f t="shared" ref="L13:L41" si="5">K13-(SUM(N13:AE13))</f>
        <v>10</v>
      </c>
      <c r="M13" s="26" t="str">
        <f t="shared" si="0"/>
        <v>OK</v>
      </c>
      <c r="N13" s="36"/>
      <c r="O13" s="36"/>
      <c r="P13" s="34"/>
      <c r="Q13" s="34"/>
      <c r="R13" s="34"/>
      <c r="S13" s="34"/>
      <c r="T13" s="36"/>
      <c r="U13" s="36"/>
      <c r="V13" s="36"/>
      <c r="W13" s="38"/>
      <c r="X13" s="34"/>
      <c r="Y13" s="38"/>
      <c r="Z13" s="35"/>
      <c r="AA13" s="35"/>
      <c r="AB13" s="35"/>
      <c r="AC13" s="35"/>
      <c r="AD13" s="35"/>
      <c r="AE13" s="35"/>
    </row>
    <row r="14" spans="1:31" s="7" customFormat="1" ht="30" customHeight="1" x14ac:dyDescent="0.45">
      <c r="A14" s="74" t="s">
        <v>44</v>
      </c>
      <c r="B14" s="75">
        <v>6</v>
      </c>
      <c r="C14" s="76" t="s">
        <v>42</v>
      </c>
      <c r="D14" s="63">
        <v>11</v>
      </c>
      <c r="E14" s="78" t="s">
        <v>18</v>
      </c>
      <c r="F14" s="45" t="s">
        <v>14</v>
      </c>
      <c r="G14" s="53" t="s">
        <v>32</v>
      </c>
      <c r="H14" s="46" t="s">
        <v>33</v>
      </c>
      <c r="I14" s="47" t="s">
        <v>16</v>
      </c>
      <c r="J14" s="60">
        <v>3.81</v>
      </c>
      <c r="K14" s="69"/>
      <c r="L14" s="25">
        <f t="shared" si="5"/>
        <v>0</v>
      </c>
      <c r="M14" s="26" t="str">
        <f t="shared" si="0"/>
        <v>OK</v>
      </c>
      <c r="N14" s="36"/>
      <c r="O14" s="36"/>
      <c r="P14" s="36"/>
      <c r="Q14" s="34"/>
      <c r="R14" s="36"/>
      <c r="S14" s="34"/>
      <c r="T14" s="34"/>
      <c r="U14" s="39"/>
      <c r="V14" s="36"/>
      <c r="W14" s="38"/>
      <c r="X14" s="34"/>
      <c r="Y14" s="38"/>
      <c r="Z14" s="35"/>
      <c r="AA14" s="35"/>
      <c r="AB14" s="35"/>
      <c r="AC14" s="35"/>
      <c r="AD14" s="35"/>
      <c r="AE14" s="35"/>
    </row>
    <row r="15" spans="1:31" s="7" customFormat="1" ht="30" customHeight="1" x14ac:dyDescent="0.45">
      <c r="A15" s="74"/>
      <c r="B15" s="75"/>
      <c r="C15" s="77"/>
      <c r="D15" s="63">
        <v>12</v>
      </c>
      <c r="E15" s="78"/>
      <c r="F15" s="46" t="s">
        <v>22</v>
      </c>
      <c r="G15" s="53" t="s">
        <v>32</v>
      </c>
      <c r="H15" s="46" t="s">
        <v>34</v>
      </c>
      <c r="I15" s="47" t="s">
        <v>16</v>
      </c>
      <c r="J15" s="60">
        <v>420.13</v>
      </c>
      <c r="K15" s="69"/>
      <c r="L15" s="25">
        <f t="shared" si="5"/>
        <v>0</v>
      </c>
      <c r="M15" s="26" t="str">
        <f t="shared" si="0"/>
        <v>OK</v>
      </c>
      <c r="N15" s="36"/>
      <c r="O15" s="36"/>
      <c r="P15" s="36"/>
      <c r="Q15" s="34"/>
      <c r="R15" s="36"/>
      <c r="S15" s="34"/>
      <c r="T15" s="34"/>
      <c r="U15" s="39"/>
      <c r="V15" s="36"/>
      <c r="W15" s="38"/>
      <c r="X15" s="34"/>
      <c r="Y15" s="38"/>
      <c r="Z15" s="35"/>
      <c r="AA15" s="35"/>
      <c r="AB15" s="35"/>
      <c r="AC15" s="35"/>
      <c r="AD15" s="35"/>
      <c r="AE15" s="35"/>
    </row>
    <row r="16" spans="1:31" s="7" customFormat="1" ht="30" customHeight="1" x14ac:dyDescent="0.45">
      <c r="A16" s="74"/>
      <c r="B16" s="70">
        <v>7</v>
      </c>
      <c r="C16" s="71" t="s">
        <v>43</v>
      </c>
      <c r="D16" s="64">
        <v>13</v>
      </c>
      <c r="E16" s="73" t="s">
        <v>19</v>
      </c>
      <c r="F16" s="45" t="s">
        <v>14</v>
      </c>
      <c r="G16" s="53" t="s">
        <v>32</v>
      </c>
      <c r="H16" s="46" t="s">
        <v>33</v>
      </c>
      <c r="I16" s="47" t="s">
        <v>16</v>
      </c>
      <c r="J16" s="60">
        <v>5.23</v>
      </c>
      <c r="K16" s="69"/>
      <c r="L16" s="25">
        <f t="shared" si="5"/>
        <v>0</v>
      </c>
      <c r="M16" s="26" t="str">
        <f t="shared" si="0"/>
        <v>OK</v>
      </c>
      <c r="N16" s="36"/>
      <c r="O16" s="36"/>
      <c r="P16" s="34"/>
      <c r="Q16" s="34"/>
      <c r="R16" s="34"/>
      <c r="S16" s="34"/>
      <c r="T16" s="34"/>
      <c r="U16" s="39"/>
      <c r="V16" s="36"/>
      <c r="W16" s="38"/>
      <c r="X16" s="36"/>
      <c r="Y16" s="38"/>
      <c r="Z16" s="35"/>
      <c r="AA16" s="35"/>
      <c r="AB16" s="35"/>
      <c r="AC16" s="35"/>
      <c r="AD16" s="35"/>
      <c r="AE16" s="35"/>
    </row>
    <row r="17" spans="1:31" s="7" customFormat="1" ht="30" customHeight="1" x14ac:dyDescent="0.45">
      <c r="A17" s="74"/>
      <c r="B17" s="70"/>
      <c r="C17" s="72"/>
      <c r="D17" s="64">
        <v>14</v>
      </c>
      <c r="E17" s="73"/>
      <c r="F17" s="46" t="s">
        <v>22</v>
      </c>
      <c r="G17" s="53" t="s">
        <v>32</v>
      </c>
      <c r="H17" s="46" t="s">
        <v>34</v>
      </c>
      <c r="I17" s="47" t="s">
        <v>16</v>
      </c>
      <c r="J17" s="60">
        <v>517.33000000000004</v>
      </c>
      <c r="K17" s="69"/>
      <c r="L17" s="25">
        <f t="shared" si="5"/>
        <v>0</v>
      </c>
      <c r="M17" s="26" t="str">
        <f t="shared" si="0"/>
        <v>OK</v>
      </c>
      <c r="N17" s="36"/>
      <c r="O17" s="36"/>
      <c r="P17" s="34"/>
      <c r="Q17" s="34"/>
      <c r="R17" s="34"/>
      <c r="S17" s="34"/>
      <c r="T17" s="34"/>
      <c r="U17" s="39"/>
      <c r="V17" s="36"/>
      <c r="W17" s="38"/>
      <c r="X17" s="36"/>
      <c r="Y17" s="38"/>
      <c r="Z17" s="35"/>
      <c r="AA17" s="35"/>
      <c r="AB17" s="35"/>
      <c r="AC17" s="35"/>
      <c r="AD17" s="35"/>
      <c r="AE17" s="35"/>
    </row>
    <row r="18" spans="1:31" s="7" customFormat="1" ht="30" customHeight="1" x14ac:dyDescent="0.45">
      <c r="A18" s="74"/>
      <c r="B18" s="75">
        <v>8</v>
      </c>
      <c r="C18" s="76" t="s">
        <v>43</v>
      </c>
      <c r="D18" s="63">
        <v>15</v>
      </c>
      <c r="E18" s="78" t="s">
        <v>20</v>
      </c>
      <c r="F18" s="45" t="s">
        <v>14</v>
      </c>
      <c r="G18" s="53" t="s">
        <v>32</v>
      </c>
      <c r="H18" s="46" t="s">
        <v>33</v>
      </c>
      <c r="I18" s="47" t="s">
        <v>16</v>
      </c>
      <c r="J18" s="60">
        <v>6.79</v>
      </c>
      <c r="K18" s="69"/>
      <c r="L18" s="25">
        <f t="shared" si="5"/>
        <v>0</v>
      </c>
      <c r="M18" s="26" t="str">
        <f t="shared" si="0"/>
        <v>OK</v>
      </c>
      <c r="N18" s="36"/>
      <c r="O18" s="36"/>
      <c r="P18" s="34"/>
      <c r="Q18" s="36"/>
      <c r="R18" s="34"/>
      <c r="S18" s="36"/>
      <c r="T18" s="34"/>
      <c r="U18" s="39"/>
      <c r="V18" s="36"/>
      <c r="W18" s="38"/>
      <c r="X18" s="34"/>
      <c r="Y18" s="38"/>
      <c r="Z18" s="35"/>
      <c r="AA18" s="35"/>
      <c r="AB18" s="35"/>
      <c r="AC18" s="35"/>
      <c r="AD18" s="35"/>
      <c r="AE18" s="35"/>
    </row>
    <row r="19" spans="1:31" s="7" customFormat="1" ht="30" customHeight="1" x14ac:dyDescent="0.45">
      <c r="A19" s="74"/>
      <c r="B19" s="75"/>
      <c r="C19" s="77"/>
      <c r="D19" s="63">
        <v>16</v>
      </c>
      <c r="E19" s="78"/>
      <c r="F19" s="46" t="s">
        <v>22</v>
      </c>
      <c r="G19" s="53" t="s">
        <v>32</v>
      </c>
      <c r="H19" s="46" t="s">
        <v>34</v>
      </c>
      <c r="I19" s="47" t="s">
        <v>16</v>
      </c>
      <c r="J19" s="60">
        <v>756.82</v>
      </c>
      <c r="K19" s="69"/>
      <c r="L19" s="25">
        <f t="shared" si="5"/>
        <v>0</v>
      </c>
      <c r="M19" s="26" t="str">
        <f t="shared" si="0"/>
        <v>OK</v>
      </c>
      <c r="N19" s="36"/>
      <c r="O19" s="36"/>
      <c r="P19" s="34"/>
      <c r="Q19" s="36"/>
      <c r="R19" s="34"/>
      <c r="S19" s="36"/>
      <c r="T19" s="34"/>
      <c r="U19" s="39"/>
      <c r="V19" s="36"/>
      <c r="W19" s="38"/>
      <c r="X19" s="34"/>
      <c r="Y19" s="38"/>
      <c r="Z19" s="35"/>
      <c r="AA19" s="35"/>
      <c r="AB19" s="35"/>
      <c r="AC19" s="35"/>
      <c r="AD19" s="35"/>
      <c r="AE19" s="35"/>
    </row>
    <row r="20" spans="1:31" ht="30" customHeight="1" x14ac:dyDescent="0.45">
      <c r="A20" s="74"/>
      <c r="B20" s="70">
        <v>9</v>
      </c>
      <c r="C20" s="71" t="s">
        <v>42</v>
      </c>
      <c r="D20" s="64">
        <v>17</v>
      </c>
      <c r="E20" s="73" t="s">
        <v>15</v>
      </c>
      <c r="F20" s="45" t="s">
        <v>14</v>
      </c>
      <c r="G20" s="53" t="s">
        <v>32</v>
      </c>
      <c r="H20" s="46" t="s">
        <v>33</v>
      </c>
      <c r="I20" s="47" t="s">
        <v>16</v>
      </c>
      <c r="J20" s="60">
        <v>6.13</v>
      </c>
      <c r="K20" s="69"/>
      <c r="L20" s="25">
        <f t="shared" si="5"/>
        <v>0</v>
      </c>
      <c r="M20" s="26" t="str">
        <f t="shared" si="0"/>
        <v>OK</v>
      </c>
      <c r="N20" s="54"/>
      <c r="O20" s="54"/>
      <c r="P20" s="55"/>
      <c r="Q20" s="55"/>
      <c r="R20" s="55"/>
      <c r="S20" s="55"/>
      <c r="T20" s="55"/>
      <c r="U20" s="55"/>
      <c r="V20" s="55"/>
      <c r="W20" s="55"/>
      <c r="X20" s="56"/>
      <c r="Y20" s="56"/>
      <c r="Z20" s="56"/>
      <c r="AA20" s="56"/>
      <c r="AB20" s="56"/>
      <c r="AC20" s="56"/>
      <c r="AD20" s="56"/>
      <c r="AE20" s="56"/>
    </row>
    <row r="21" spans="1:31" ht="30" customHeight="1" x14ac:dyDescent="0.45">
      <c r="A21" s="74"/>
      <c r="B21" s="70"/>
      <c r="C21" s="72"/>
      <c r="D21" s="64">
        <v>18</v>
      </c>
      <c r="E21" s="73"/>
      <c r="F21" s="46" t="s">
        <v>22</v>
      </c>
      <c r="G21" s="53" t="s">
        <v>32</v>
      </c>
      <c r="H21" s="46" t="s">
        <v>34</v>
      </c>
      <c r="I21" s="47" t="s">
        <v>16</v>
      </c>
      <c r="J21" s="60">
        <v>704.59</v>
      </c>
      <c r="K21" s="69"/>
      <c r="L21" s="25">
        <f t="shared" si="5"/>
        <v>0</v>
      </c>
      <c r="M21" s="26" t="str">
        <f t="shared" si="0"/>
        <v>OK</v>
      </c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6"/>
      <c r="Y21" s="56"/>
      <c r="Z21" s="56"/>
      <c r="AA21" s="56"/>
      <c r="AB21" s="56"/>
      <c r="AC21" s="56"/>
      <c r="AD21" s="56"/>
      <c r="AE21" s="56"/>
    </row>
    <row r="22" spans="1:31" ht="30" customHeight="1" x14ac:dyDescent="0.45">
      <c r="A22" s="74"/>
      <c r="B22" s="75">
        <v>10</v>
      </c>
      <c r="C22" s="76" t="s">
        <v>42</v>
      </c>
      <c r="D22" s="63">
        <v>19</v>
      </c>
      <c r="E22" s="78" t="s">
        <v>35</v>
      </c>
      <c r="F22" s="45" t="s">
        <v>14</v>
      </c>
      <c r="G22" s="53" t="s">
        <v>32</v>
      </c>
      <c r="H22" s="46" t="s">
        <v>33</v>
      </c>
      <c r="I22" s="47" t="s">
        <v>16</v>
      </c>
      <c r="J22" s="60">
        <v>3.41</v>
      </c>
      <c r="K22" s="69"/>
      <c r="L22" s="25">
        <f t="shared" si="5"/>
        <v>0</v>
      </c>
      <c r="M22" s="26" t="str">
        <f t="shared" si="0"/>
        <v>OK</v>
      </c>
      <c r="N22" s="54"/>
      <c r="O22" s="54"/>
      <c r="P22" s="55"/>
      <c r="Q22" s="55"/>
      <c r="R22" s="55"/>
      <c r="S22" s="55"/>
      <c r="T22" s="55"/>
      <c r="U22" s="55"/>
      <c r="V22" s="55"/>
      <c r="W22" s="55"/>
      <c r="X22" s="56"/>
      <c r="Y22" s="56"/>
      <c r="Z22" s="56"/>
      <c r="AA22" s="56"/>
      <c r="AB22" s="56"/>
      <c r="AC22" s="56"/>
      <c r="AD22" s="56"/>
      <c r="AE22" s="56"/>
    </row>
    <row r="23" spans="1:31" ht="30" customHeight="1" x14ac:dyDescent="0.45">
      <c r="A23" s="74"/>
      <c r="B23" s="75"/>
      <c r="C23" s="77"/>
      <c r="D23" s="63">
        <v>20</v>
      </c>
      <c r="E23" s="78"/>
      <c r="F23" s="46" t="s">
        <v>22</v>
      </c>
      <c r="G23" s="53" t="s">
        <v>32</v>
      </c>
      <c r="H23" s="46" t="s">
        <v>34</v>
      </c>
      <c r="I23" s="47" t="s">
        <v>16</v>
      </c>
      <c r="J23" s="60">
        <v>328.19</v>
      </c>
      <c r="K23" s="69"/>
      <c r="L23" s="25">
        <f t="shared" si="5"/>
        <v>0</v>
      </c>
      <c r="M23" s="26" t="str">
        <f t="shared" si="0"/>
        <v>OK</v>
      </c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6"/>
      <c r="Y23" s="56"/>
      <c r="Z23" s="56"/>
      <c r="AA23" s="56"/>
      <c r="AB23" s="56"/>
      <c r="AC23" s="56"/>
      <c r="AD23" s="56"/>
      <c r="AE23" s="56"/>
    </row>
    <row r="24" spans="1:31" s="7" customFormat="1" ht="30" customHeight="1" x14ac:dyDescent="0.45">
      <c r="A24" s="74" t="s">
        <v>45</v>
      </c>
      <c r="B24" s="70">
        <v>11</v>
      </c>
      <c r="C24" s="71" t="s">
        <v>42</v>
      </c>
      <c r="D24" s="64">
        <v>21</v>
      </c>
      <c r="E24" s="73" t="s">
        <v>18</v>
      </c>
      <c r="F24" s="45" t="s">
        <v>14</v>
      </c>
      <c r="G24" s="53" t="s">
        <v>32</v>
      </c>
      <c r="H24" s="46" t="s">
        <v>33</v>
      </c>
      <c r="I24" s="47" t="s">
        <v>16</v>
      </c>
      <c r="J24" s="60">
        <v>3.81</v>
      </c>
      <c r="K24" s="69"/>
      <c r="L24" s="25">
        <f t="shared" si="5"/>
        <v>0</v>
      </c>
      <c r="M24" s="26" t="str">
        <f t="shared" si="0"/>
        <v>OK</v>
      </c>
      <c r="N24" s="36"/>
      <c r="O24" s="36"/>
      <c r="P24" s="36"/>
      <c r="Q24" s="34"/>
      <c r="R24" s="36"/>
      <c r="S24" s="34"/>
      <c r="T24" s="34"/>
      <c r="U24" s="39"/>
      <c r="V24" s="36"/>
      <c r="W24" s="38"/>
      <c r="X24" s="34"/>
      <c r="Y24" s="38"/>
      <c r="Z24" s="35"/>
      <c r="AA24" s="35"/>
      <c r="AB24" s="35"/>
      <c r="AC24" s="35"/>
      <c r="AD24" s="35"/>
      <c r="AE24" s="35"/>
    </row>
    <row r="25" spans="1:31" s="7" customFormat="1" ht="30" customHeight="1" x14ac:dyDescent="0.45">
      <c r="A25" s="74"/>
      <c r="B25" s="70"/>
      <c r="C25" s="72"/>
      <c r="D25" s="64">
        <v>22</v>
      </c>
      <c r="E25" s="73"/>
      <c r="F25" s="46" t="s">
        <v>22</v>
      </c>
      <c r="G25" s="53" t="s">
        <v>32</v>
      </c>
      <c r="H25" s="46" t="s">
        <v>34</v>
      </c>
      <c r="I25" s="47" t="s">
        <v>16</v>
      </c>
      <c r="J25" s="60">
        <v>420.14</v>
      </c>
      <c r="K25" s="69"/>
      <c r="L25" s="25">
        <f t="shared" si="5"/>
        <v>0</v>
      </c>
      <c r="M25" s="26" t="str">
        <f t="shared" si="0"/>
        <v>OK</v>
      </c>
      <c r="N25" s="36"/>
      <c r="O25" s="36"/>
      <c r="P25" s="36"/>
      <c r="Q25" s="34"/>
      <c r="R25" s="36"/>
      <c r="S25" s="34"/>
      <c r="T25" s="34"/>
      <c r="U25" s="39"/>
      <c r="V25" s="36"/>
      <c r="W25" s="38"/>
      <c r="X25" s="34"/>
      <c r="Y25" s="38"/>
      <c r="Z25" s="35"/>
      <c r="AA25" s="35"/>
      <c r="AB25" s="35"/>
      <c r="AC25" s="35"/>
      <c r="AD25" s="35"/>
      <c r="AE25" s="35"/>
    </row>
    <row r="26" spans="1:31" s="7" customFormat="1" ht="30" customHeight="1" x14ac:dyDescent="0.45">
      <c r="A26" s="74"/>
      <c r="B26" s="75">
        <v>12</v>
      </c>
      <c r="C26" s="76" t="s">
        <v>43</v>
      </c>
      <c r="D26" s="63">
        <v>23</v>
      </c>
      <c r="E26" s="78" t="s">
        <v>19</v>
      </c>
      <c r="F26" s="45" t="s">
        <v>14</v>
      </c>
      <c r="G26" s="53" t="s">
        <v>32</v>
      </c>
      <c r="H26" s="46" t="s">
        <v>33</v>
      </c>
      <c r="I26" s="47" t="s">
        <v>16</v>
      </c>
      <c r="J26" s="60">
        <v>5.23</v>
      </c>
      <c r="K26" s="69"/>
      <c r="L26" s="25">
        <f t="shared" si="5"/>
        <v>0</v>
      </c>
      <c r="M26" s="26" t="str">
        <f t="shared" si="0"/>
        <v>OK</v>
      </c>
      <c r="N26" s="36"/>
      <c r="O26" s="36"/>
      <c r="P26" s="34"/>
      <c r="Q26" s="34"/>
      <c r="R26" s="34"/>
      <c r="S26" s="34"/>
      <c r="T26" s="34"/>
      <c r="U26" s="39"/>
      <c r="V26" s="36"/>
      <c r="W26" s="38"/>
      <c r="X26" s="36"/>
      <c r="Y26" s="38"/>
      <c r="Z26" s="35"/>
      <c r="AA26" s="35"/>
      <c r="AB26" s="35"/>
      <c r="AC26" s="35"/>
      <c r="AD26" s="35"/>
      <c r="AE26" s="35"/>
    </row>
    <row r="27" spans="1:31" s="7" customFormat="1" ht="30" customHeight="1" x14ac:dyDescent="0.45">
      <c r="A27" s="74"/>
      <c r="B27" s="75"/>
      <c r="C27" s="77"/>
      <c r="D27" s="63">
        <v>24</v>
      </c>
      <c r="E27" s="78"/>
      <c r="F27" s="46" t="s">
        <v>22</v>
      </c>
      <c r="G27" s="53" t="s">
        <v>32</v>
      </c>
      <c r="H27" s="46" t="s">
        <v>34</v>
      </c>
      <c r="I27" s="47" t="s">
        <v>16</v>
      </c>
      <c r="J27" s="60">
        <v>517.33000000000004</v>
      </c>
      <c r="K27" s="69"/>
      <c r="L27" s="25">
        <f t="shared" si="5"/>
        <v>0</v>
      </c>
      <c r="M27" s="26" t="str">
        <f t="shared" si="0"/>
        <v>OK</v>
      </c>
      <c r="N27" s="36"/>
      <c r="O27" s="36"/>
      <c r="P27" s="34"/>
      <c r="Q27" s="34"/>
      <c r="R27" s="34"/>
      <c r="S27" s="34"/>
      <c r="T27" s="34"/>
      <c r="U27" s="39"/>
      <c r="V27" s="36"/>
      <c r="W27" s="38"/>
      <c r="X27" s="36"/>
      <c r="Y27" s="38"/>
      <c r="Z27" s="35"/>
      <c r="AA27" s="35"/>
      <c r="AB27" s="35"/>
      <c r="AC27" s="35"/>
      <c r="AD27" s="35"/>
      <c r="AE27" s="35"/>
    </row>
    <row r="28" spans="1:31" s="7" customFormat="1" ht="30" customHeight="1" x14ac:dyDescent="0.45">
      <c r="A28" s="74"/>
      <c r="B28" s="70">
        <v>13</v>
      </c>
      <c r="C28" s="71" t="s">
        <v>43</v>
      </c>
      <c r="D28" s="64">
        <v>25</v>
      </c>
      <c r="E28" s="73" t="s">
        <v>20</v>
      </c>
      <c r="F28" s="45" t="s">
        <v>14</v>
      </c>
      <c r="G28" s="53" t="s">
        <v>32</v>
      </c>
      <c r="H28" s="46" t="s">
        <v>33</v>
      </c>
      <c r="I28" s="47" t="s">
        <v>16</v>
      </c>
      <c r="J28" s="60">
        <v>6.79</v>
      </c>
      <c r="K28" s="69"/>
      <c r="L28" s="25">
        <f t="shared" si="5"/>
        <v>0</v>
      </c>
      <c r="M28" s="26" t="str">
        <f t="shared" si="0"/>
        <v>OK</v>
      </c>
      <c r="N28" s="36"/>
      <c r="O28" s="36"/>
      <c r="P28" s="34"/>
      <c r="Q28" s="36"/>
      <c r="R28" s="34"/>
      <c r="S28" s="36"/>
      <c r="T28" s="34"/>
      <c r="U28" s="39"/>
      <c r="V28" s="36"/>
      <c r="W28" s="38"/>
      <c r="X28" s="34"/>
      <c r="Y28" s="38"/>
      <c r="Z28" s="35"/>
      <c r="AA28" s="35"/>
      <c r="AB28" s="35"/>
      <c r="AC28" s="35"/>
      <c r="AD28" s="35"/>
      <c r="AE28" s="35"/>
    </row>
    <row r="29" spans="1:31" s="7" customFormat="1" ht="30" customHeight="1" x14ac:dyDescent="0.45">
      <c r="A29" s="74"/>
      <c r="B29" s="70"/>
      <c r="C29" s="72"/>
      <c r="D29" s="64">
        <v>26</v>
      </c>
      <c r="E29" s="73"/>
      <c r="F29" s="46" t="s">
        <v>22</v>
      </c>
      <c r="G29" s="53" t="s">
        <v>32</v>
      </c>
      <c r="H29" s="46" t="s">
        <v>34</v>
      </c>
      <c r="I29" s="47" t="s">
        <v>16</v>
      </c>
      <c r="J29" s="60">
        <v>756.82</v>
      </c>
      <c r="K29" s="69"/>
      <c r="L29" s="25">
        <f t="shared" si="5"/>
        <v>0</v>
      </c>
      <c r="M29" s="26" t="str">
        <f t="shared" si="0"/>
        <v>OK</v>
      </c>
      <c r="N29" s="36"/>
      <c r="O29" s="36"/>
      <c r="P29" s="34"/>
      <c r="Q29" s="36"/>
      <c r="R29" s="34"/>
      <c r="S29" s="36"/>
      <c r="T29" s="34"/>
      <c r="U29" s="39"/>
      <c r="V29" s="36"/>
      <c r="W29" s="38"/>
      <c r="X29" s="34"/>
      <c r="Y29" s="38"/>
      <c r="Z29" s="35"/>
      <c r="AA29" s="35"/>
      <c r="AB29" s="35"/>
      <c r="AC29" s="35"/>
      <c r="AD29" s="35"/>
      <c r="AE29" s="35"/>
    </row>
    <row r="30" spans="1:31" ht="30" customHeight="1" x14ac:dyDescent="0.45">
      <c r="A30" s="74"/>
      <c r="B30" s="75">
        <v>14</v>
      </c>
      <c r="C30" s="76" t="s">
        <v>42</v>
      </c>
      <c r="D30" s="63">
        <v>27</v>
      </c>
      <c r="E30" s="78" t="s">
        <v>15</v>
      </c>
      <c r="F30" s="45" t="s">
        <v>14</v>
      </c>
      <c r="G30" s="53" t="s">
        <v>32</v>
      </c>
      <c r="H30" s="46" t="s">
        <v>33</v>
      </c>
      <c r="I30" s="47" t="s">
        <v>16</v>
      </c>
      <c r="J30" s="60">
        <v>6.13</v>
      </c>
      <c r="K30" s="69"/>
      <c r="L30" s="25">
        <f t="shared" si="5"/>
        <v>0</v>
      </c>
      <c r="M30" s="26" t="str">
        <f t="shared" si="0"/>
        <v>OK</v>
      </c>
      <c r="N30" s="54"/>
      <c r="O30" s="54"/>
      <c r="P30" s="55"/>
      <c r="Q30" s="55"/>
      <c r="R30" s="55"/>
      <c r="S30" s="55"/>
      <c r="T30" s="55"/>
      <c r="U30" s="55"/>
      <c r="V30" s="55"/>
      <c r="W30" s="55"/>
      <c r="X30" s="56"/>
      <c r="Y30" s="56"/>
      <c r="Z30" s="56"/>
      <c r="AA30" s="56"/>
      <c r="AB30" s="56"/>
      <c r="AC30" s="56"/>
      <c r="AD30" s="56"/>
      <c r="AE30" s="56"/>
    </row>
    <row r="31" spans="1:31" ht="30" customHeight="1" x14ac:dyDescent="0.45">
      <c r="A31" s="74"/>
      <c r="B31" s="75"/>
      <c r="C31" s="77"/>
      <c r="D31" s="63">
        <v>28</v>
      </c>
      <c r="E31" s="78"/>
      <c r="F31" s="46" t="s">
        <v>22</v>
      </c>
      <c r="G31" s="53" t="s">
        <v>32</v>
      </c>
      <c r="H31" s="46" t="s">
        <v>34</v>
      </c>
      <c r="I31" s="47" t="s">
        <v>16</v>
      </c>
      <c r="J31" s="60">
        <v>704.59</v>
      </c>
      <c r="K31" s="69"/>
      <c r="L31" s="25">
        <f t="shared" si="5"/>
        <v>0</v>
      </c>
      <c r="M31" s="26" t="str">
        <f t="shared" si="0"/>
        <v>OK</v>
      </c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6"/>
      <c r="Y31" s="56"/>
      <c r="Z31" s="56"/>
      <c r="AA31" s="56"/>
      <c r="AB31" s="56"/>
      <c r="AC31" s="56"/>
      <c r="AD31" s="56"/>
      <c r="AE31" s="56"/>
    </row>
    <row r="32" spans="1:31" s="7" customFormat="1" ht="30" customHeight="1" x14ac:dyDescent="0.45">
      <c r="A32" s="74" t="s">
        <v>46</v>
      </c>
      <c r="B32" s="70">
        <v>15</v>
      </c>
      <c r="C32" s="71" t="s">
        <v>42</v>
      </c>
      <c r="D32" s="64">
        <v>29</v>
      </c>
      <c r="E32" s="73" t="s">
        <v>18</v>
      </c>
      <c r="F32" s="45" t="s">
        <v>14</v>
      </c>
      <c r="G32" s="53" t="s">
        <v>32</v>
      </c>
      <c r="H32" s="46" t="s">
        <v>33</v>
      </c>
      <c r="I32" s="47" t="s">
        <v>16</v>
      </c>
      <c r="J32" s="60">
        <v>3.81</v>
      </c>
      <c r="K32" s="69"/>
      <c r="L32" s="25">
        <f t="shared" si="5"/>
        <v>0</v>
      </c>
      <c r="M32" s="26" t="str">
        <f t="shared" si="0"/>
        <v>OK</v>
      </c>
      <c r="N32" s="36"/>
      <c r="O32" s="36"/>
      <c r="P32" s="36"/>
      <c r="Q32" s="34"/>
      <c r="R32" s="36"/>
      <c r="S32" s="34"/>
      <c r="T32" s="34"/>
      <c r="U32" s="39"/>
      <c r="V32" s="36"/>
      <c r="W32" s="38"/>
      <c r="X32" s="34"/>
      <c r="Y32" s="38"/>
      <c r="Z32" s="35"/>
      <c r="AA32" s="35"/>
      <c r="AB32" s="35"/>
      <c r="AC32" s="35"/>
      <c r="AD32" s="35"/>
      <c r="AE32" s="35"/>
    </row>
    <row r="33" spans="1:31" s="7" customFormat="1" ht="30" customHeight="1" x14ac:dyDescent="0.45">
      <c r="A33" s="74"/>
      <c r="B33" s="70"/>
      <c r="C33" s="72"/>
      <c r="D33" s="64">
        <v>30</v>
      </c>
      <c r="E33" s="73"/>
      <c r="F33" s="46" t="s">
        <v>22</v>
      </c>
      <c r="G33" s="53" t="s">
        <v>32</v>
      </c>
      <c r="H33" s="46" t="s">
        <v>34</v>
      </c>
      <c r="I33" s="47" t="s">
        <v>16</v>
      </c>
      <c r="J33" s="60">
        <v>420.13</v>
      </c>
      <c r="K33" s="69"/>
      <c r="L33" s="25">
        <f t="shared" si="5"/>
        <v>0</v>
      </c>
      <c r="M33" s="26" t="str">
        <f t="shared" si="0"/>
        <v>OK</v>
      </c>
      <c r="N33" s="36"/>
      <c r="O33" s="36"/>
      <c r="P33" s="36"/>
      <c r="Q33" s="34"/>
      <c r="R33" s="36"/>
      <c r="S33" s="34"/>
      <c r="T33" s="34"/>
      <c r="U33" s="39"/>
      <c r="V33" s="36"/>
      <c r="W33" s="38"/>
      <c r="X33" s="34"/>
      <c r="Y33" s="38"/>
      <c r="Z33" s="35"/>
      <c r="AA33" s="35"/>
      <c r="AB33" s="35"/>
      <c r="AC33" s="35"/>
      <c r="AD33" s="35"/>
      <c r="AE33" s="35"/>
    </row>
    <row r="34" spans="1:31" s="7" customFormat="1" ht="30" customHeight="1" x14ac:dyDescent="0.45">
      <c r="A34" s="74"/>
      <c r="B34" s="75">
        <v>16</v>
      </c>
      <c r="C34" s="76" t="s">
        <v>43</v>
      </c>
      <c r="D34" s="63">
        <v>31</v>
      </c>
      <c r="E34" s="78" t="s">
        <v>19</v>
      </c>
      <c r="F34" s="45" t="s">
        <v>14</v>
      </c>
      <c r="G34" s="53" t="s">
        <v>32</v>
      </c>
      <c r="H34" s="46" t="s">
        <v>33</v>
      </c>
      <c r="I34" s="47" t="s">
        <v>16</v>
      </c>
      <c r="J34" s="60">
        <v>5.23</v>
      </c>
      <c r="K34" s="69"/>
      <c r="L34" s="25">
        <f t="shared" si="5"/>
        <v>0</v>
      </c>
      <c r="M34" s="26" t="str">
        <f t="shared" si="0"/>
        <v>OK</v>
      </c>
      <c r="N34" s="36"/>
      <c r="O34" s="36"/>
      <c r="P34" s="34"/>
      <c r="Q34" s="34"/>
      <c r="R34" s="34"/>
      <c r="S34" s="34"/>
      <c r="T34" s="34"/>
      <c r="U34" s="39"/>
      <c r="V34" s="36"/>
      <c r="W34" s="38"/>
      <c r="X34" s="36"/>
      <c r="Y34" s="38"/>
      <c r="Z34" s="35"/>
      <c r="AA34" s="35"/>
      <c r="AB34" s="35"/>
      <c r="AC34" s="35"/>
      <c r="AD34" s="35"/>
      <c r="AE34" s="35"/>
    </row>
    <row r="35" spans="1:31" s="7" customFormat="1" ht="30" customHeight="1" x14ac:dyDescent="0.45">
      <c r="A35" s="74"/>
      <c r="B35" s="75"/>
      <c r="C35" s="77"/>
      <c r="D35" s="63">
        <v>32</v>
      </c>
      <c r="E35" s="78"/>
      <c r="F35" s="46" t="s">
        <v>22</v>
      </c>
      <c r="G35" s="53" t="s">
        <v>32</v>
      </c>
      <c r="H35" s="46" t="s">
        <v>34</v>
      </c>
      <c r="I35" s="47" t="s">
        <v>16</v>
      </c>
      <c r="J35" s="60">
        <v>517.33000000000004</v>
      </c>
      <c r="K35" s="69"/>
      <c r="L35" s="25">
        <f t="shared" si="5"/>
        <v>0</v>
      </c>
      <c r="M35" s="26" t="str">
        <f t="shared" si="0"/>
        <v>OK</v>
      </c>
      <c r="N35" s="36"/>
      <c r="O35" s="36"/>
      <c r="P35" s="34"/>
      <c r="Q35" s="34"/>
      <c r="R35" s="34"/>
      <c r="S35" s="34"/>
      <c r="T35" s="34"/>
      <c r="U35" s="39"/>
      <c r="V35" s="36"/>
      <c r="W35" s="38"/>
      <c r="X35" s="36"/>
      <c r="Y35" s="38"/>
      <c r="Z35" s="35"/>
      <c r="AA35" s="35"/>
      <c r="AB35" s="35"/>
      <c r="AC35" s="35"/>
      <c r="AD35" s="35"/>
      <c r="AE35" s="35"/>
    </row>
    <row r="36" spans="1:31" s="7" customFormat="1" ht="30" customHeight="1" x14ac:dyDescent="0.45">
      <c r="A36" s="74"/>
      <c r="B36" s="70">
        <v>17</v>
      </c>
      <c r="C36" s="71" t="s">
        <v>43</v>
      </c>
      <c r="D36" s="64">
        <v>33</v>
      </c>
      <c r="E36" s="73" t="s">
        <v>20</v>
      </c>
      <c r="F36" s="45" t="s">
        <v>14</v>
      </c>
      <c r="G36" s="53" t="s">
        <v>32</v>
      </c>
      <c r="H36" s="46" t="s">
        <v>33</v>
      </c>
      <c r="I36" s="47" t="s">
        <v>16</v>
      </c>
      <c r="J36" s="60">
        <v>6.79</v>
      </c>
      <c r="K36" s="69"/>
      <c r="L36" s="25">
        <f t="shared" si="5"/>
        <v>0</v>
      </c>
      <c r="M36" s="26" t="str">
        <f t="shared" si="0"/>
        <v>OK</v>
      </c>
      <c r="N36" s="36"/>
      <c r="O36" s="36"/>
      <c r="P36" s="34"/>
      <c r="Q36" s="36"/>
      <c r="R36" s="34"/>
      <c r="S36" s="36"/>
      <c r="T36" s="34"/>
      <c r="U36" s="39"/>
      <c r="V36" s="36"/>
      <c r="W36" s="38"/>
      <c r="X36" s="34"/>
      <c r="Y36" s="38"/>
      <c r="Z36" s="35"/>
      <c r="AA36" s="35"/>
      <c r="AB36" s="35"/>
      <c r="AC36" s="35"/>
      <c r="AD36" s="35"/>
      <c r="AE36" s="35"/>
    </row>
    <row r="37" spans="1:31" s="7" customFormat="1" ht="30" customHeight="1" x14ac:dyDescent="0.45">
      <c r="A37" s="74"/>
      <c r="B37" s="70"/>
      <c r="C37" s="72"/>
      <c r="D37" s="64">
        <v>34</v>
      </c>
      <c r="E37" s="73"/>
      <c r="F37" s="46" t="s">
        <v>22</v>
      </c>
      <c r="G37" s="53" t="s">
        <v>32</v>
      </c>
      <c r="H37" s="46" t="s">
        <v>34</v>
      </c>
      <c r="I37" s="47" t="s">
        <v>16</v>
      </c>
      <c r="J37" s="60">
        <v>756.82</v>
      </c>
      <c r="K37" s="69"/>
      <c r="L37" s="25">
        <f t="shared" si="5"/>
        <v>0</v>
      </c>
      <c r="M37" s="26" t="str">
        <f t="shared" si="0"/>
        <v>OK</v>
      </c>
      <c r="N37" s="36"/>
      <c r="O37" s="36"/>
      <c r="P37" s="34"/>
      <c r="Q37" s="36"/>
      <c r="R37" s="34"/>
      <c r="S37" s="36"/>
      <c r="T37" s="34"/>
      <c r="U37" s="39"/>
      <c r="V37" s="36"/>
      <c r="W37" s="38"/>
      <c r="X37" s="34"/>
      <c r="Y37" s="38"/>
      <c r="Z37" s="35"/>
      <c r="AA37" s="35"/>
      <c r="AB37" s="35"/>
      <c r="AC37" s="35"/>
      <c r="AD37" s="35"/>
      <c r="AE37" s="35"/>
    </row>
    <row r="38" spans="1:31" s="7" customFormat="1" ht="30" customHeight="1" x14ac:dyDescent="0.45">
      <c r="A38" s="74"/>
      <c r="B38" s="75">
        <v>18</v>
      </c>
      <c r="C38" s="76" t="s">
        <v>42</v>
      </c>
      <c r="D38" s="63">
        <v>35</v>
      </c>
      <c r="E38" s="78" t="s">
        <v>15</v>
      </c>
      <c r="F38" s="45" t="s">
        <v>14</v>
      </c>
      <c r="G38" s="53" t="s">
        <v>32</v>
      </c>
      <c r="H38" s="46" t="s">
        <v>33</v>
      </c>
      <c r="I38" s="47" t="s">
        <v>16</v>
      </c>
      <c r="J38" s="60">
        <v>6.13</v>
      </c>
      <c r="K38" s="69"/>
      <c r="L38" s="25">
        <f t="shared" si="5"/>
        <v>0</v>
      </c>
      <c r="M38" s="26" t="str">
        <f t="shared" si="0"/>
        <v>OK</v>
      </c>
      <c r="N38" s="36"/>
      <c r="O38" s="36"/>
      <c r="P38" s="34"/>
      <c r="Q38" s="36"/>
      <c r="R38" s="34"/>
      <c r="S38" s="36"/>
      <c r="T38" s="34"/>
      <c r="U38" s="39"/>
      <c r="V38" s="36"/>
      <c r="W38" s="38"/>
      <c r="X38" s="34"/>
      <c r="Y38" s="38"/>
      <c r="Z38" s="35"/>
      <c r="AA38" s="35"/>
      <c r="AB38" s="35"/>
      <c r="AC38" s="35"/>
      <c r="AD38" s="35"/>
      <c r="AE38" s="35"/>
    </row>
    <row r="39" spans="1:31" s="7" customFormat="1" ht="30" customHeight="1" x14ac:dyDescent="0.45">
      <c r="A39" s="74"/>
      <c r="B39" s="75"/>
      <c r="C39" s="77"/>
      <c r="D39" s="63">
        <v>36</v>
      </c>
      <c r="E39" s="78"/>
      <c r="F39" s="46" t="s">
        <v>22</v>
      </c>
      <c r="G39" s="53" t="s">
        <v>32</v>
      </c>
      <c r="H39" s="46" t="s">
        <v>34</v>
      </c>
      <c r="I39" s="47" t="s">
        <v>16</v>
      </c>
      <c r="J39" s="60">
        <v>704.6</v>
      </c>
      <c r="K39" s="69"/>
      <c r="L39" s="25">
        <f t="shared" si="5"/>
        <v>0</v>
      </c>
      <c r="M39" s="26" t="str">
        <f t="shared" si="0"/>
        <v>OK</v>
      </c>
      <c r="N39" s="36"/>
      <c r="O39" s="36"/>
      <c r="P39" s="34"/>
      <c r="Q39" s="36"/>
      <c r="R39" s="34"/>
      <c r="S39" s="36"/>
      <c r="T39" s="34"/>
      <c r="U39" s="39"/>
      <c r="V39" s="36"/>
      <c r="W39" s="38"/>
      <c r="X39" s="34"/>
      <c r="Y39" s="38"/>
      <c r="Z39" s="35"/>
      <c r="AA39" s="35"/>
      <c r="AB39" s="35"/>
      <c r="AC39" s="35"/>
      <c r="AD39" s="35"/>
      <c r="AE39" s="35"/>
    </row>
    <row r="40" spans="1:31" ht="30" customHeight="1" x14ac:dyDescent="0.45">
      <c r="A40" s="74"/>
      <c r="B40" s="70">
        <v>19</v>
      </c>
      <c r="C40" s="71" t="s">
        <v>42</v>
      </c>
      <c r="D40" s="64">
        <v>37</v>
      </c>
      <c r="E40" s="73" t="s">
        <v>35</v>
      </c>
      <c r="F40" s="45" t="s">
        <v>14</v>
      </c>
      <c r="G40" s="53" t="s">
        <v>32</v>
      </c>
      <c r="H40" s="46" t="s">
        <v>33</v>
      </c>
      <c r="I40" s="47" t="s">
        <v>16</v>
      </c>
      <c r="J40" s="60">
        <v>3.41</v>
      </c>
      <c r="K40" s="69"/>
      <c r="L40" s="25">
        <f t="shared" si="5"/>
        <v>0</v>
      </c>
      <c r="M40" s="26" t="str">
        <f t="shared" si="0"/>
        <v>OK</v>
      </c>
      <c r="N40" s="54"/>
      <c r="O40" s="54"/>
      <c r="P40" s="55"/>
      <c r="Q40" s="55"/>
      <c r="R40" s="55"/>
      <c r="S40" s="55"/>
      <c r="T40" s="55"/>
      <c r="U40" s="55"/>
      <c r="V40" s="55"/>
      <c r="W40" s="55"/>
      <c r="X40" s="56"/>
      <c r="Y40" s="56"/>
      <c r="Z40" s="56"/>
      <c r="AA40" s="56"/>
      <c r="AB40" s="56"/>
      <c r="AC40" s="56"/>
      <c r="AD40" s="56"/>
      <c r="AE40" s="56"/>
    </row>
    <row r="41" spans="1:31" ht="30" customHeight="1" x14ac:dyDescent="0.45">
      <c r="A41" s="74"/>
      <c r="B41" s="70"/>
      <c r="C41" s="72"/>
      <c r="D41" s="64">
        <v>38</v>
      </c>
      <c r="E41" s="73"/>
      <c r="F41" s="46" t="s">
        <v>22</v>
      </c>
      <c r="G41" s="53" t="s">
        <v>32</v>
      </c>
      <c r="H41" s="46" t="s">
        <v>34</v>
      </c>
      <c r="I41" s="47" t="s">
        <v>16</v>
      </c>
      <c r="J41" s="60">
        <v>328.24</v>
      </c>
      <c r="K41" s="69"/>
      <c r="L41" s="25">
        <f t="shared" si="5"/>
        <v>0</v>
      </c>
      <c r="M41" s="26" t="str">
        <f t="shared" si="0"/>
        <v>OK</v>
      </c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6"/>
      <c r="Y41" s="56"/>
      <c r="Z41" s="56"/>
      <c r="AA41" s="56"/>
      <c r="AB41" s="56"/>
      <c r="AC41" s="56"/>
      <c r="AD41" s="56"/>
      <c r="AE41" s="56"/>
    </row>
    <row r="43" spans="1:31" ht="18" x14ac:dyDescent="0.45">
      <c r="N43" s="50"/>
      <c r="O43" s="50"/>
    </row>
    <row r="45" spans="1:31" ht="18" x14ac:dyDescent="0.45">
      <c r="G45" s="87" t="s">
        <v>21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9"/>
    </row>
  </sheetData>
  <mergeCells count="84">
    <mergeCell ref="AD1:AD2"/>
    <mergeCell ref="B4:B5"/>
    <mergeCell ref="B6:B7"/>
    <mergeCell ref="S1:S2"/>
    <mergeCell ref="T1:T2"/>
    <mergeCell ref="U1:U2"/>
    <mergeCell ref="O1:O2"/>
    <mergeCell ref="P1:P2"/>
    <mergeCell ref="Q1:Q2"/>
    <mergeCell ref="R1:R2"/>
    <mergeCell ref="N1:N2"/>
    <mergeCell ref="V1:V2"/>
    <mergeCell ref="W1:W2"/>
    <mergeCell ref="X1:X2"/>
    <mergeCell ref="Y1:Y2"/>
    <mergeCell ref="B12:B13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AB1:AB2"/>
    <mergeCell ref="AA1:AA2"/>
    <mergeCell ref="A1:G1"/>
    <mergeCell ref="H1:J1"/>
    <mergeCell ref="K1:M1"/>
    <mergeCell ref="Z1:Z2"/>
    <mergeCell ref="AE1:AE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AC1:AC2"/>
    <mergeCell ref="B8:B9"/>
    <mergeCell ref="B10:B11"/>
    <mergeCell ref="C20:C21"/>
    <mergeCell ref="E20:E21"/>
    <mergeCell ref="B22:B23"/>
    <mergeCell ref="C22:C23"/>
    <mergeCell ref="E22:E23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G45:T45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Reitoria</vt:lpstr>
      <vt:lpstr>PROEX</vt:lpstr>
      <vt:lpstr>ESAG</vt:lpstr>
      <vt:lpstr>CEART</vt:lpstr>
      <vt:lpstr>CEAD</vt:lpstr>
      <vt:lpstr>FAED</vt:lpstr>
      <vt:lpstr>CEFID</vt:lpstr>
      <vt:lpstr>CERES</vt:lpstr>
      <vt:lpstr>CESFI</vt:lpstr>
      <vt:lpstr>CEAVI</vt:lpstr>
      <vt:lpstr>CCT</vt:lpstr>
      <vt:lpstr>CEPLAN</vt:lpstr>
      <vt:lpstr>CAV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Muraro</cp:lastModifiedBy>
  <cp:lastPrinted>2014-06-04T18:55:53Z</cp:lastPrinted>
  <dcterms:created xsi:type="dcterms:W3CDTF">2010-06-19T20:43:11Z</dcterms:created>
  <dcterms:modified xsi:type="dcterms:W3CDTF">2022-01-05T02:11:52Z</dcterms:modified>
</cp:coreProperties>
</file>