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521.2018 - UDESC -  SGPE 12593.2017 - Locação de veiculo com motorista - VIG 21.06.19\"/>
    </mc:Choice>
  </mc:AlternateContent>
  <bookViews>
    <workbookView xWindow="0" yWindow="0" windowWidth="20490" windowHeight="7155" tabRatio="857" activeTab="3"/>
  </bookViews>
  <sheets>
    <sheet name="REITORIA" sheetId="151" r:id="rId1"/>
    <sheet name="FAED" sheetId="153" r:id="rId2"/>
    <sheet name="CEAD" sheetId="154" r:id="rId3"/>
    <sheet name="GESTOR" sheetId="162" r:id="rId4"/>
    <sheet name="Modelo Anexo II IN 002_2014" sheetId="77" r:id="rId5"/>
    <sheet name="Modelo Anexo I IN 002_2014" sheetId="164" r:id="rId6"/>
  </sheets>
  <definedNames>
    <definedName name="diasuteis" localSheetId="2">#REF!</definedName>
    <definedName name="diasuteis" localSheetId="1">#REF!</definedName>
    <definedName name="diasuteis" localSheetId="3">#REF!</definedName>
    <definedName name="diasuteis" localSheetId="5">#REF!</definedName>
    <definedName name="diasuteis" localSheetId="0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M25" i="162" l="1"/>
  <c r="M26" i="162"/>
  <c r="I4" i="162" l="1"/>
  <c r="I5" i="162"/>
  <c r="I6" i="162"/>
  <c r="I7" i="162"/>
  <c r="I8" i="162"/>
  <c r="I9" i="162"/>
  <c r="I10" i="162"/>
  <c r="I11" i="162"/>
  <c r="I12" i="162"/>
  <c r="I13" i="162"/>
  <c r="I14" i="162"/>
  <c r="I15" i="162"/>
  <c r="L15" i="162" s="1"/>
  <c r="I16" i="162"/>
  <c r="L16" i="162" s="1"/>
  <c r="I17" i="162"/>
  <c r="I18" i="162"/>
  <c r="I3" i="162"/>
  <c r="L12" i="162"/>
  <c r="L13" i="162"/>
  <c r="L17" i="162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J19" i="153"/>
  <c r="K19" i="153" s="1"/>
  <c r="J18" i="153"/>
  <c r="K18" i="153" s="1"/>
  <c r="J17" i="153"/>
  <c r="K17" i="153" s="1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J12" i="151"/>
  <c r="K12" i="151" s="1"/>
  <c r="J13" i="151"/>
  <c r="K13" i="151" s="1"/>
  <c r="J14" i="151"/>
  <c r="K14" i="151" s="1"/>
  <c r="J15" i="151"/>
  <c r="K15" i="151" s="1"/>
  <c r="J16" i="151"/>
  <c r="K16" i="151" s="1"/>
  <c r="J17" i="151"/>
  <c r="K17" i="151" s="1"/>
  <c r="J18" i="151"/>
  <c r="K18" i="151" s="1"/>
  <c r="J19" i="151"/>
  <c r="K19" i="151" s="1"/>
  <c r="J17" i="162" l="1"/>
  <c r="K17" i="162" s="1"/>
  <c r="J14" i="162"/>
  <c r="M14" i="162" s="1"/>
  <c r="J11" i="162"/>
  <c r="M11" i="162" s="1"/>
  <c r="J12" i="162"/>
  <c r="M12" i="162" s="1"/>
  <c r="L11" i="162"/>
  <c r="J15" i="162"/>
  <c r="J18" i="162"/>
  <c r="M18" i="162" s="1"/>
  <c r="J16" i="162"/>
  <c r="M16" i="162" s="1"/>
  <c r="J13" i="162"/>
  <c r="M13" i="162" s="1"/>
  <c r="L18" i="162"/>
  <c r="L14" i="162"/>
  <c r="L7" i="162"/>
  <c r="L8" i="162"/>
  <c r="L3" i="162"/>
  <c r="L4" i="162"/>
  <c r="J11" i="151"/>
  <c r="J10" i="151"/>
  <c r="J9" i="151"/>
  <c r="J8" i="151"/>
  <c r="J7" i="151"/>
  <c r="J6" i="162" s="1"/>
  <c r="K6" i="162" s="1"/>
  <c r="J6" i="151"/>
  <c r="J5" i="151"/>
  <c r="J4" i="151"/>
  <c r="K14" i="162" l="1"/>
  <c r="M17" i="162"/>
  <c r="K5" i="151"/>
  <c r="J4" i="162"/>
  <c r="K4" i="162" s="1"/>
  <c r="K8" i="151"/>
  <c r="J7" i="162"/>
  <c r="K7" i="162" s="1"/>
  <c r="K15" i="162"/>
  <c r="M15" i="162"/>
  <c r="K18" i="162"/>
  <c r="K6" i="151"/>
  <c r="J5" i="162"/>
  <c r="K5" i="162" s="1"/>
  <c r="K10" i="151"/>
  <c r="J9" i="162"/>
  <c r="K9" i="162" s="1"/>
  <c r="K13" i="162"/>
  <c r="K9" i="151"/>
  <c r="J8" i="162"/>
  <c r="K8" i="162" s="1"/>
  <c r="K4" i="151"/>
  <c r="J3" i="162"/>
  <c r="M3" i="162" s="1"/>
  <c r="K7" i="151"/>
  <c r="K11" i="151"/>
  <c r="J10" i="162"/>
  <c r="K10" i="162" s="1"/>
  <c r="K12" i="162"/>
  <c r="K16" i="162"/>
  <c r="K11" i="162"/>
  <c r="L9" i="162"/>
  <c r="L10" i="162"/>
  <c r="M4" i="162" l="1"/>
  <c r="K3" i="162"/>
  <c r="L6" i="162"/>
  <c r="M7" i="162" l="1"/>
  <c r="M8" i="162"/>
  <c r="M10" i="162"/>
  <c r="M9" i="162"/>
  <c r="M5" i="162"/>
  <c r="L5" i="162"/>
  <c r="L19" i="162" s="1"/>
  <c r="M6" i="162" l="1"/>
  <c r="M19" i="162" s="1"/>
  <c r="M28" i="162" l="1"/>
</calcChain>
</file>

<file path=xl/sharedStrings.xml><?xml version="1.0" encoding="utf-8"?>
<sst xmlns="http://schemas.openxmlformats.org/spreadsheetml/2006/main" count="488" uniqueCount="77">
  <si>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</si>
  <si>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</si>
  <si>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</si>
  <si>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</si>
  <si>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</si>
  <si>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</si>
  <si>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</si>
  <si>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</si>
  <si>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</si>
  <si>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</si>
  <si>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</si>
  <si>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</si>
  <si>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</si>
  <si>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</si>
  <si>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</si>
  <si>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</si>
  <si>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</si>
  <si>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</si>
  <si>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</si>
  <si>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</si>
  <si>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</si>
  <si>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</si>
  <si>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</si>
  <si>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</si>
  <si>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</si>
  <si>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</si>
  <si>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</si>
  <si>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</si>
  <si>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</si>
  <si>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</si>
  <si>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</si>
  <si>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</si>
  <si>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</si>
  <si>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</si>
  <si>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</si>
  <si>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</si>
  <si>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 xml:space="preserve">OBJETO: CONTRATAÇÃO DE EMPRESA PARA LOCAÇÃO DE VEÍCULOS PARA TRANSPORTE DE PASSAGEIROS PARA A UDESC 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</si>
  <si>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</si>
  <si>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</si>
  <si>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</si>
  <si>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</si>
  <si>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</si>
  <si>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</si>
  <si>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</si>
  <si>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 xml:space="preserve">CENTRO PARTICIPANTE: </t>
  </si>
  <si>
    <t xml:space="preserve"> AF/OS nº  xxxx/2018 Qtde. DT</t>
  </si>
  <si>
    <t>VIGÊNCIA DA ATA: 12/01/18 até 11/01/19.</t>
  </si>
  <si>
    <t>Pregão 1285/2017/UDESC - SRP</t>
  </si>
  <si>
    <t>PROCESSO: 521/2018/UDESC</t>
  </si>
  <si>
    <t>OBJETO: CONTRATAÇÃO DE EMPRESA PARA LOCAÇÃO DE VEÍCULOS DE PASSEIO COM MOTORISTA E COMBUSTÍVEL PARA TRANSPORTE DE PASSAGEIROS PARA A UDESC</t>
  </si>
  <si>
    <t>VIGÊNCIA DA ATA: 22/06/18 até 21/06/2019.</t>
  </si>
  <si>
    <t>ITEM</t>
  </si>
  <si>
    <t xml:space="preserve">ESPECIFICAÇÃO </t>
  </si>
  <si>
    <t>Grupo-Classe</t>
  </si>
  <si>
    <t>Código NUC</t>
  </si>
  <si>
    <t>Detalhamento</t>
  </si>
  <si>
    <t>Carro de Passeio - Florianopolis</t>
  </si>
  <si>
    <t>03-06</t>
  </si>
  <si>
    <t>50135-013</t>
  </si>
  <si>
    <t>339039.27</t>
  </si>
  <si>
    <t>diária</t>
  </si>
  <si>
    <t>Carro de Passeio - Joinville</t>
  </si>
  <si>
    <t>Carro de Passeio - São Bento do Sul</t>
  </si>
  <si>
    <t>Carro de Passeio - Ibirama</t>
  </si>
  <si>
    <t>Carro de Passeio - Baln. Camboriú</t>
  </si>
  <si>
    <t>Carro de Passeio - Laguna</t>
  </si>
  <si>
    <t>Carro de Passeio - Lages</t>
  </si>
  <si>
    <t>Carro de Passeio -Chapecó</t>
  </si>
  <si>
    <t xml:space="preserve"> AF/OS nº  1410/2018 SGPe 9630/2018 Qtde. DT</t>
  </si>
  <si>
    <t xml:space="preserve"> AF/OS nº  1486/2018 SGPe 10180/2018 Qtde. DT</t>
  </si>
  <si>
    <t xml:space="preserve"> AF/OS nº  1587/2018      SGPe 10791/2018 Qtde. DT</t>
  </si>
  <si>
    <t xml:space="preserve"> AF/OS nº  1839/2018      SGPe 11850/2018 Qtde. DT</t>
  </si>
  <si>
    <t xml:space="preserve"> AF/OS nº  14732/2018 Qtde. DT</t>
  </si>
  <si>
    <t xml:space="preserve"> AF/OS nº  5774/2018 Qtde. DT</t>
  </si>
  <si>
    <t xml:space="preserve"> AF/OS nº  14732/2018 Qtde. DT Estorno NE 008785</t>
  </si>
  <si>
    <t xml:space="preserve"> AF/OS nº  1774/2018 Qtde. DT Estorno 008786</t>
  </si>
  <si>
    <t xml:space="preserve">Resumo Atualizado  fev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</si>
</sst>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26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3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12" borderId="1" xfId="1" applyFont="1" applyFill="1" applyBorder="1" applyAlignment="1" applyProtection="1">
      <alignment wrapText="1"/>
      <protection locked="0"/>
    </xf>
    <xf numFmtId="0" fontId="4" fillId="12" borderId="1" xfId="1" applyFont="1" applyFill="1" applyBorder="1" applyAlignment="1">
      <alignment wrapText="1"/>
    </xf>
    <xf numFmtId="44" fontId="28" fillId="12" borderId="1" xfId="13" applyFont="1" applyFill="1" applyBorder="1" applyAlignment="1">
      <alignment horizontal="center" vertical="center"/>
    </xf>
    <xf numFmtId="44" fontId="28" fillId="12" borderId="1" xfId="8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left" vertical="center"/>
    </xf>
    <xf numFmtId="49" fontId="31" fillId="13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left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/>
    </xf>
    <xf numFmtId="44" fontId="28" fillId="13" borderId="1" xfId="13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wrapText="1"/>
      <protection locked="0"/>
    </xf>
    <xf numFmtId="44" fontId="4" fillId="0" borderId="1" xfId="13" applyFont="1" applyFill="1" applyBorder="1" applyAlignment="1">
      <alignment horizontal="center" vertical="center" wrapText="1"/>
    </xf>
    <xf numFmtId="44" fontId="4" fillId="13" borderId="1" xfId="13" applyFont="1" applyFill="1" applyBorder="1" applyAlignment="1">
      <alignment horizontal="center" vertical="center" wrapText="1"/>
    </xf>
    <xf numFmtId="44" fontId="28" fillId="13" borderId="1" xfId="8" applyFont="1" applyFill="1" applyBorder="1" applyAlignment="1">
      <alignment horizontal="center" vertical="center"/>
    </xf>
    <xf numFmtId="44" fontId="4" fillId="0" borderId="1" xfId="8" applyFont="1" applyFill="1" applyBorder="1" applyAlignment="1">
      <alignment horizontal="center" vertical="center" wrapText="1"/>
    </xf>
    <xf numFmtId="44" fontId="4" fillId="13" borderId="1" xfId="8" applyFont="1" applyFill="1" applyBorder="1" applyAlignment="1">
      <alignment horizontal="center" vertical="center" wrapText="1"/>
    </xf>
    <xf numFmtId="41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2" borderId="1" xfId="1" applyNumberFormat="1" applyFont="1" applyFill="1" applyBorder="1" applyAlignment="1" applyProtection="1">
      <alignment horizontal="center" wrapText="1"/>
      <protection locked="0"/>
    </xf>
    <xf numFmtId="0" fontId="4" fillId="12" borderId="1" xfId="1" applyFont="1" applyFill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4" fontId="32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wrapText="1"/>
      <protection locked="0"/>
    </xf>
    <xf numFmtId="0" fontId="29" fillId="12" borderId="8" xfId="0" applyFont="1" applyFill="1" applyBorder="1" applyAlignment="1">
      <alignment horizontal="left" vertical="distributed"/>
    </xf>
    <xf numFmtId="0" fontId="29" fillId="12" borderId="9" xfId="0" applyFont="1" applyFill="1" applyBorder="1" applyAlignment="1">
      <alignment horizontal="left" vertical="distributed"/>
    </xf>
    <xf numFmtId="0" fontId="29" fillId="12" borderId="10" xfId="0" applyFont="1" applyFill="1" applyBorder="1" applyAlignment="1">
      <alignment horizontal="left" vertical="distributed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3" fontId="32" fillId="1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NumberFormat="1" applyFont="1" applyFill="1" applyBorder="1" applyAlignment="1">
      <alignment horizontal="center" vertical="center" wrapText="1"/>
    </xf>
    <xf numFmtId="0" fontId="4" fillId="6" borderId="9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80" zoomScaleNormal="80" workbookViewId="0">
      <selection activeCell="I4" sqref="I4:I19"/>
    </sheetView>
  </sheetViews>
  <sheetFormatPr defaultColWidth="9.7109375" defaultRowHeight="15" x14ac:dyDescent="0.25"/>
  <cols>
    <col min="1" max="1" width="8.28515625" style="1" customWidth="1"/>
    <col min="2" max="2" width="7.7109375" style="1" customWidth="1"/>
    <col min="3" max="3" width="22" style="55" customWidth="1"/>
    <col min="4" max="4" width="25.28515625" style="1" customWidth="1"/>
    <col min="5" max="5" width="15.42578125" style="1" customWidth="1"/>
    <col min="6" max="6" width="16.85546875" style="1" customWidth="1"/>
    <col min="7" max="7" width="17.5703125" style="1" customWidth="1"/>
    <col min="8" max="8" width="15.42578125" style="1" customWidth="1"/>
    <col min="9" max="9" width="11.28515625" style="19" customWidth="1"/>
    <col min="10" max="10" width="13.28515625" style="54" customWidth="1"/>
    <col min="11" max="11" width="12.5703125" style="17" customWidth="1"/>
    <col min="12" max="21" width="15.7109375" style="18" customWidth="1"/>
    <col min="22" max="29" width="15.7109375" style="15" customWidth="1"/>
    <col min="30" max="16384" width="9.7109375" style="15"/>
  </cols>
  <sheetData>
    <row r="1" spans="1:29" ht="65.25" customHeight="1" x14ac:dyDescent="0.25">
      <c r="A1" s="99" t="s">
        <v>48</v>
      </c>
      <c r="B1" s="99"/>
      <c r="C1" s="99"/>
      <c r="D1" s="99" t="s">
        <v>49</v>
      </c>
      <c r="E1" s="99"/>
      <c r="F1" s="99"/>
      <c r="G1" s="99"/>
      <c r="H1" s="99"/>
      <c r="I1" s="99" t="s">
        <v>50</v>
      </c>
      <c r="J1" s="99"/>
      <c r="K1" s="99"/>
      <c r="L1" s="98" t="s">
        <v>45</v>
      </c>
      <c r="M1" s="98" t="s">
        <v>45</v>
      </c>
      <c r="N1" s="98" t="s">
        <v>45</v>
      </c>
      <c r="O1" s="98" t="s">
        <v>45</v>
      </c>
      <c r="P1" s="98" t="s">
        <v>45</v>
      </c>
      <c r="Q1" s="98" t="s">
        <v>45</v>
      </c>
      <c r="R1" s="98" t="s">
        <v>45</v>
      </c>
      <c r="S1" s="98" t="s">
        <v>45</v>
      </c>
      <c r="T1" s="98" t="s">
        <v>45</v>
      </c>
      <c r="U1" s="98" t="s">
        <v>45</v>
      </c>
      <c r="V1" s="98" t="s">
        <v>45</v>
      </c>
      <c r="W1" s="98" t="s">
        <v>45</v>
      </c>
      <c r="X1" s="98" t="s">
        <v>45</v>
      </c>
      <c r="Y1" s="98" t="s">
        <v>45</v>
      </c>
      <c r="Z1" s="98" t="s">
        <v>45</v>
      </c>
      <c r="AA1" s="98" t="s">
        <v>45</v>
      </c>
      <c r="AB1" s="98" t="s">
        <v>45</v>
      </c>
      <c r="AC1" s="98" t="s">
        <v>45</v>
      </c>
    </row>
    <row r="2" spans="1:29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s="16" customFormat="1" ht="30" x14ac:dyDescent="0.2">
      <c r="A3" s="66" t="s">
        <v>1</v>
      </c>
      <c r="B3" s="66" t="s">
        <v>51</v>
      </c>
      <c r="C3" s="66" t="s">
        <v>52</v>
      </c>
      <c r="D3" s="66" t="s">
        <v>26</v>
      </c>
      <c r="E3" s="66" t="s">
        <v>53</v>
      </c>
      <c r="F3" s="66" t="s">
        <v>54</v>
      </c>
      <c r="G3" s="66" t="s">
        <v>55</v>
      </c>
      <c r="H3" s="48" t="s">
        <v>3</v>
      </c>
      <c r="I3" s="49" t="s">
        <v>25</v>
      </c>
      <c r="J3" s="50" t="s">
        <v>0</v>
      </c>
      <c r="K3" s="47" t="s">
        <v>4</v>
      </c>
      <c r="L3" s="51" t="s">
        <v>2</v>
      </c>
      <c r="M3" s="51" t="s">
        <v>2</v>
      </c>
      <c r="N3" s="51" t="s">
        <v>2</v>
      </c>
      <c r="O3" s="51" t="s">
        <v>2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</row>
    <row r="4" spans="1:29" ht="20.100000000000001" customHeight="1" x14ac:dyDescent="0.25">
      <c r="A4" s="102">
        <v>1</v>
      </c>
      <c r="B4" s="67">
        <v>1</v>
      </c>
      <c r="C4" s="103" t="s">
        <v>56</v>
      </c>
      <c r="D4" s="68" t="s">
        <v>35</v>
      </c>
      <c r="E4" s="69" t="s">
        <v>57</v>
      </c>
      <c r="F4" s="69" t="s">
        <v>58</v>
      </c>
      <c r="G4" s="70" t="s">
        <v>59</v>
      </c>
      <c r="H4" s="64">
        <v>3.58</v>
      </c>
      <c r="I4" s="32">
        <v>30000</v>
      </c>
      <c r="J4" s="52">
        <f>I4-(SUM(L4:AC4))</f>
        <v>30000</v>
      </c>
      <c r="K4" s="53" t="str">
        <f t="shared" ref="K4:K11" si="0">IF(J4&lt;0,"ATENÇÃO","OK")</f>
        <v>OK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3"/>
      <c r="W4" s="60"/>
      <c r="X4" s="60"/>
      <c r="Y4" s="60"/>
      <c r="Z4" s="60"/>
      <c r="AA4" s="60"/>
      <c r="AB4" s="60"/>
      <c r="AC4" s="60"/>
    </row>
    <row r="5" spans="1:29" ht="20.100000000000001" customHeight="1" x14ac:dyDescent="0.25">
      <c r="A5" s="102"/>
      <c r="B5" s="67">
        <v>2</v>
      </c>
      <c r="C5" s="103"/>
      <c r="D5" s="68" t="s">
        <v>60</v>
      </c>
      <c r="E5" s="69" t="s">
        <v>57</v>
      </c>
      <c r="F5" s="69" t="s">
        <v>58</v>
      </c>
      <c r="G5" s="70" t="s">
        <v>59</v>
      </c>
      <c r="H5" s="64">
        <v>595.23</v>
      </c>
      <c r="I5" s="32">
        <v>80</v>
      </c>
      <c r="J5" s="52">
        <f t="shared" ref="J5:J7" si="1">I5-(SUM(L5:U5))</f>
        <v>80</v>
      </c>
      <c r="K5" s="53" t="str">
        <f t="shared" si="0"/>
        <v>OK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3"/>
      <c r="W5" s="60"/>
      <c r="X5" s="60"/>
      <c r="Y5" s="60"/>
      <c r="Z5" s="60"/>
      <c r="AA5" s="60"/>
      <c r="AB5" s="60"/>
      <c r="AC5" s="60"/>
    </row>
    <row r="6" spans="1:29" s="20" customFormat="1" ht="20.100000000000001" customHeight="1" x14ac:dyDescent="0.25">
      <c r="A6" s="100">
        <v>2</v>
      </c>
      <c r="B6" s="71">
        <v>3</v>
      </c>
      <c r="C6" s="101" t="s">
        <v>61</v>
      </c>
      <c r="D6" s="72" t="s">
        <v>35</v>
      </c>
      <c r="E6" s="73" t="s">
        <v>57</v>
      </c>
      <c r="F6" s="73" t="s">
        <v>58</v>
      </c>
      <c r="G6" s="71" t="s">
        <v>59</v>
      </c>
      <c r="H6" s="79">
        <v>3.59</v>
      </c>
      <c r="I6" s="32">
        <v>15000</v>
      </c>
      <c r="J6" s="52">
        <f t="shared" si="1"/>
        <v>15000</v>
      </c>
      <c r="K6" s="53" t="str">
        <f t="shared" si="0"/>
        <v>OK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61"/>
      <c r="X6" s="61"/>
      <c r="Y6" s="61"/>
      <c r="Z6" s="61"/>
      <c r="AA6" s="61"/>
      <c r="AB6" s="61"/>
      <c r="AC6" s="61"/>
    </row>
    <row r="7" spans="1:29" s="20" customFormat="1" ht="20.100000000000001" customHeight="1" x14ac:dyDescent="0.25">
      <c r="A7" s="100"/>
      <c r="B7" s="71">
        <v>4</v>
      </c>
      <c r="C7" s="101"/>
      <c r="D7" s="72" t="s">
        <v>60</v>
      </c>
      <c r="E7" s="73" t="s">
        <v>57</v>
      </c>
      <c r="F7" s="73" t="s">
        <v>58</v>
      </c>
      <c r="G7" s="71" t="s">
        <v>59</v>
      </c>
      <c r="H7" s="79">
        <v>596.33000000000004</v>
      </c>
      <c r="I7" s="32">
        <v>30</v>
      </c>
      <c r="J7" s="52">
        <f t="shared" si="1"/>
        <v>30</v>
      </c>
      <c r="K7" s="53" t="str">
        <f t="shared" si="0"/>
        <v>OK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3"/>
      <c r="W7" s="61"/>
      <c r="X7" s="61"/>
      <c r="Y7" s="61"/>
      <c r="Z7" s="61"/>
      <c r="AA7" s="61"/>
      <c r="AB7" s="61"/>
      <c r="AC7" s="61"/>
    </row>
    <row r="8" spans="1:29" s="20" customFormat="1" ht="20.100000000000001" customHeight="1" x14ac:dyDescent="0.25">
      <c r="A8" s="102">
        <v>3</v>
      </c>
      <c r="B8" s="67">
        <v>5</v>
      </c>
      <c r="C8" s="103" t="s">
        <v>62</v>
      </c>
      <c r="D8" s="68" t="s">
        <v>35</v>
      </c>
      <c r="E8" s="69" t="s">
        <v>57</v>
      </c>
      <c r="F8" s="69" t="s">
        <v>58</v>
      </c>
      <c r="G8" s="70" t="s">
        <v>59</v>
      </c>
      <c r="H8" s="64">
        <v>3.59</v>
      </c>
      <c r="I8" s="32">
        <v>15000</v>
      </c>
      <c r="J8" s="52">
        <f>I8-(SUM(L8:U8))</f>
        <v>15000</v>
      </c>
      <c r="K8" s="53" t="str">
        <f t="shared" si="0"/>
        <v>OK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  <c r="W8" s="61"/>
      <c r="X8" s="61"/>
      <c r="Y8" s="61"/>
      <c r="Z8" s="61"/>
      <c r="AA8" s="61"/>
      <c r="AB8" s="61"/>
      <c r="AC8" s="61"/>
    </row>
    <row r="9" spans="1:29" s="20" customFormat="1" ht="20.100000000000001" customHeight="1" x14ac:dyDescent="0.25">
      <c r="A9" s="102"/>
      <c r="B9" s="67">
        <v>6</v>
      </c>
      <c r="C9" s="103"/>
      <c r="D9" s="68" t="s">
        <v>60</v>
      </c>
      <c r="E9" s="69" t="s">
        <v>57</v>
      </c>
      <c r="F9" s="69" t="s">
        <v>58</v>
      </c>
      <c r="G9" s="70" t="s">
        <v>59</v>
      </c>
      <c r="H9" s="64">
        <v>596.33000000000004</v>
      </c>
      <c r="I9" s="32">
        <v>30</v>
      </c>
      <c r="J9" s="52">
        <f>I9-(SUM(L9:U9))</f>
        <v>30</v>
      </c>
      <c r="K9" s="53" t="str">
        <f t="shared" si="0"/>
        <v>OK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  <c r="W9" s="61"/>
      <c r="X9" s="61"/>
      <c r="Y9" s="61"/>
      <c r="Z9" s="61"/>
      <c r="AA9" s="61"/>
      <c r="AB9" s="61"/>
      <c r="AC9" s="61"/>
    </row>
    <row r="10" spans="1:29" s="20" customFormat="1" ht="20.100000000000001" customHeight="1" x14ac:dyDescent="0.25">
      <c r="A10" s="100">
        <v>4</v>
      </c>
      <c r="B10" s="71">
        <v>7</v>
      </c>
      <c r="C10" s="101" t="s">
        <v>63</v>
      </c>
      <c r="D10" s="72" t="s">
        <v>35</v>
      </c>
      <c r="E10" s="73" t="s">
        <v>57</v>
      </c>
      <c r="F10" s="73" t="s">
        <v>58</v>
      </c>
      <c r="G10" s="71" t="s">
        <v>59</v>
      </c>
      <c r="H10" s="79">
        <v>3.59</v>
      </c>
      <c r="I10" s="32">
        <v>15000</v>
      </c>
      <c r="J10" s="52">
        <f>I10-(SUM(L10:U10))</f>
        <v>15000</v>
      </c>
      <c r="K10" s="53" t="str">
        <f t="shared" si="0"/>
        <v>OK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3"/>
      <c r="W10" s="61"/>
      <c r="X10" s="61"/>
      <c r="Y10" s="61"/>
      <c r="Z10" s="61"/>
      <c r="AA10" s="61"/>
      <c r="AB10" s="61"/>
      <c r="AC10" s="61"/>
    </row>
    <row r="11" spans="1:29" s="20" customFormat="1" ht="20.100000000000001" customHeight="1" x14ac:dyDescent="0.25">
      <c r="A11" s="100"/>
      <c r="B11" s="71">
        <v>8</v>
      </c>
      <c r="C11" s="101"/>
      <c r="D11" s="72" t="s">
        <v>60</v>
      </c>
      <c r="E11" s="73" t="s">
        <v>57</v>
      </c>
      <c r="F11" s="73" t="s">
        <v>58</v>
      </c>
      <c r="G11" s="71" t="s">
        <v>59</v>
      </c>
      <c r="H11" s="79">
        <v>596.33000000000004</v>
      </c>
      <c r="I11" s="32">
        <v>30</v>
      </c>
      <c r="J11" s="52">
        <f>I11-(SUM(L11:U11))</f>
        <v>30</v>
      </c>
      <c r="K11" s="53" t="str">
        <f t="shared" si="0"/>
        <v>OK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W11" s="61"/>
      <c r="X11" s="61"/>
      <c r="Y11" s="61"/>
      <c r="Z11" s="61"/>
      <c r="AA11" s="61"/>
      <c r="AB11" s="61"/>
      <c r="AC11" s="61"/>
    </row>
    <row r="12" spans="1:29" ht="20.100000000000001" customHeight="1" x14ac:dyDescent="0.25">
      <c r="A12" s="102">
        <v>5</v>
      </c>
      <c r="B12" s="67">
        <v>9</v>
      </c>
      <c r="C12" s="103" t="s">
        <v>64</v>
      </c>
      <c r="D12" s="68" t="s">
        <v>35</v>
      </c>
      <c r="E12" s="69" t="s">
        <v>57</v>
      </c>
      <c r="F12" s="69" t="s">
        <v>58</v>
      </c>
      <c r="G12" s="70" t="s">
        <v>59</v>
      </c>
      <c r="H12" s="81">
        <v>3.59</v>
      </c>
      <c r="I12" s="32">
        <v>10000</v>
      </c>
      <c r="J12" s="52">
        <f t="shared" ref="J12:J19" si="2">I12-(SUM(L12:U12))</f>
        <v>10000</v>
      </c>
      <c r="K12" s="53" t="str">
        <f t="shared" ref="K12:K19" si="3">IF(J12&lt;0,"ATENÇÃO","OK")</f>
        <v>OK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60"/>
      <c r="W12" s="60"/>
      <c r="X12" s="60"/>
      <c r="Y12" s="60"/>
      <c r="Z12" s="60"/>
      <c r="AA12" s="60"/>
      <c r="AB12" s="60"/>
      <c r="AC12" s="60"/>
    </row>
    <row r="13" spans="1:29" ht="20.100000000000001" customHeight="1" x14ac:dyDescent="0.25">
      <c r="A13" s="102"/>
      <c r="B13" s="67">
        <v>10</v>
      </c>
      <c r="C13" s="103"/>
      <c r="D13" s="68" t="s">
        <v>60</v>
      </c>
      <c r="E13" s="69" t="s">
        <v>57</v>
      </c>
      <c r="F13" s="69" t="s">
        <v>58</v>
      </c>
      <c r="G13" s="70" t="s">
        <v>59</v>
      </c>
      <c r="H13" s="81">
        <v>596.33000000000004</v>
      </c>
      <c r="I13" s="32">
        <v>30</v>
      </c>
      <c r="J13" s="52">
        <f t="shared" si="2"/>
        <v>30</v>
      </c>
      <c r="K13" s="53" t="str">
        <f t="shared" si="3"/>
        <v>OK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60"/>
      <c r="W13" s="60"/>
      <c r="X13" s="60"/>
      <c r="Y13" s="60"/>
      <c r="Z13" s="60"/>
      <c r="AA13" s="60"/>
      <c r="AB13" s="60"/>
      <c r="AC13" s="60"/>
    </row>
    <row r="14" spans="1:29" ht="20.100000000000001" customHeight="1" x14ac:dyDescent="0.25">
      <c r="A14" s="100">
        <v>6</v>
      </c>
      <c r="B14" s="71">
        <v>11</v>
      </c>
      <c r="C14" s="101" t="s">
        <v>65</v>
      </c>
      <c r="D14" s="72" t="s">
        <v>35</v>
      </c>
      <c r="E14" s="73" t="s">
        <v>57</v>
      </c>
      <c r="F14" s="73" t="s">
        <v>58</v>
      </c>
      <c r="G14" s="71" t="s">
        <v>59</v>
      </c>
      <c r="H14" s="82">
        <v>3.59</v>
      </c>
      <c r="I14" s="32">
        <v>10000</v>
      </c>
      <c r="J14" s="52">
        <f t="shared" si="2"/>
        <v>10000</v>
      </c>
      <c r="K14" s="53" t="str">
        <f t="shared" si="3"/>
        <v>OK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60"/>
      <c r="W14" s="60"/>
      <c r="X14" s="60"/>
      <c r="Y14" s="60"/>
      <c r="Z14" s="60"/>
      <c r="AA14" s="60"/>
      <c r="AB14" s="60"/>
      <c r="AC14" s="60"/>
    </row>
    <row r="15" spans="1:29" ht="20.100000000000001" customHeight="1" x14ac:dyDescent="0.25">
      <c r="A15" s="100"/>
      <c r="B15" s="71">
        <v>12</v>
      </c>
      <c r="C15" s="101"/>
      <c r="D15" s="72" t="s">
        <v>60</v>
      </c>
      <c r="E15" s="73" t="s">
        <v>57</v>
      </c>
      <c r="F15" s="73" t="s">
        <v>58</v>
      </c>
      <c r="G15" s="71" t="s">
        <v>59</v>
      </c>
      <c r="H15" s="82">
        <v>596.33000000000004</v>
      </c>
      <c r="I15" s="32">
        <v>30</v>
      </c>
      <c r="J15" s="52">
        <f t="shared" si="2"/>
        <v>30</v>
      </c>
      <c r="K15" s="53" t="str">
        <f t="shared" si="3"/>
        <v>OK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60"/>
      <c r="W15" s="60"/>
      <c r="X15" s="60"/>
      <c r="Y15" s="60"/>
      <c r="Z15" s="60"/>
      <c r="AA15" s="60"/>
      <c r="AB15" s="60"/>
      <c r="AC15" s="60"/>
    </row>
    <row r="16" spans="1:29" ht="20.100000000000001" customHeight="1" x14ac:dyDescent="0.25">
      <c r="A16" s="104">
        <v>7</v>
      </c>
      <c r="B16" s="74">
        <v>13</v>
      </c>
      <c r="C16" s="105" t="s">
        <v>66</v>
      </c>
      <c r="D16" s="75" t="s">
        <v>35</v>
      </c>
      <c r="E16" s="76" t="s">
        <v>57</v>
      </c>
      <c r="F16" s="76" t="s">
        <v>58</v>
      </c>
      <c r="G16" s="77" t="s">
        <v>59</v>
      </c>
      <c r="H16" s="81">
        <v>3.59</v>
      </c>
      <c r="I16" s="32"/>
      <c r="J16" s="52">
        <f t="shared" si="2"/>
        <v>0</v>
      </c>
      <c r="K16" s="53" t="str">
        <f t="shared" si="3"/>
        <v>OK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60"/>
      <c r="W16" s="60"/>
      <c r="X16" s="60"/>
      <c r="Y16" s="60"/>
      <c r="Z16" s="60"/>
      <c r="AA16" s="60"/>
      <c r="AB16" s="60"/>
      <c r="AC16" s="60"/>
    </row>
    <row r="17" spans="1:29" ht="20.100000000000001" customHeight="1" x14ac:dyDescent="0.25">
      <c r="A17" s="104"/>
      <c r="B17" s="74">
        <v>14</v>
      </c>
      <c r="C17" s="105"/>
      <c r="D17" s="75" t="s">
        <v>60</v>
      </c>
      <c r="E17" s="76" t="s">
        <v>57</v>
      </c>
      <c r="F17" s="76" t="s">
        <v>58</v>
      </c>
      <c r="G17" s="77" t="s">
        <v>59</v>
      </c>
      <c r="H17" s="81">
        <v>596.33000000000004</v>
      </c>
      <c r="I17" s="32"/>
      <c r="J17" s="52">
        <f t="shared" si="2"/>
        <v>0</v>
      </c>
      <c r="K17" s="53" t="str">
        <f t="shared" si="3"/>
        <v>OK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60"/>
      <c r="W17" s="60"/>
      <c r="X17" s="60"/>
      <c r="Y17" s="60"/>
      <c r="Z17" s="60"/>
      <c r="AA17" s="60"/>
      <c r="AB17" s="60"/>
      <c r="AC17" s="60"/>
    </row>
    <row r="18" spans="1:29" ht="20.100000000000001" customHeight="1" x14ac:dyDescent="0.25">
      <c r="A18" s="100">
        <v>8</v>
      </c>
      <c r="B18" s="78">
        <v>15</v>
      </c>
      <c r="C18" s="101" t="s">
        <v>67</v>
      </c>
      <c r="D18" s="72" t="s">
        <v>35</v>
      </c>
      <c r="E18" s="73" t="s">
        <v>57</v>
      </c>
      <c r="F18" s="73" t="s">
        <v>58</v>
      </c>
      <c r="G18" s="71" t="s">
        <v>59</v>
      </c>
      <c r="H18" s="82">
        <v>3.59</v>
      </c>
      <c r="I18" s="32"/>
      <c r="J18" s="52">
        <f t="shared" si="2"/>
        <v>0</v>
      </c>
      <c r="K18" s="53" t="str">
        <f t="shared" si="3"/>
        <v>OK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60"/>
      <c r="W18" s="60"/>
      <c r="X18" s="60"/>
      <c r="Y18" s="60"/>
      <c r="Z18" s="60"/>
      <c r="AA18" s="60"/>
      <c r="AB18" s="60"/>
      <c r="AC18" s="60"/>
    </row>
    <row r="19" spans="1:29" ht="20.100000000000001" customHeight="1" x14ac:dyDescent="0.25">
      <c r="A19" s="100"/>
      <c r="B19" s="78">
        <v>16</v>
      </c>
      <c r="C19" s="101"/>
      <c r="D19" s="72" t="s">
        <v>60</v>
      </c>
      <c r="E19" s="73" t="s">
        <v>57</v>
      </c>
      <c r="F19" s="73" t="s">
        <v>58</v>
      </c>
      <c r="G19" s="71" t="s">
        <v>59</v>
      </c>
      <c r="H19" s="82">
        <v>596.33000000000004</v>
      </c>
      <c r="I19" s="32"/>
      <c r="J19" s="52">
        <f t="shared" si="2"/>
        <v>0</v>
      </c>
      <c r="K19" s="53" t="str">
        <f t="shared" si="3"/>
        <v>OK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60"/>
      <c r="W19" s="60"/>
      <c r="X19" s="60"/>
      <c r="Y19" s="60"/>
      <c r="Z19" s="60"/>
      <c r="AA19" s="60"/>
      <c r="AB19" s="60"/>
      <c r="AC19" s="60"/>
    </row>
    <row r="22" spans="1:29" ht="18.75" x14ac:dyDescent="0.25"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</row>
  </sheetData>
  <mergeCells count="39">
    <mergeCell ref="A16:A17"/>
    <mergeCell ref="C16:C17"/>
    <mergeCell ref="A18:A19"/>
    <mergeCell ref="C18:C19"/>
    <mergeCell ref="C12:C13"/>
    <mergeCell ref="A4:A5"/>
    <mergeCell ref="C4:C5"/>
    <mergeCell ref="A14:A15"/>
    <mergeCell ref="C14:C15"/>
    <mergeCell ref="AC1:AC2"/>
    <mergeCell ref="A10:A11"/>
    <mergeCell ref="C10:C11"/>
    <mergeCell ref="AB1:AB2"/>
    <mergeCell ref="Q1:Q2"/>
    <mergeCell ref="R1:R2"/>
    <mergeCell ref="A1:C1"/>
    <mergeCell ref="N1:N2"/>
    <mergeCell ref="O1:O2"/>
    <mergeCell ref="P1:P2"/>
    <mergeCell ref="D1:H1"/>
    <mergeCell ref="I1:K1"/>
    <mergeCell ref="A8:A9"/>
    <mergeCell ref="C8:C9"/>
    <mergeCell ref="C22:R22"/>
    <mergeCell ref="X1:X2"/>
    <mergeCell ref="Y1:Y2"/>
    <mergeCell ref="Z1:Z2"/>
    <mergeCell ref="AA1:AA2"/>
    <mergeCell ref="M1:M2"/>
    <mergeCell ref="W1:W2"/>
    <mergeCell ref="S1:S2"/>
    <mergeCell ref="T1:T2"/>
    <mergeCell ref="U1:U2"/>
    <mergeCell ref="V1:V2"/>
    <mergeCell ref="L1:L2"/>
    <mergeCell ref="A2:K2"/>
    <mergeCell ref="A6:A7"/>
    <mergeCell ref="C6:C7"/>
    <mergeCell ref="A12:A1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80" zoomScaleNormal="80" workbookViewId="0">
      <selection activeCell="O3" sqref="O3"/>
    </sheetView>
  </sheetViews>
  <sheetFormatPr defaultColWidth="9.7109375" defaultRowHeight="15" x14ac:dyDescent="0.25"/>
  <cols>
    <col min="1" max="1" width="8.28515625" style="1" customWidth="1"/>
    <col min="2" max="2" width="7.7109375" style="1" customWidth="1"/>
    <col min="3" max="3" width="22" style="55" customWidth="1"/>
    <col min="4" max="4" width="25.28515625" style="1" customWidth="1"/>
    <col min="5" max="5" width="15.42578125" style="1" customWidth="1"/>
    <col min="6" max="6" width="16.85546875" style="1" customWidth="1"/>
    <col min="7" max="7" width="17.5703125" style="1" customWidth="1"/>
    <col min="8" max="8" width="15.42578125" style="1" customWidth="1"/>
    <col min="9" max="9" width="11.28515625" style="19" customWidth="1"/>
    <col min="10" max="10" width="13.28515625" style="54" customWidth="1"/>
    <col min="11" max="11" width="12.5703125" style="17" customWidth="1"/>
    <col min="12" max="21" width="15.7109375" style="18" customWidth="1"/>
    <col min="22" max="29" width="15.7109375" style="15" customWidth="1"/>
    <col min="30" max="16384" width="9.7109375" style="15"/>
  </cols>
  <sheetData>
    <row r="1" spans="1:29" ht="65.25" customHeight="1" x14ac:dyDescent="0.25">
      <c r="A1" s="99" t="s">
        <v>48</v>
      </c>
      <c r="B1" s="99"/>
      <c r="C1" s="99"/>
      <c r="D1" s="99" t="s">
        <v>49</v>
      </c>
      <c r="E1" s="99"/>
      <c r="F1" s="99"/>
      <c r="G1" s="99"/>
      <c r="H1" s="99"/>
      <c r="I1" s="99" t="s">
        <v>50</v>
      </c>
      <c r="J1" s="99"/>
      <c r="K1" s="99"/>
      <c r="L1" s="98" t="s">
        <v>72</v>
      </c>
      <c r="M1" s="98" t="s">
        <v>73</v>
      </c>
      <c r="N1" s="106" t="s">
        <v>74</v>
      </c>
      <c r="O1" s="106" t="s">
        <v>75</v>
      </c>
      <c r="P1" s="98" t="s">
        <v>45</v>
      </c>
      <c r="Q1" s="98" t="s">
        <v>45</v>
      </c>
      <c r="R1" s="98" t="s">
        <v>45</v>
      </c>
      <c r="S1" s="98" t="s">
        <v>45</v>
      </c>
      <c r="T1" s="98" t="s">
        <v>45</v>
      </c>
      <c r="U1" s="98" t="s">
        <v>45</v>
      </c>
      <c r="V1" s="98" t="s">
        <v>45</v>
      </c>
      <c r="W1" s="98" t="s">
        <v>45</v>
      </c>
      <c r="X1" s="98" t="s">
        <v>45</v>
      </c>
      <c r="Y1" s="98" t="s">
        <v>45</v>
      </c>
      <c r="Z1" s="98" t="s">
        <v>45</v>
      </c>
      <c r="AA1" s="98" t="s">
        <v>45</v>
      </c>
      <c r="AB1" s="98" t="s">
        <v>45</v>
      </c>
      <c r="AC1" s="98" t="s">
        <v>45</v>
      </c>
    </row>
    <row r="2" spans="1:29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8"/>
      <c r="M2" s="98"/>
      <c r="N2" s="106"/>
      <c r="O2" s="106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s="16" customFormat="1" ht="30" x14ac:dyDescent="0.2">
      <c r="A3" s="66" t="s">
        <v>1</v>
      </c>
      <c r="B3" s="66" t="s">
        <v>51</v>
      </c>
      <c r="C3" s="66" t="s">
        <v>52</v>
      </c>
      <c r="D3" s="66" t="s">
        <v>26</v>
      </c>
      <c r="E3" s="66" t="s">
        <v>53</v>
      </c>
      <c r="F3" s="66" t="s">
        <v>54</v>
      </c>
      <c r="G3" s="66" t="s">
        <v>55</v>
      </c>
      <c r="H3" s="48" t="s">
        <v>3</v>
      </c>
      <c r="I3" s="49" t="s">
        <v>25</v>
      </c>
      <c r="J3" s="50" t="s">
        <v>0</v>
      </c>
      <c r="K3" s="47" t="s">
        <v>4</v>
      </c>
      <c r="L3" s="88">
        <v>43334</v>
      </c>
      <c r="M3" s="88">
        <v>43367</v>
      </c>
      <c r="N3" s="93">
        <v>43441</v>
      </c>
      <c r="O3" s="93">
        <v>43441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</row>
    <row r="4" spans="1:29" ht="20.100000000000001" customHeight="1" x14ac:dyDescent="0.25">
      <c r="A4" s="102">
        <v>1</v>
      </c>
      <c r="B4" s="67">
        <v>1</v>
      </c>
      <c r="C4" s="103" t="s">
        <v>56</v>
      </c>
      <c r="D4" s="68" t="s">
        <v>35</v>
      </c>
      <c r="E4" s="69" t="s">
        <v>57</v>
      </c>
      <c r="F4" s="69" t="s">
        <v>58</v>
      </c>
      <c r="G4" s="70" t="s">
        <v>59</v>
      </c>
      <c r="H4" s="64">
        <v>3.58</v>
      </c>
      <c r="I4" s="32">
        <v>1000</v>
      </c>
      <c r="J4" s="52">
        <f>I4-(SUM(L4:AC4))</f>
        <v>0</v>
      </c>
      <c r="K4" s="53" t="str">
        <f t="shared" ref="K4:K19" si="0">IF(J4&lt;0,"ATENÇÃO","OK")</f>
        <v>OK</v>
      </c>
      <c r="L4" s="94">
        <v>1000</v>
      </c>
      <c r="M4" s="62"/>
      <c r="N4" s="62"/>
      <c r="O4" s="62"/>
      <c r="P4" s="62"/>
      <c r="Q4" s="62"/>
      <c r="R4" s="62"/>
      <c r="S4" s="62"/>
      <c r="T4" s="62"/>
      <c r="U4" s="62"/>
      <c r="V4" s="63"/>
      <c r="W4" s="60"/>
      <c r="X4" s="60"/>
      <c r="Y4" s="60"/>
      <c r="Z4" s="60"/>
      <c r="AA4" s="60"/>
      <c r="AB4" s="60"/>
      <c r="AC4" s="60"/>
    </row>
    <row r="5" spans="1:29" ht="20.100000000000001" customHeight="1" x14ac:dyDescent="0.25">
      <c r="A5" s="102"/>
      <c r="B5" s="67">
        <v>2</v>
      </c>
      <c r="C5" s="103"/>
      <c r="D5" s="68" t="s">
        <v>60</v>
      </c>
      <c r="E5" s="69" t="s">
        <v>57</v>
      </c>
      <c r="F5" s="69" t="s">
        <v>58</v>
      </c>
      <c r="G5" s="70" t="s">
        <v>59</v>
      </c>
      <c r="H5" s="64">
        <v>595.23</v>
      </c>
      <c r="I5" s="32">
        <v>20</v>
      </c>
      <c r="J5" s="52">
        <f t="shared" ref="J5:J7" si="1">I5-(SUM(L5:U5))</f>
        <v>0</v>
      </c>
      <c r="K5" s="53" t="str">
        <f t="shared" si="0"/>
        <v>OK</v>
      </c>
      <c r="L5" s="94">
        <v>15</v>
      </c>
      <c r="M5" s="94">
        <v>5</v>
      </c>
      <c r="N5" s="62"/>
      <c r="O5" s="62"/>
      <c r="P5" s="62"/>
      <c r="Q5" s="62"/>
      <c r="R5" s="62"/>
      <c r="S5" s="62"/>
      <c r="T5" s="62"/>
      <c r="U5" s="62"/>
      <c r="V5" s="63"/>
      <c r="W5" s="60"/>
      <c r="X5" s="60"/>
      <c r="Y5" s="60"/>
      <c r="Z5" s="60"/>
      <c r="AA5" s="60"/>
      <c r="AB5" s="60"/>
      <c r="AC5" s="60"/>
    </row>
    <row r="6" spans="1:29" s="20" customFormat="1" ht="20.100000000000001" customHeight="1" x14ac:dyDescent="0.25">
      <c r="A6" s="100">
        <v>2</v>
      </c>
      <c r="B6" s="71">
        <v>3</v>
      </c>
      <c r="C6" s="101" t="s">
        <v>61</v>
      </c>
      <c r="D6" s="72" t="s">
        <v>35</v>
      </c>
      <c r="E6" s="73" t="s">
        <v>57</v>
      </c>
      <c r="F6" s="73" t="s">
        <v>58</v>
      </c>
      <c r="G6" s="71" t="s">
        <v>59</v>
      </c>
      <c r="H6" s="79">
        <v>3.59</v>
      </c>
      <c r="I6" s="32"/>
      <c r="J6" s="52">
        <f t="shared" si="1"/>
        <v>0</v>
      </c>
      <c r="K6" s="53" t="str">
        <f t="shared" si="0"/>
        <v>OK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61"/>
      <c r="X6" s="61"/>
      <c r="Y6" s="61"/>
      <c r="Z6" s="61"/>
      <c r="AA6" s="61"/>
      <c r="AB6" s="61"/>
      <c r="AC6" s="61"/>
    </row>
    <row r="7" spans="1:29" s="20" customFormat="1" ht="20.100000000000001" customHeight="1" x14ac:dyDescent="0.25">
      <c r="A7" s="100"/>
      <c r="B7" s="71">
        <v>4</v>
      </c>
      <c r="C7" s="101"/>
      <c r="D7" s="72" t="s">
        <v>60</v>
      </c>
      <c r="E7" s="73" t="s">
        <v>57</v>
      </c>
      <c r="F7" s="73" t="s">
        <v>58</v>
      </c>
      <c r="G7" s="71" t="s">
        <v>59</v>
      </c>
      <c r="H7" s="79">
        <v>596.33000000000004</v>
      </c>
      <c r="I7" s="32"/>
      <c r="J7" s="52">
        <f t="shared" si="1"/>
        <v>0</v>
      </c>
      <c r="K7" s="53" t="str">
        <f t="shared" si="0"/>
        <v>OK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3"/>
      <c r="W7" s="61"/>
      <c r="X7" s="61"/>
      <c r="Y7" s="61"/>
      <c r="Z7" s="61"/>
      <c r="AA7" s="61"/>
      <c r="AB7" s="61"/>
      <c r="AC7" s="61"/>
    </row>
    <row r="8" spans="1:29" s="20" customFormat="1" ht="20.100000000000001" customHeight="1" x14ac:dyDescent="0.25">
      <c r="A8" s="102">
        <v>3</v>
      </c>
      <c r="B8" s="67">
        <v>5</v>
      </c>
      <c r="C8" s="103" t="s">
        <v>62</v>
      </c>
      <c r="D8" s="68" t="s">
        <v>35</v>
      </c>
      <c r="E8" s="69" t="s">
        <v>57</v>
      </c>
      <c r="F8" s="69" t="s">
        <v>58</v>
      </c>
      <c r="G8" s="70" t="s">
        <v>59</v>
      </c>
      <c r="H8" s="64">
        <v>3.59</v>
      </c>
      <c r="I8" s="32"/>
      <c r="J8" s="52">
        <f>I8-(SUM(L8:U8))</f>
        <v>0</v>
      </c>
      <c r="K8" s="53" t="str">
        <f t="shared" si="0"/>
        <v>OK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  <c r="W8" s="61"/>
      <c r="X8" s="61"/>
      <c r="Y8" s="61"/>
      <c r="Z8" s="61"/>
      <c r="AA8" s="61"/>
      <c r="AB8" s="61"/>
      <c r="AC8" s="61"/>
    </row>
    <row r="9" spans="1:29" s="20" customFormat="1" ht="20.100000000000001" customHeight="1" x14ac:dyDescent="0.25">
      <c r="A9" s="102"/>
      <c r="B9" s="67">
        <v>6</v>
      </c>
      <c r="C9" s="103"/>
      <c r="D9" s="68" t="s">
        <v>60</v>
      </c>
      <c r="E9" s="69" t="s">
        <v>57</v>
      </c>
      <c r="F9" s="69" t="s">
        <v>58</v>
      </c>
      <c r="G9" s="70" t="s">
        <v>59</v>
      </c>
      <c r="H9" s="64">
        <v>596.33000000000004</v>
      </c>
      <c r="I9" s="32"/>
      <c r="J9" s="52">
        <f>I9-(SUM(L9:U9))</f>
        <v>0</v>
      </c>
      <c r="K9" s="53" t="str">
        <f t="shared" si="0"/>
        <v>OK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  <c r="W9" s="61"/>
      <c r="X9" s="61"/>
      <c r="Y9" s="61"/>
      <c r="Z9" s="61"/>
      <c r="AA9" s="61"/>
      <c r="AB9" s="61"/>
      <c r="AC9" s="61"/>
    </row>
    <row r="10" spans="1:29" s="20" customFormat="1" ht="20.100000000000001" customHeight="1" x14ac:dyDescent="0.25">
      <c r="A10" s="100">
        <v>4</v>
      </c>
      <c r="B10" s="71">
        <v>7</v>
      </c>
      <c r="C10" s="101" t="s">
        <v>63</v>
      </c>
      <c r="D10" s="72" t="s">
        <v>35</v>
      </c>
      <c r="E10" s="73" t="s">
        <v>57</v>
      </c>
      <c r="F10" s="73" t="s">
        <v>58</v>
      </c>
      <c r="G10" s="71" t="s">
        <v>59</v>
      </c>
      <c r="H10" s="79">
        <v>3.59</v>
      </c>
      <c r="I10" s="32"/>
      <c r="J10" s="52">
        <f>I10-(SUM(L10:U10))</f>
        <v>0</v>
      </c>
      <c r="K10" s="53" t="str">
        <f t="shared" si="0"/>
        <v>OK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3"/>
      <c r="W10" s="61"/>
      <c r="X10" s="61"/>
      <c r="Y10" s="61"/>
      <c r="Z10" s="61"/>
      <c r="AA10" s="61"/>
      <c r="AB10" s="61"/>
      <c r="AC10" s="61"/>
    </row>
    <row r="11" spans="1:29" s="20" customFormat="1" ht="20.100000000000001" customHeight="1" x14ac:dyDescent="0.25">
      <c r="A11" s="100"/>
      <c r="B11" s="71">
        <v>8</v>
      </c>
      <c r="C11" s="101"/>
      <c r="D11" s="72" t="s">
        <v>60</v>
      </c>
      <c r="E11" s="73" t="s">
        <v>57</v>
      </c>
      <c r="F11" s="73" t="s">
        <v>58</v>
      </c>
      <c r="G11" s="71" t="s">
        <v>59</v>
      </c>
      <c r="H11" s="79">
        <v>596.33000000000004</v>
      </c>
      <c r="I11" s="32"/>
      <c r="J11" s="52">
        <f>I11-(SUM(L11:U11))</f>
        <v>0</v>
      </c>
      <c r="K11" s="53" t="str">
        <f t="shared" si="0"/>
        <v>OK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W11" s="61"/>
      <c r="X11" s="61"/>
      <c r="Y11" s="61"/>
      <c r="Z11" s="61"/>
      <c r="AA11" s="61"/>
      <c r="AB11" s="61"/>
      <c r="AC11" s="61"/>
    </row>
    <row r="12" spans="1:29" ht="20.100000000000001" customHeight="1" x14ac:dyDescent="0.25">
      <c r="A12" s="102">
        <v>5</v>
      </c>
      <c r="B12" s="67">
        <v>9</v>
      </c>
      <c r="C12" s="103" t="s">
        <v>64</v>
      </c>
      <c r="D12" s="68" t="s">
        <v>35</v>
      </c>
      <c r="E12" s="69" t="s">
        <v>57</v>
      </c>
      <c r="F12" s="69" t="s">
        <v>58</v>
      </c>
      <c r="G12" s="70" t="s">
        <v>59</v>
      </c>
      <c r="H12" s="81">
        <v>3.59</v>
      </c>
      <c r="I12" s="32"/>
      <c r="J12" s="52">
        <f t="shared" ref="J12:J19" si="2">I12-(SUM(L12:U12))</f>
        <v>0</v>
      </c>
      <c r="K12" s="53" t="str">
        <f t="shared" si="0"/>
        <v>OK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60"/>
      <c r="W12" s="60"/>
      <c r="X12" s="60"/>
      <c r="Y12" s="60"/>
      <c r="Z12" s="60"/>
      <c r="AA12" s="60"/>
      <c r="AB12" s="60"/>
      <c r="AC12" s="60"/>
    </row>
    <row r="13" spans="1:29" ht="20.100000000000001" customHeight="1" x14ac:dyDescent="0.25">
      <c r="A13" s="102"/>
      <c r="B13" s="67">
        <v>10</v>
      </c>
      <c r="C13" s="103"/>
      <c r="D13" s="68" t="s">
        <v>60</v>
      </c>
      <c r="E13" s="69" t="s">
        <v>57</v>
      </c>
      <c r="F13" s="69" t="s">
        <v>58</v>
      </c>
      <c r="G13" s="70" t="s">
        <v>59</v>
      </c>
      <c r="H13" s="81">
        <v>596.33000000000004</v>
      </c>
      <c r="I13" s="32"/>
      <c r="J13" s="52">
        <f t="shared" si="2"/>
        <v>0</v>
      </c>
      <c r="K13" s="53" t="str">
        <f t="shared" si="0"/>
        <v>OK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60"/>
      <c r="W13" s="60"/>
      <c r="X13" s="60"/>
      <c r="Y13" s="60"/>
      <c r="Z13" s="60"/>
      <c r="AA13" s="60"/>
      <c r="AB13" s="60"/>
      <c r="AC13" s="60"/>
    </row>
    <row r="14" spans="1:29" ht="20.100000000000001" customHeight="1" x14ac:dyDescent="0.25">
      <c r="A14" s="100">
        <v>6</v>
      </c>
      <c r="B14" s="71">
        <v>11</v>
      </c>
      <c r="C14" s="101" t="s">
        <v>65</v>
      </c>
      <c r="D14" s="72" t="s">
        <v>35</v>
      </c>
      <c r="E14" s="73" t="s">
        <v>57</v>
      </c>
      <c r="F14" s="73" t="s">
        <v>58</v>
      </c>
      <c r="G14" s="71" t="s">
        <v>59</v>
      </c>
      <c r="H14" s="82">
        <v>3.59</v>
      </c>
      <c r="I14" s="32"/>
      <c r="J14" s="52">
        <f t="shared" si="2"/>
        <v>0</v>
      </c>
      <c r="K14" s="53" t="str">
        <f t="shared" si="0"/>
        <v>OK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60"/>
      <c r="W14" s="60"/>
      <c r="X14" s="60"/>
      <c r="Y14" s="60"/>
      <c r="Z14" s="60"/>
      <c r="AA14" s="60"/>
      <c r="AB14" s="60"/>
      <c r="AC14" s="60"/>
    </row>
    <row r="15" spans="1:29" ht="20.100000000000001" customHeight="1" x14ac:dyDescent="0.25">
      <c r="A15" s="100"/>
      <c r="B15" s="71">
        <v>12</v>
      </c>
      <c r="C15" s="101"/>
      <c r="D15" s="72" t="s">
        <v>60</v>
      </c>
      <c r="E15" s="73" t="s">
        <v>57</v>
      </c>
      <c r="F15" s="73" t="s">
        <v>58</v>
      </c>
      <c r="G15" s="71" t="s">
        <v>59</v>
      </c>
      <c r="H15" s="82">
        <v>596.33000000000004</v>
      </c>
      <c r="I15" s="32"/>
      <c r="J15" s="52">
        <f t="shared" si="2"/>
        <v>0</v>
      </c>
      <c r="K15" s="53" t="str">
        <f t="shared" si="0"/>
        <v>OK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60"/>
      <c r="W15" s="60"/>
      <c r="X15" s="60"/>
      <c r="Y15" s="60"/>
      <c r="Z15" s="60"/>
      <c r="AA15" s="60"/>
      <c r="AB15" s="60"/>
      <c r="AC15" s="60"/>
    </row>
    <row r="16" spans="1:29" ht="20.100000000000001" customHeight="1" x14ac:dyDescent="0.25">
      <c r="A16" s="104">
        <v>7</v>
      </c>
      <c r="B16" s="74">
        <v>13</v>
      </c>
      <c r="C16" s="105" t="s">
        <v>66</v>
      </c>
      <c r="D16" s="75" t="s">
        <v>35</v>
      </c>
      <c r="E16" s="76" t="s">
        <v>57</v>
      </c>
      <c r="F16" s="76" t="s">
        <v>58</v>
      </c>
      <c r="G16" s="77" t="s">
        <v>59</v>
      </c>
      <c r="H16" s="81">
        <v>3.59</v>
      </c>
      <c r="I16" s="32"/>
      <c r="J16" s="52">
        <f t="shared" si="2"/>
        <v>0</v>
      </c>
      <c r="K16" s="53" t="str">
        <f t="shared" si="0"/>
        <v>OK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60"/>
      <c r="W16" s="60"/>
      <c r="X16" s="60"/>
      <c r="Y16" s="60"/>
      <c r="Z16" s="60"/>
      <c r="AA16" s="60"/>
      <c r="AB16" s="60"/>
      <c r="AC16" s="60"/>
    </row>
    <row r="17" spans="1:29" ht="20.100000000000001" customHeight="1" x14ac:dyDescent="0.25">
      <c r="A17" s="104"/>
      <c r="B17" s="74">
        <v>14</v>
      </c>
      <c r="C17" s="105"/>
      <c r="D17" s="75" t="s">
        <v>60</v>
      </c>
      <c r="E17" s="76" t="s">
        <v>57</v>
      </c>
      <c r="F17" s="76" t="s">
        <v>58</v>
      </c>
      <c r="G17" s="77" t="s">
        <v>59</v>
      </c>
      <c r="H17" s="81">
        <v>596.33000000000004</v>
      </c>
      <c r="I17" s="32"/>
      <c r="J17" s="52">
        <f t="shared" si="2"/>
        <v>0</v>
      </c>
      <c r="K17" s="53" t="str">
        <f t="shared" si="0"/>
        <v>OK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60"/>
      <c r="W17" s="60"/>
      <c r="X17" s="60"/>
      <c r="Y17" s="60"/>
      <c r="Z17" s="60"/>
      <c r="AA17" s="60"/>
      <c r="AB17" s="60"/>
      <c r="AC17" s="60"/>
    </row>
    <row r="18" spans="1:29" ht="20.100000000000001" customHeight="1" x14ac:dyDescent="0.25">
      <c r="A18" s="100">
        <v>8</v>
      </c>
      <c r="B18" s="78">
        <v>15</v>
      </c>
      <c r="C18" s="101" t="s">
        <v>67</v>
      </c>
      <c r="D18" s="72" t="s">
        <v>35</v>
      </c>
      <c r="E18" s="73" t="s">
        <v>57</v>
      </c>
      <c r="F18" s="73" t="s">
        <v>58</v>
      </c>
      <c r="G18" s="71" t="s">
        <v>59</v>
      </c>
      <c r="H18" s="82">
        <v>3.59</v>
      </c>
      <c r="I18" s="32"/>
      <c r="J18" s="52">
        <f t="shared" si="2"/>
        <v>0</v>
      </c>
      <c r="K18" s="53" t="str">
        <f t="shared" si="0"/>
        <v>OK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60"/>
      <c r="W18" s="60"/>
      <c r="X18" s="60"/>
      <c r="Y18" s="60"/>
      <c r="Z18" s="60"/>
      <c r="AA18" s="60"/>
      <c r="AB18" s="60"/>
      <c r="AC18" s="60"/>
    </row>
    <row r="19" spans="1:29" ht="20.100000000000001" customHeight="1" x14ac:dyDescent="0.25">
      <c r="A19" s="100"/>
      <c r="B19" s="78">
        <v>16</v>
      </c>
      <c r="C19" s="101"/>
      <c r="D19" s="72" t="s">
        <v>60</v>
      </c>
      <c r="E19" s="73" t="s">
        <v>57</v>
      </c>
      <c r="F19" s="73" t="s">
        <v>58</v>
      </c>
      <c r="G19" s="71" t="s">
        <v>59</v>
      </c>
      <c r="H19" s="82">
        <v>596.33000000000004</v>
      </c>
      <c r="I19" s="32"/>
      <c r="J19" s="52">
        <f t="shared" si="2"/>
        <v>0</v>
      </c>
      <c r="K19" s="53" t="str">
        <f t="shared" si="0"/>
        <v>OK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60"/>
      <c r="W19" s="60"/>
      <c r="X19" s="60"/>
      <c r="Y19" s="60"/>
      <c r="Z19" s="60"/>
      <c r="AA19" s="60"/>
      <c r="AB19" s="60"/>
      <c r="AC19" s="60"/>
    </row>
    <row r="22" spans="1:29" ht="18.75" x14ac:dyDescent="0.25"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</row>
  </sheetData>
  <mergeCells count="39">
    <mergeCell ref="C22:R22"/>
    <mergeCell ref="A14:A15"/>
    <mergeCell ref="C14:C15"/>
    <mergeCell ref="A16:A17"/>
    <mergeCell ref="C16:C17"/>
    <mergeCell ref="A18:A19"/>
    <mergeCell ref="C18:C19"/>
    <mergeCell ref="AB1:AB2"/>
    <mergeCell ref="AC1:AC2"/>
    <mergeCell ref="A2:K2"/>
    <mergeCell ref="A12:A13"/>
    <mergeCell ref="C12:C13"/>
    <mergeCell ref="A6:A7"/>
    <mergeCell ref="C6:C7"/>
    <mergeCell ref="D1:H1"/>
    <mergeCell ref="I1:K1"/>
    <mergeCell ref="Z1:Z2"/>
    <mergeCell ref="R1:R2"/>
    <mergeCell ref="S1:S2"/>
    <mergeCell ref="T1:T2"/>
    <mergeCell ref="L1:L2"/>
    <mergeCell ref="M1:M2"/>
    <mergeCell ref="A8:A9"/>
    <mergeCell ref="C8:C9"/>
    <mergeCell ref="A4:A5"/>
    <mergeCell ref="C4:C5"/>
    <mergeCell ref="AA1:AA2"/>
    <mergeCell ref="A10:A11"/>
    <mergeCell ref="C10:C11"/>
    <mergeCell ref="U1:U2"/>
    <mergeCell ref="V1:V2"/>
    <mergeCell ref="W1:W2"/>
    <mergeCell ref="X1:X2"/>
    <mergeCell ref="Y1:Y2"/>
    <mergeCell ref="Q1:Q2"/>
    <mergeCell ref="O1:O2"/>
    <mergeCell ref="P1:P2"/>
    <mergeCell ref="N1:N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80" zoomScaleNormal="80" workbookViewId="0">
      <selection activeCell="M24" sqref="M24"/>
    </sheetView>
  </sheetViews>
  <sheetFormatPr defaultColWidth="9.7109375" defaultRowHeight="15" x14ac:dyDescent="0.25"/>
  <cols>
    <col min="1" max="1" width="8.28515625" style="1" customWidth="1"/>
    <col min="2" max="2" width="7.7109375" style="1" customWidth="1"/>
    <col min="3" max="3" width="22" style="55" customWidth="1"/>
    <col min="4" max="4" width="25.28515625" style="1" customWidth="1"/>
    <col min="5" max="5" width="15.42578125" style="1" customWidth="1"/>
    <col min="6" max="6" width="16.85546875" style="1" customWidth="1"/>
    <col min="7" max="7" width="17.5703125" style="1" customWidth="1"/>
    <col min="8" max="8" width="15.42578125" style="1" customWidth="1"/>
    <col min="9" max="9" width="11.28515625" style="19" customWidth="1"/>
    <col min="10" max="10" width="13.28515625" style="54" customWidth="1"/>
    <col min="11" max="11" width="12.5703125" style="17" customWidth="1"/>
    <col min="12" max="21" width="15.7109375" style="18" customWidth="1"/>
    <col min="22" max="29" width="15.7109375" style="15" customWidth="1"/>
    <col min="30" max="16384" width="9.7109375" style="15"/>
  </cols>
  <sheetData>
    <row r="1" spans="1:29" ht="65.25" customHeight="1" x14ac:dyDescent="0.25">
      <c r="A1" s="99" t="s">
        <v>48</v>
      </c>
      <c r="B1" s="99"/>
      <c r="C1" s="99"/>
      <c r="D1" s="99" t="s">
        <v>49</v>
      </c>
      <c r="E1" s="99"/>
      <c r="F1" s="99"/>
      <c r="G1" s="99"/>
      <c r="H1" s="99"/>
      <c r="I1" s="99" t="s">
        <v>50</v>
      </c>
      <c r="J1" s="99"/>
      <c r="K1" s="99"/>
      <c r="L1" s="98" t="s">
        <v>68</v>
      </c>
      <c r="M1" s="98" t="s">
        <v>69</v>
      </c>
      <c r="N1" s="98" t="s">
        <v>70</v>
      </c>
      <c r="O1" s="98" t="s">
        <v>71</v>
      </c>
      <c r="P1" s="98" t="s">
        <v>45</v>
      </c>
      <c r="Q1" s="98" t="s">
        <v>45</v>
      </c>
      <c r="R1" s="98" t="s">
        <v>45</v>
      </c>
      <c r="S1" s="98" t="s">
        <v>45</v>
      </c>
      <c r="T1" s="98" t="s">
        <v>45</v>
      </c>
      <c r="U1" s="98" t="s">
        <v>45</v>
      </c>
      <c r="V1" s="98" t="s">
        <v>45</v>
      </c>
      <c r="W1" s="98" t="s">
        <v>45</v>
      </c>
      <c r="X1" s="98" t="s">
        <v>45</v>
      </c>
      <c r="Y1" s="98" t="s">
        <v>45</v>
      </c>
      <c r="Z1" s="98" t="s">
        <v>45</v>
      </c>
      <c r="AA1" s="98" t="s">
        <v>45</v>
      </c>
      <c r="AB1" s="98" t="s">
        <v>45</v>
      </c>
      <c r="AC1" s="98" t="s">
        <v>45</v>
      </c>
    </row>
    <row r="2" spans="1:29" ht="21.75" customHeight="1" x14ac:dyDescent="0.25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s="16" customFormat="1" ht="30" x14ac:dyDescent="0.2">
      <c r="A3" s="66" t="s">
        <v>1</v>
      </c>
      <c r="B3" s="66" t="s">
        <v>51</v>
      </c>
      <c r="C3" s="66" t="s">
        <v>52</v>
      </c>
      <c r="D3" s="66" t="s">
        <v>26</v>
      </c>
      <c r="E3" s="66" t="s">
        <v>53</v>
      </c>
      <c r="F3" s="66" t="s">
        <v>54</v>
      </c>
      <c r="G3" s="66" t="s">
        <v>55</v>
      </c>
      <c r="H3" s="48" t="s">
        <v>3</v>
      </c>
      <c r="I3" s="49" t="s">
        <v>25</v>
      </c>
      <c r="J3" s="50" t="s">
        <v>0</v>
      </c>
      <c r="K3" s="47" t="s">
        <v>4</v>
      </c>
      <c r="L3" s="88">
        <v>43339</v>
      </c>
      <c r="M3" s="88">
        <v>43336</v>
      </c>
      <c r="N3" s="88">
        <v>43349</v>
      </c>
      <c r="O3" s="88">
        <v>43371</v>
      </c>
      <c r="P3" s="51" t="s">
        <v>2</v>
      </c>
      <c r="Q3" s="51" t="s">
        <v>2</v>
      </c>
      <c r="R3" s="51" t="s">
        <v>2</v>
      </c>
      <c r="S3" s="51" t="s">
        <v>2</v>
      </c>
      <c r="T3" s="51" t="s">
        <v>2</v>
      </c>
      <c r="U3" s="51" t="s">
        <v>2</v>
      </c>
      <c r="V3" s="51" t="s">
        <v>2</v>
      </c>
      <c r="W3" s="51" t="s">
        <v>2</v>
      </c>
      <c r="X3" s="51" t="s">
        <v>2</v>
      </c>
      <c r="Y3" s="51" t="s">
        <v>2</v>
      </c>
      <c r="Z3" s="51" t="s">
        <v>2</v>
      </c>
      <c r="AA3" s="51" t="s">
        <v>2</v>
      </c>
      <c r="AB3" s="51" t="s">
        <v>2</v>
      </c>
      <c r="AC3" s="51" t="s">
        <v>2</v>
      </c>
    </row>
    <row r="4" spans="1:29" ht="20.100000000000001" customHeight="1" x14ac:dyDescent="0.25">
      <c r="A4" s="102">
        <v>1</v>
      </c>
      <c r="B4" s="67">
        <v>1</v>
      </c>
      <c r="C4" s="103" t="s">
        <v>56</v>
      </c>
      <c r="D4" s="68" t="s">
        <v>35</v>
      </c>
      <c r="E4" s="69" t="s">
        <v>57</v>
      </c>
      <c r="F4" s="69" t="s">
        <v>58</v>
      </c>
      <c r="G4" s="70" t="s">
        <v>59</v>
      </c>
      <c r="H4" s="64">
        <v>3.58</v>
      </c>
      <c r="I4" s="32">
        <v>72000</v>
      </c>
      <c r="J4" s="52">
        <f>I4-(SUM(L4:AC4))</f>
        <v>70000</v>
      </c>
      <c r="K4" s="53" t="str">
        <f t="shared" ref="K4:K19" si="0">IF(J4&lt;0,"ATENÇÃO","OK")</f>
        <v>OK</v>
      </c>
      <c r="L4" s="89">
        <v>2000</v>
      </c>
      <c r="M4" s="62"/>
      <c r="N4" s="62"/>
      <c r="O4" s="62"/>
      <c r="P4" s="62"/>
      <c r="Q4" s="62"/>
      <c r="R4" s="62"/>
      <c r="S4" s="62"/>
      <c r="T4" s="62"/>
      <c r="U4" s="62"/>
      <c r="V4" s="63"/>
      <c r="W4" s="60"/>
      <c r="X4" s="60"/>
      <c r="Y4" s="60"/>
      <c r="Z4" s="60"/>
      <c r="AA4" s="60"/>
      <c r="AB4" s="60"/>
      <c r="AC4" s="60"/>
    </row>
    <row r="5" spans="1:29" ht="20.100000000000001" customHeight="1" x14ac:dyDescent="0.25">
      <c r="A5" s="102"/>
      <c r="B5" s="67">
        <v>2</v>
      </c>
      <c r="C5" s="103"/>
      <c r="D5" s="68" t="s">
        <v>60</v>
      </c>
      <c r="E5" s="69" t="s">
        <v>57</v>
      </c>
      <c r="F5" s="69" t="s">
        <v>58</v>
      </c>
      <c r="G5" s="70" t="s">
        <v>59</v>
      </c>
      <c r="H5" s="64">
        <v>595.23</v>
      </c>
      <c r="I5" s="32">
        <v>100</v>
      </c>
      <c r="J5" s="52">
        <f t="shared" ref="J5:J7" si="1">I5-(SUM(L5:U5))</f>
        <v>96</v>
      </c>
      <c r="K5" s="53" t="str">
        <f t="shared" si="0"/>
        <v>OK</v>
      </c>
      <c r="L5" s="90">
        <v>4</v>
      </c>
      <c r="M5" s="62"/>
      <c r="N5" s="62"/>
      <c r="O5" s="62"/>
      <c r="P5" s="62"/>
      <c r="Q5" s="62"/>
      <c r="R5" s="62"/>
      <c r="S5" s="62"/>
      <c r="T5" s="62"/>
      <c r="U5" s="62"/>
      <c r="V5" s="63"/>
      <c r="W5" s="60"/>
      <c r="X5" s="60"/>
      <c r="Y5" s="60"/>
      <c r="Z5" s="60"/>
      <c r="AA5" s="60"/>
      <c r="AB5" s="60"/>
      <c r="AC5" s="60"/>
    </row>
    <row r="6" spans="1:29" s="20" customFormat="1" ht="20.100000000000001" customHeight="1" x14ac:dyDescent="0.25">
      <c r="A6" s="100">
        <v>2</v>
      </c>
      <c r="B6" s="71">
        <v>3</v>
      </c>
      <c r="C6" s="101" t="s">
        <v>61</v>
      </c>
      <c r="D6" s="72" t="s">
        <v>35</v>
      </c>
      <c r="E6" s="73" t="s">
        <v>57</v>
      </c>
      <c r="F6" s="73" t="s">
        <v>58</v>
      </c>
      <c r="G6" s="71" t="s">
        <v>59</v>
      </c>
      <c r="H6" s="79">
        <v>3.59</v>
      </c>
      <c r="I6" s="32">
        <v>1500</v>
      </c>
      <c r="J6" s="52">
        <f t="shared" si="1"/>
        <v>1500</v>
      </c>
      <c r="K6" s="53" t="str">
        <f t="shared" si="0"/>
        <v>OK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  <c r="W6" s="61"/>
      <c r="X6" s="61"/>
      <c r="Y6" s="61"/>
      <c r="Z6" s="61"/>
      <c r="AA6" s="61"/>
      <c r="AB6" s="61"/>
      <c r="AC6" s="61"/>
    </row>
    <row r="7" spans="1:29" s="20" customFormat="1" ht="20.100000000000001" customHeight="1" x14ac:dyDescent="0.25">
      <c r="A7" s="100"/>
      <c r="B7" s="71">
        <v>4</v>
      </c>
      <c r="C7" s="101"/>
      <c r="D7" s="72" t="s">
        <v>60</v>
      </c>
      <c r="E7" s="73" t="s">
        <v>57</v>
      </c>
      <c r="F7" s="73" t="s">
        <v>58</v>
      </c>
      <c r="G7" s="71" t="s">
        <v>59</v>
      </c>
      <c r="H7" s="79">
        <v>596.33000000000004</v>
      </c>
      <c r="I7" s="32">
        <v>4</v>
      </c>
      <c r="J7" s="52">
        <f t="shared" si="1"/>
        <v>4</v>
      </c>
      <c r="K7" s="53" t="str">
        <f t="shared" si="0"/>
        <v>OK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3"/>
      <c r="W7" s="61"/>
      <c r="X7" s="61"/>
      <c r="Y7" s="61"/>
      <c r="Z7" s="61"/>
      <c r="AA7" s="61"/>
      <c r="AB7" s="61"/>
      <c r="AC7" s="61"/>
    </row>
    <row r="8" spans="1:29" s="20" customFormat="1" ht="20.100000000000001" customHeight="1" x14ac:dyDescent="0.25">
      <c r="A8" s="102">
        <v>3</v>
      </c>
      <c r="B8" s="67">
        <v>5</v>
      </c>
      <c r="C8" s="103" t="s">
        <v>62</v>
      </c>
      <c r="D8" s="68" t="s">
        <v>35</v>
      </c>
      <c r="E8" s="69" t="s">
        <v>57</v>
      </c>
      <c r="F8" s="69" t="s">
        <v>58</v>
      </c>
      <c r="G8" s="70" t="s">
        <v>59</v>
      </c>
      <c r="H8" s="64">
        <v>3.59</v>
      </c>
      <c r="I8" s="32">
        <v>1500</v>
      </c>
      <c r="J8" s="52">
        <f>I8-(SUM(L8:U8))</f>
        <v>1500</v>
      </c>
      <c r="K8" s="53" t="str">
        <f t="shared" si="0"/>
        <v>OK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  <c r="W8" s="61"/>
      <c r="X8" s="61"/>
      <c r="Y8" s="61"/>
      <c r="Z8" s="61"/>
      <c r="AA8" s="61"/>
      <c r="AB8" s="61"/>
      <c r="AC8" s="61"/>
    </row>
    <row r="9" spans="1:29" s="20" customFormat="1" ht="20.100000000000001" customHeight="1" x14ac:dyDescent="0.25">
      <c r="A9" s="102"/>
      <c r="B9" s="67">
        <v>6</v>
      </c>
      <c r="C9" s="103"/>
      <c r="D9" s="68" t="s">
        <v>60</v>
      </c>
      <c r="E9" s="69" t="s">
        <v>57</v>
      </c>
      <c r="F9" s="69" t="s">
        <v>58</v>
      </c>
      <c r="G9" s="70" t="s">
        <v>59</v>
      </c>
      <c r="H9" s="64">
        <v>596.33000000000004</v>
      </c>
      <c r="I9" s="32">
        <v>4</v>
      </c>
      <c r="J9" s="52">
        <f>I9-(SUM(L9:U9))</f>
        <v>4</v>
      </c>
      <c r="K9" s="53" t="str">
        <f t="shared" si="0"/>
        <v>OK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3"/>
      <c r="W9" s="61"/>
      <c r="X9" s="61"/>
      <c r="Y9" s="61"/>
      <c r="Z9" s="61"/>
      <c r="AA9" s="61"/>
      <c r="AB9" s="61"/>
      <c r="AC9" s="61"/>
    </row>
    <row r="10" spans="1:29" s="20" customFormat="1" ht="20.100000000000001" customHeight="1" x14ac:dyDescent="0.25">
      <c r="A10" s="100">
        <v>4</v>
      </c>
      <c r="B10" s="71">
        <v>7</v>
      </c>
      <c r="C10" s="101" t="s">
        <v>63</v>
      </c>
      <c r="D10" s="72" t="s">
        <v>35</v>
      </c>
      <c r="E10" s="73" t="s">
        <v>57</v>
      </c>
      <c r="F10" s="73" t="s">
        <v>58</v>
      </c>
      <c r="G10" s="71" t="s">
        <v>59</v>
      </c>
      <c r="H10" s="79">
        <v>3.59</v>
      </c>
      <c r="I10" s="32">
        <v>1500</v>
      </c>
      <c r="J10" s="52">
        <f>I10-(SUM(L10:U10))</f>
        <v>250</v>
      </c>
      <c r="K10" s="53" t="str">
        <f t="shared" si="0"/>
        <v>OK</v>
      </c>
      <c r="L10" s="62"/>
      <c r="M10" s="90">
        <v>1250</v>
      </c>
      <c r="N10" s="62"/>
      <c r="O10" s="62"/>
      <c r="P10" s="62"/>
      <c r="Q10" s="62"/>
      <c r="R10" s="62"/>
      <c r="S10" s="62"/>
      <c r="T10" s="62"/>
      <c r="U10" s="62"/>
      <c r="V10" s="63"/>
      <c r="W10" s="61"/>
      <c r="X10" s="61"/>
      <c r="Y10" s="61"/>
      <c r="Z10" s="61"/>
      <c r="AA10" s="61"/>
      <c r="AB10" s="61"/>
      <c r="AC10" s="61"/>
    </row>
    <row r="11" spans="1:29" s="20" customFormat="1" ht="20.100000000000001" customHeight="1" x14ac:dyDescent="0.25">
      <c r="A11" s="100"/>
      <c r="B11" s="71">
        <v>8</v>
      </c>
      <c r="C11" s="101"/>
      <c r="D11" s="72" t="s">
        <v>60</v>
      </c>
      <c r="E11" s="73" t="s">
        <v>57</v>
      </c>
      <c r="F11" s="73" t="s">
        <v>58</v>
      </c>
      <c r="G11" s="71" t="s">
        <v>59</v>
      </c>
      <c r="H11" s="79">
        <v>596.33000000000004</v>
      </c>
      <c r="I11" s="32">
        <v>4</v>
      </c>
      <c r="J11" s="52">
        <f>I11-(SUM(L11:U11))</f>
        <v>4</v>
      </c>
      <c r="K11" s="53" t="str">
        <f t="shared" si="0"/>
        <v>OK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3"/>
      <c r="W11" s="61"/>
      <c r="X11" s="61"/>
      <c r="Y11" s="61"/>
      <c r="Z11" s="61"/>
      <c r="AA11" s="61"/>
      <c r="AB11" s="61"/>
      <c r="AC11" s="61"/>
    </row>
    <row r="12" spans="1:29" ht="20.100000000000001" customHeight="1" x14ac:dyDescent="0.25">
      <c r="A12" s="102">
        <v>5</v>
      </c>
      <c r="B12" s="67">
        <v>9</v>
      </c>
      <c r="C12" s="103" t="s">
        <v>64</v>
      </c>
      <c r="D12" s="68" t="s">
        <v>35</v>
      </c>
      <c r="E12" s="69" t="s">
        <v>57</v>
      </c>
      <c r="F12" s="69" t="s">
        <v>58</v>
      </c>
      <c r="G12" s="70" t="s">
        <v>59</v>
      </c>
      <c r="H12" s="81">
        <v>3.59</v>
      </c>
      <c r="I12" s="32"/>
      <c r="J12" s="52">
        <f t="shared" ref="J12:J19" si="2">I12-(SUM(L12:U12))</f>
        <v>0</v>
      </c>
      <c r="K12" s="53" t="str">
        <f t="shared" si="0"/>
        <v>OK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60"/>
      <c r="W12" s="60"/>
      <c r="X12" s="60"/>
      <c r="Y12" s="60"/>
      <c r="Z12" s="60"/>
      <c r="AA12" s="60"/>
      <c r="AB12" s="60"/>
      <c r="AC12" s="60"/>
    </row>
    <row r="13" spans="1:29" ht="20.100000000000001" customHeight="1" x14ac:dyDescent="0.25">
      <c r="A13" s="102"/>
      <c r="B13" s="67">
        <v>10</v>
      </c>
      <c r="C13" s="103"/>
      <c r="D13" s="68" t="s">
        <v>60</v>
      </c>
      <c r="E13" s="69" t="s">
        <v>57</v>
      </c>
      <c r="F13" s="69" t="s">
        <v>58</v>
      </c>
      <c r="G13" s="70" t="s">
        <v>59</v>
      </c>
      <c r="H13" s="81">
        <v>596.33000000000004</v>
      </c>
      <c r="I13" s="32"/>
      <c r="J13" s="52">
        <f t="shared" si="2"/>
        <v>0</v>
      </c>
      <c r="K13" s="53" t="str">
        <f t="shared" si="0"/>
        <v>OK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60"/>
      <c r="W13" s="60"/>
      <c r="X13" s="60"/>
      <c r="Y13" s="60"/>
      <c r="Z13" s="60"/>
      <c r="AA13" s="60"/>
      <c r="AB13" s="60"/>
      <c r="AC13" s="60"/>
    </row>
    <row r="14" spans="1:29" ht="20.100000000000001" customHeight="1" x14ac:dyDescent="0.25">
      <c r="A14" s="100">
        <v>6</v>
      </c>
      <c r="B14" s="71">
        <v>11</v>
      </c>
      <c r="C14" s="101" t="s">
        <v>65</v>
      </c>
      <c r="D14" s="72" t="s">
        <v>35</v>
      </c>
      <c r="E14" s="73" t="s">
        <v>57</v>
      </c>
      <c r="F14" s="73" t="s">
        <v>58</v>
      </c>
      <c r="G14" s="71" t="s">
        <v>59</v>
      </c>
      <c r="H14" s="82">
        <v>3.59</v>
      </c>
      <c r="I14" s="32">
        <v>1500</v>
      </c>
      <c r="J14" s="52">
        <f t="shared" si="2"/>
        <v>0</v>
      </c>
      <c r="K14" s="53" t="str">
        <f t="shared" si="0"/>
        <v>OK</v>
      </c>
      <c r="L14" s="80"/>
      <c r="M14" s="80"/>
      <c r="N14" s="91">
        <v>1500</v>
      </c>
      <c r="O14" s="80"/>
      <c r="P14" s="80"/>
      <c r="Q14" s="80"/>
      <c r="R14" s="80"/>
      <c r="S14" s="80"/>
      <c r="T14" s="80"/>
      <c r="U14" s="80"/>
      <c r="V14" s="60"/>
      <c r="W14" s="60"/>
      <c r="X14" s="60"/>
      <c r="Y14" s="60"/>
      <c r="Z14" s="60"/>
      <c r="AA14" s="60"/>
      <c r="AB14" s="60"/>
      <c r="AC14" s="60"/>
    </row>
    <row r="15" spans="1:29" ht="20.100000000000001" customHeight="1" x14ac:dyDescent="0.25">
      <c r="A15" s="100"/>
      <c r="B15" s="71">
        <v>12</v>
      </c>
      <c r="C15" s="101"/>
      <c r="D15" s="72" t="s">
        <v>60</v>
      </c>
      <c r="E15" s="73" t="s">
        <v>57</v>
      </c>
      <c r="F15" s="73" t="s">
        <v>58</v>
      </c>
      <c r="G15" s="71" t="s">
        <v>59</v>
      </c>
      <c r="H15" s="82">
        <v>596.33000000000004</v>
      </c>
      <c r="I15" s="32">
        <v>4</v>
      </c>
      <c r="J15" s="52">
        <f t="shared" si="2"/>
        <v>4</v>
      </c>
      <c r="K15" s="53" t="str">
        <f t="shared" si="0"/>
        <v>OK</v>
      </c>
      <c r="L15" s="80"/>
      <c r="M15" s="80"/>
      <c r="N15" s="91"/>
      <c r="O15" s="80"/>
      <c r="P15" s="80"/>
      <c r="Q15" s="80"/>
      <c r="R15" s="80"/>
      <c r="S15" s="80"/>
      <c r="T15" s="80"/>
      <c r="U15" s="80"/>
      <c r="V15" s="60"/>
      <c r="W15" s="60"/>
      <c r="X15" s="60"/>
      <c r="Y15" s="60"/>
      <c r="Z15" s="60"/>
      <c r="AA15" s="60"/>
      <c r="AB15" s="60"/>
      <c r="AC15" s="60"/>
    </row>
    <row r="16" spans="1:29" ht="20.100000000000001" customHeight="1" x14ac:dyDescent="0.25">
      <c r="A16" s="104">
        <v>7</v>
      </c>
      <c r="B16" s="74">
        <v>13</v>
      </c>
      <c r="C16" s="105" t="s">
        <v>66</v>
      </c>
      <c r="D16" s="75" t="s">
        <v>35</v>
      </c>
      <c r="E16" s="76" t="s">
        <v>57</v>
      </c>
      <c r="F16" s="76" t="s">
        <v>58</v>
      </c>
      <c r="G16" s="77" t="s">
        <v>59</v>
      </c>
      <c r="H16" s="81">
        <v>3.59</v>
      </c>
      <c r="I16" s="32">
        <v>1500</v>
      </c>
      <c r="J16" s="52">
        <f t="shared" si="2"/>
        <v>350</v>
      </c>
      <c r="K16" s="53" t="str">
        <f t="shared" si="0"/>
        <v>OK</v>
      </c>
      <c r="L16" s="80"/>
      <c r="M16" s="80"/>
      <c r="N16" s="91">
        <v>1150</v>
      </c>
      <c r="O16" s="80"/>
      <c r="P16" s="80"/>
      <c r="Q16" s="80"/>
      <c r="R16" s="80"/>
      <c r="S16" s="80"/>
      <c r="T16" s="80"/>
      <c r="U16" s="80"/>
      <c r="V16" s="60"/>
      <c r="W16" s="60"/>
      <c r="X16" s="60"/>
      <c r="Y16" s="60"/>
      <c r="Z16" s="60"/>
      <c r="AA16" s="60"/>
      <c r="AB16" s="60"/>
      <c r="AC16" s="60"/>
    </row>
    <row r="17" spans="1:29" ht="20.100000000000001" customHeight="1" x14ac:dyDescent="0.25">
      <c r="A17" s="104"/>
      <c r="B17" s="74">
        <v>14</v>
      </c>
      <c r="C17" s="105"/>
      <c r="D17" s="75" t="s">
        <v>60</v>
      </c>
      <c r="E17" s="76" t="s">
        <v>57</v>
      </c>
      <c r="F17" s="76" t="s">
        <v>58</v>
      </c>
      <c r="G17" s="77" t="s">
        <v>59</v>
      </c>
      <c r="H17" s="81">
        <v>596.33000000000004</v>
      </c>
      <c r="I17" s="32">
        <v>4</v>
      </c>
      <c r="J17" s="52">
        <f t="shared" si="2"/>
        <v>4</v>
      </c>
      <c r="K17" s="53" t="str">
        <f t="shared" si="0"/>
        <v>OK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60"/>
      <c r="W17" s="60"/>
      <c r="X17" s="60"/>
      <c r="Y17" s="60"/>
      <c r="Z17" s="60"/>
      <c r="AA17" s="60"/>
      <c r="AB17" s="60"/>
      <c r="AC17" s="60"/>
    </row>
    <row r="18" spans="1:29" ht="20.100000000000001" customHeight="1" x14ac:dyDescent="0.25">
      <c r="A18" s="100">
        <v>8</v>
      </c>
      <c r="B18" s="78">
        <v>15</v>
      </c>
      <c r="C18" s="101" t="s">
        <v>67</v>
      </c>
      <c r="D18" s="72" t="s">
        <v>35</v>
      </c>
      <c r="E18" s="73" t="s">
        <v>57</v>
      </c>
      <c r="F18" s="73" t="s">
        <v>58</v>
      </c>
      <c r="G18" s="71" t="s">
        <v>59</v>
      </c>
      <c r="H18" s="82">
        <v>3.59</v>
      </c>
      <c r="I18" s="32">
        <v>4500</v>
      </c>
      <c r="J18" s="52">
        <f t="shared" si="2"/>
        <v>4500</v>
      </c>
      <c r="K18" s="53" t="str">
        <f t="shared" si="0"/>
        <v>OK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60"/>
      <c r="W18" s="60"/>
      <c r="X18" s="60"/>
      <c r="Y18" s="60"/>
      <c r="Z18" s="60"/>
      <c r="AA18" s="60"/>
      <c r="AB18" s="60"/>
      <c r="AC18" s="60"/>
    </row>
    <row r="19" spans="1:29" ht="20.100000000000001" customHeight="1" x14ac:dyDescent="0.25">
      <c r="A19" s="100"/>
      <c r="B19" s="78">
        <v>16</v>
      </c>
      <c r="C19" s="101"/>
      <c r="D19" s="72" t="s">
        <v>60</v>
      </c>
      <c r="E19" s="73" t="s">
        <v>57</v>
      </c>
      <c r="F19" s="73" t="s">
        <v>58</v>
      </c>
      <c r="G19" s="71" t="s">
        <v>59</v>
      </c>
      <c r="H19" s="82">
        <v>596.33000000000004</v>
      </c>
      <c r="I19" s="32">
        <v>12</v>
      </c>
      <c r="J19" s="52">
        <f t="shared" si="2"/>
        <v>10</v>
      </c>
      <c r="K19" s="53" t="str">
        <f t="shared" si="0"/>
        <v>OK</v>
      </c>
      <c r="L19" s="80"/>
      <c r="M19" s="80"/>
      <c r="N19" s="80"/>
      <c r="O19" s="92">
        <v>2</v>
      </c>
      <c r="P19" s="80"/>
      <c r="Q19" s="80"/>
      <c r="R19" s="80"/>
      <c r="S19" s="80"/>
      <c r="T19" s="80"/>
      <c r="U19" s="80"/>
      <c r="V19" s="60"/>
      <c r="W19" s="60"/>
      <c r="X19" s="60"/>
      <c r="Y19" s="60"/>
      <c r="Z19" s="60"/>
      <c r="AA19" s="60"/>
      <c r="AB19" s="60"/>
      <c r="AC19" s="60"/>
    </row>
    <row r="22" spans="1:29" ht="18.75" x14ac:dyDescent="0.25">
      <c r="C22" s="95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7"/>
    </row>
  </sheetData>
  <mergeCells count="39">
    <mergeCell ref="C22:R22"/>
    <mergeCell ref="A14:A15"/>
    <mergeCell ref="C14:C15"/>
    <mergeCell ref="A16:A17"/>
    <mergeCell ref="C16:C17"/>
    <mergeCell ref="A18:A19"/>
    <mergeCell ref="C18:C19"/>
    <mergeCell ref="AB1:AB2"/>
    <mergeCell ref="AC1:AC2"/>
    <mergeCell ref="A2:K2"/>
    <mergeCell ref="A12:A13"/>
    <mergeCell ref="C12:C13"/>
    <mergeCell ref="A8:A9"/>
    <mergeCell ref="C8:C9"/>
    <mergeCell ref="D1:H1"/>
    <mergeCell ref="I1:K1"/>
    <mergeCell ref="A4:A5"/>
    <mergeCell ref="C4:C5"/>
    <mergeCell ref="AA1:AA2"/>
    <mergeCell ref="A10:A11"/>
    <mergeCell ref="C10:C11"/>
    <mergeCell ref="Z1:Z2"/>
    <mergeCell ref="O1:O2"/>
    <mergeCell ref="V1:V2"/>
    <mergeCell ref="W1:W2"/>
    <mergeCell ref="X1:X2"/>
    <mergeCell ref="Y1:Y2"/>
    <mergeCell ref="U1:U2"/>
    <mergeCell ref="Q1:Q2"/>
    <mergeCell ref="R1:R2"/>
    <mergeCell ref="S1:S2"/>
    <mergeCell ref="T1:T2"/>
    <mergeCell ref="A6:A7"/>
    <mergeCell ref="C6:C7"/>
    <mergeCell ref="P1:P2"/>
    <mergeCell ref="A1:C1"/>
    <mergeCell ref="L1:L2"/>
    <mergeCell ref="M1:M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zoomScale="80" zoomScaleNormal="80" workbookViewId="0">
      <selection activeCell="M28" sqref="M28"/>
    </sheetView>
  </sheetViews>
  <sheetFormatPr defaultColWidth="9.7109375" defaultRowHeight="15" x14ac:dyDescent="0.25"/>
  <cols>
    <col min="1" max="1" width="10.5703125" style="1" customWidth="1"/>
    <col min="2" max="2" width="8" style="1" customWidth="1"/>
    <col min="3" max="3" width="16.5703125" style="55" customWidth="1"/>
    <col min="4" max="4" width="17" style="55" customWidth="1"/>
    <col min="5" max="5" width="15.42578125" style="55" customWidth="1"/>
    <col min="6" max="7" width="17.5703125" style="1" customWidth="1"/>
    <col min="8" max="8" width="15.42578125" style="1" customWidth="1"/>
    <col min="9" max="9" width="12" style="19" customWidth="1"/>
    <col min="10" max="10" width="13.28515625" style="54" customWidth="1"/>
    <col min="11" max="11" width="12.5703125" style="17" customWidth="1"/>
    <col min="12" max="12" width="16.5703125" style="15" bestFit="1" customWidth="1"/>
    <col min="13" max="13" width="20.140625" style="15" bestFit="1" customWidth="1"/>
    <col min="14" max="16384" width="9.7109375" style="15"/>
  </cols>
  <sheetData>
    <row r="1" spans="1:13" ht="63.75" customHeight="1" x14ac:dyDescent="0.25">
      <c r="A1" s="99" t="s">
        <v>48</v>
      </c>
      <c r="B1" s="99"/>
      <c r="C1" s="99"/>
      <c r="D1" s="107" t="s">
        <v>49</v>
      </c>
      <c r="E1" s="108"/>
      <c r="F1" s="108"/>
      <c r="G1" s="108"/>
      <c r="H1" s="109"/>
      <c r="I1" s="119" t="s">
        <v>50</v>
      </c>
      <c r="J1" s="119"/>
      <c r="K1" s="119"/>
      <c r="L1" s="119"/>
      <c r="M1" s="119"/>
    </row>
    <row r="2" spans="1:13" s="16" customFormat="1" ht="30" x14ac:dyDescent="0.2">
      <c r="A2" s="66" t="s">
        <v>1</v>
      </c>
      <c r="B2" s="66" t="s">
        <v>51</v>
      </c>
      <c r="C2" s="66" t="s">
        <v>52</v>
      </c>
      <c r="D2" s="66" t="s">
        <v>26</v>
      </c>
      <c r="E2" s="66" t="s">
        <v>53</v>
      </c>
      <c r="F2" s="66" t="s">
        <v>54</v>
      </c>
      <c r="G2" s="66" t="s">
        <v>55</v>
      </c>
      <c r="H2" s="48" t="s">
        <v>3</v>
      </c>
      <c r="I2" s="56" t="s">
        <v>25</v>
      </c>
      <c r="J2" s="50" t="s">
        <v>27</v>
      </c>
      <c r="K2" s="47" t="s">
        <v>28</v>
      </c>
      <c r="L2" s="57" t="s">
        <v>29</v>
      </c>
      <c r="M2" s="57" t="s">
        <v>30</v>
      </c>
    </row>
    <row r="3" spans="1:13" ht="20.100000000000001" customHeight="1" x14ac:dyDescent="0.25">
      <c r="A3" s="102">
        <v>1</v>
      </c>
      <c r="B3" s="67">
        <v>1</v>
      </c>
      <c r="C3" s="103" t="s">
        <v>56</v>
      </c>
      <c r="D3" s="68" t="s">
        <v>35</v>
      </c>
      <c r="E3" s="69" t="s">
        <v>57</v>
      </c>
      <c r="F3" s="69" t="s">
        <v>58</v>
      </c>
      <c r="G3" s="70" t="s">
        <v>59</v>
      </c>
      <c r="H3" s="65">
        <v>3.58</v>
      </c>
      <c r="I3" s="58">
        <f>REITORIA!I4+FAED!I4+CEAD!I4</f>
        <v>103000</v>
      </c>
      <c r="J3" s="86">
        <f>(REITORIA!I4-REITORIA!J4)+(FAED!I4-FAED!J4)+(CEAD!I4-CEAD!J4)</f>
        <v>3000</v>
      </c>
      <c r="K3" s="33">
        <f t="shared" ref="K3" si="0">I3-J3</f>
        <v>100000</v>
      </c>
      <c r="L3" s="59">
        <f t="shared" ref="L3:L4" si="1">H3*I3</f>
        <v>368740</v>
      </c>
      <c r="M3" s="59">
        <f t="shared" ref="M3:M4" si="2">J3*H3</f>
        <v>10740</v>
      </c>
    </row>
    <row r="4" spans="1:13" ht="20.100000000000001" customHeight="1" x14ac:dyDescent="0.25">
      <c r="A4" s="102"/>
      <c r="B4" s="67">
        <v>2</v>
      </c>
      <c r="C4" s="103"/>
      <c r="D4" s="68" t="s">
        <v>60</v>
      </c>
      <c r="E4" s="69" t="s">
        <v>57</v>
      </c>
      <c r="F4" s="69" t="s">
        <v>58</v>
      </c>
      <c r="G4" s="70" t="s">
        <v>59</v>
      </c>
      <c r="H4" s="65">
        <v>595.23</v>
      </c>
      <c r="I4" s="58">
        <f>REITORIA!I5+FAED!I5+CEAD!I5</f>
        <v>200</v>
      </c>
      <c r="J4" s="86">
        <f>(REITORIA!I5-REITORIA!J5)+(FAED!I5-FAED!J5)+(CEAD!I5-CEAD!J5)</f>
        <v>24</v>
      </c>
      <c r="K4" s="33">
        <f t="shared" ref="K4:K18" si="3">I4-J4</f>
        <v>176</v>
      </c>
      <c r="L4" s="59">
        <f t="shared" si="1"/>
        <v>119046</v>
      </c>
      <c r="M4" s="59">
        <f t="shared" si="2"/>
        <v>14285.52</v>
      </c>
    </row>
    <row r="5" spans="1:13" ht="20.100000000000001" customHeight="1" x14ac:dyDescent="0.25">
      <c r="A5" s="100">
        <v>2</v>
      </c>
      <c r="B5" s="71">
        <v>3</v>
      </c>
      <c r="C5" s="101" t="s">
        <v>61</v>
      </c>
      <c r="D5" s="72" t="s">
        <v>35</v>
      </c>
      <c r="E5" s="73" t="s">
        <v>57</v>
      </c>
      <c r="F5" s="73" t="s">
        <v>58</v>
      </c>
      <c r="G5" s="71" t="s">
        <v>59</v>
      </c>
      <c r="H5" s="83">
        <v>3.59</v>
      </c>
      <c r="I5" s="58">
        <f>REITORIA!I6+FAED!I6+CEAD!I6</f>
        <v>16500</v>
      </c>
      <c r="J5" s="86">
        <f>(REITORIA!I6-REITORIA!J6)+(FAED!I6-FAED!J6)+(CEAD!I6-CEAD!J6)</f>
        <v>0</v>
      </c>
      <c r="K5" s="33">
        <f t="shared" si="3"/>
        <v>16500</v>
      </c>
      <c r="L5" s="59">
        <f t="shared" ref="L5:L10" si="4">H5*I5</f>
        <v>59235</v>
      </c>
      <c r="M5" s="59">
        <f t="shared" ref="M5:M10" si="5">J5*H5</f>
        <v>0</v>
      </c>
    </row>
    <row r="6" spans="1:13" ht="20.100000000000001" customHeight="1" x14ac:dyDescent="0.25">
      <c r="A6" s="100"/>
      <c r="B6" s="71">
        <v>4</v>
      </c>
      <c r="C6" s="101"/>
      <c r="D6" s="72" t="s">
        <v>60</v>
      </c>
      <c r="E6" s="73" t="s">
        <v>57</v>
      </c>
      <c r="F6" s="73" t="s">
        <v>58</v>
      </c>
      <c r="G6" s="71" t="s">
        <v>59</v>
      </c>
      <c r="H6" s="83">
        <v>596.33000000000004</v>
      </c>
      <c r="I6" s="58">
        <f>REITORIA!I7+FAED!I7+CEAD!I7</f>
        <v>34</v>
      </c>
      <c r="J6" s="86">
        <f>(REITORIA!I7-REITORIA!J7)+(FAED!I7-FAED!J7)+(CEAD!I7-CEAD!J7)</f>
        <v>0</v>
      </c>
      <c r="K6" s="33">
        <f t="shared" si="3"/>
        <v>34</v>
      </c>
      <c r="L6" s="59">
        <f t="shared" si="4"/>
        <v>20275.22</v>
      </c>
      <c r="M6" s="59">
        <f t="shared" si="5"/>
        <v>0</v>
      </c>
    </row>
    <row r="7" spans="1:13" ht="20.100000000000001" customHeight="1" x14ac:dyDescent="0.25">
      <c r="A7" s="102">
        <v>3</v>
      </c>
      <c r="B7" s="67">
        <v>5</v>
      </c>
      <c r="C7" s="103" t="s">
        <v>62</v>
      </c>
      <c r="D7" s="68" t="s">
        <v>35</v>
      </c>
      <c r="E7" s="69" t="s">
        <v>57</v>
      </c>
      <c r="F7" s="69" t="s">
        <v>58</v>
      </c>
      <c r="G7" s="70" t="s">
        <v>59</v>
      </c>
      <c r="H7" s="65">
        <v>3.59</v>
      </c>
      <c r="I7" s="58">
        <f>REITORIA!I8+FAED!I8+CEAD!I8</f>
        <v>16500</v>
      </c>
      <c r="J7" s="86">
        <f>(REITORIA!I8-REITORIA!J8)+(FAED!I8-FAED!J8)+(CEAD!I8-CEAD!J8)</f>
        <v>0</v>
      </c>
      <c r="K7" s="33">
        <f t="shared" si="3"/>
        <v>16500</v>
      </c>
      <c r="L7" s="59">
        <f t="shared" ref="L7:L8" si="6">H7*I7</f>
        <v>59235</v>
      </c>
      <c r="M7" s="59">
        <f t="shared" ref="M7:M8" si="7">J7*H7</f>
        <v>0</v>
      </c>
    </row>
    <row r="8" spans="1:13" ht="20.100000000000001" customHeight="1" x14ac:dyDescent="0.25">
      <c r="A8" s="102"/>
      <c r="B8" s="67">
        <v>6</v>
      </c>
      <c r="C8" s="103"/>
      <c r="D8" s="68" t="s">
        <v>60</v>
      </c>
      <c r="E8" s="69" t="s">
        <v>57</v>
      </c>
      <c r="F8" s="69" t="s">
        <v>58</v>
      </c>
      <c r="G8" s="70" t="s">
        <v>59</v>
      </c>
      <c r="H8" s="65">
        <v>596.33000000000004</v>
      </c>
      <c r="I8" s="58">
        <f>REITORIA!I9+FAED!I9+CEAD!I9</f>
        <v>34</v>
      </c>
      <c r="J8" s="86">
        <f>(REITORIA!I9-REITORIA!J9)+(FAED!I9-FAED!J9)+(CEAD!I9-CEAD!J9)</f>
        <v>0</v>
      </c>
      <c r="K8" s="33">
        <f t="shared" si="3"/>
        <v>34</v>
      </c>
      <c r="L8" s="59">
        <f t="shared" si="6"/>
        <v>20275.22</v>
      </c>
      <c r="M8" s="59">
        <f t="shared" si="7"/>
        <v>0</v>
      </c>
    </row>
    <row r="9" spans="1:13" ht="20.100000000000001" customHeight="1" x14ac:dyDescent="0.25">
      <c r="A9" s="100">
        <v>4</v>
      </c>
      <c r="B9" s="71">
        <v>7</v>
      </c>
      <c r="C9" s="101" t="s">
        <v>63</v>
      </c>
      <c r="D9" s="72" t="s">
        <v>35</v>
      </c>
      <c r="E9" s="73" t="s">
        <v>57</v>
      </c>
      <c r="F9" s="73" t="s">
        <v>58</v>
      </c>
      <c r="G9" s="71" t="s">
        <v>59</v>
      </c>
      <c r="H9" s="83">
        <v>3.59</v>
      </c>
      <c r="I9" s="58">
        <f>REITORIA!I10+FAED!I10+CEAD!I10</f>
        <v>16500</v>
      </c>
      <c r="J9" s="86">
        <f>(REITORIA!I10-REITORIA!J10)+(FAED!I10-FAED!J10)+(CEAD!I10-CEAD!J10)</f>
        <v>1250</v>
      </c>
      <c r="K9" s="33">
        <f t="shared" si="3"/>
        <v>15250</v>
      </c>
      <c r="L9" s="59">
        <f t="shared" si="4"/>
        <v>59235</v>
      </c>
      <c r="M9" s="59">
        <f t="shared" si="5"/>
        <v>4487.5</v>
      </c>
    </row>
    <row r="10" spans="1:13" ht="20.100000000000001" customHeight="1" x14ac:dyDescent="0.25">
      <c r="A10" s="100"/>
      <c r="B10" s="71">
        <v>8</v>
      </c>
      <c r="C10" s="101"/>
      <c r="D10" s="72" t="s">
        <v>60</v>
      </c>
      <c r="E10" s="73" t="s">
        <v>57</v>
      </c>
      <c r="F10" s="73" t="s">
        <v>58</v>
      </c>
      <c r="G10" s="71" t="s">
        <v>59</v>
      </c>
      <c r="H10" s="83">
        <v>596.33000000000004</v>
      </c>
      <c r="I10" s="58">
        <f>REITORIA!I11+FAED!I11+CEAD!I11</f>
        <v>34</v>
      </c>
      <c r="J10" s="86">
        <f>(REITORIA!I11-REITORIA!J11)+(FAED!I11-FAED!J11)+(CEAD!I11-CEAD!J11)</f>
        <v>0</v>
      </c>
      <c r="K10" s="33">
        <f t="shared" si="3"/>
        <v>34</v>
      </c>
      <c r="L10" s="59">
        <f t="shared" si="4"/>
        <v>20275.22</v>
      </c>
      <c r="M10" s="59">
        <f t="shared" si="5"/>
        <v>0</v>
      </c>
    </row>
    <row r="11" spans="1:13" ht="20.100000000000001" customHeight="1" x14ac:dyDescent="0.25">
      <c r="A11" s="102">
        <v>5</v>
      </c>
      <c r="B11" s="67">
        <v>9</v>
      </c>
      <c r="C11" s="103" t="s">
        <v>64</v>
      </c>
      <c r="D11" s="68" t="s">
        <v>35</v>
      </c>
      <c r="E11" s="69" t="s">
        <v>57</v>
      </c>
      <c r="F11" s="69" t="s">
        <v>58</v>
      </c>
      <c r="G11" s="70" t="s">
        <v>59</v>
      </c>
      <c r="H11" s="84">
        <v>3.59</v>
      </c>
      <c r="I11" s="58">
        <f>REITORIA!I12+FAED!I12+CEAD!I12</f>
        <v>10000</v>
      </c>
      <c r="J11" s="86">
        <f>(REITORIA!I12-REITORIA!J12)+(FAED!I12-FAED!J12)+(CEAD!I12-CEAD!J12)</f>
        <v>0</v>
      </c>
      <c r="K11" s="33">
        <f t="shared" si="3"/>
        <v>10000</v>
      </c>
      <c r="L11" s="59">
        <f t="shared" ref="L11:L18" si="8">H11*I11</f>
        <v>35900</v>
      </c>
      <c r="M11" s="59">
        <f t="shared" ref="M11:M18" si="9">J11*H11</f>
        <v>0</v>
      </c>
    </row>
    <row r="12" spans="1:13" ht="20.100000000000001" customHeight="1" x14ac:dyDescent="0.25">
      <c r="A12" s="102"/>
      <c r="B12" s="67">
        <v>10</v>
      </c>
      <c r="C12" s="103"/>
      <c r="D12" s="68" t="s">
        <v>60</v>
      </c>
      <c r="E12" s="69" t="s">
        <v>57</v>
      </c>
      <c r="F12" s="69" t="s">
        <v>58</v>
      </c>
      <c r="G12" s="70" t="s">
        <v>59</v>
      </c>
      <c r="H12" s="84">
        <v>596.33000000000004</v>
      </c>
      <c r="I12" s="58">
        <f>REITORIA!I13+FAED!I13+CEAD!I13</f>
        <v>30</v>
      </c>
      <c r="J12" s="86">
        <f>(REITORIA!I13-REITORIA!J13)+(FAED!I13-FAED!J13)+(CEAD!I13-CEAD!J13)</f>
        <v>0</v>
      </c>
      <c r="K12" s="33">
        <f t="shared" si="3"/>
        <v>30</v>
      </c>
      <c r="L12" s="59">
        <f t="shared" si="8"/>
        <v>17889.900000000001</v>
      </c>
      <c r="M12" s="59">
        <f t="shared" si="9"/>
        <v>0</v>
      </c>
    </row>
    <row r="13" spans="1:13" ht="20.100000000000001" customHeight="1" x14ac:dyDescent="0.25">
      <c r="A13" s="100">
        <v>6</v>
      </c>
      <c r="B13" s="71">
        <v>11</v>
      </c>
      <c r="C13" s="101" t="s">
        <v>65</v>
      </c>
      <c r="D13" s="72" t="s">
        <v>35</v>
      </c>
      <c r="E13" s="73" t="s">
        <v>57</v>
      </c>
      <c r="F13" s="73" t="s">
        <v>58</v>
      </c>
      <c r="G13" s="71" t="s">
        <v>59</v>
      </c>
      <c r="H13" s="85">
        <v>3.59</v>
      </c>
      <c r="I13" s="58">
        <f>REITORIA!I14+FAED!I14+CEAD!I14</f>
        <v>11500</v>
      </c>
      <c r="J13" s="86">
        <f>(REITORIA!I14-REITORIA!J14)+(FAED!I14-FAED!J14)+(CEAD!I14-CEAD!J14)</f>
        <v>1500</v>
      </c>
      <c r="K13" s="33">
        <f t="shared" si="3"/>
        <v>10000</v>
      </c>
      <c r="L13" s="59">
        <f t="shared" si="8"/>
        <v>41285</v>
      </c>
      <c r="M13" s="59">
        <f t="shared" si="9"/>
        <v>5385</v>
      </c>
    </row>
    <row r="14" spans="1:13" s="20" customFormat="1" ht="20.100000000000001" customHeight="1" x14ac:dyDescent="0.25">
      <c r="A14" s="100"/>
      <c r="B14" s="71">
        <v>12</v>
      </c>
      <c r="C14" s="101"/>
      <c r="D14" s="72" t="s">
        <v>60</v>
      </c>
      <c r="E14" s="73" t="s">
        <v>57</v>
      </c>
      <c r="F14" s="73" t="s">
        <v>58</v>
      </c>
      <c r="G14" s="71" t="s">
        <v>59</v>
      </c>
      <c r="H14" s="85">
        <v>596.33000000000004</v>
      </c>
      <c r="I14" s="58">
        <f>REITORIA!I15+FAED!I15+CEAD!I15</f>
        <v>34</v>
      </c>
      <c r="J14" s="86">
        <f>(REITORIA!I15-REITORIA!J15)+(FAED!I15-FAED!J15)+(CEAD!I15-CEAD!J15)</f>
        <v>0</v>
      </c>
      <c r="K14" s="33">
        <f t="shared" si="3"/>
        <v>34</v>
      </c>
      <c r="L14" s="59">
        <f t="shared" si="8"/>
        <v>20275.22</v>
      </c>
      <c r="M14" s="59">
        <f t="shared" si="9"/>
        <v>0</v>
      </c>
    </row>
    <row r="15" spans="1:13" s="20" customFormat="1" ht="20.100000000000001" customHeight="1" x14ac:dyDescent="0.25">
      <c r="A15" s="104">
        <v>7</v>
      </c>
      <c r="B15" s="74">
        <v>13</v>
      </c>
      <c r="C15" s="105" t="s">
        <v>66</v>
      </c>
      <c r="D15" s="75" t="s">
        <v>35</v>
      </c>
      <c r="E15" s="76" t="s">
        <v>57</v>
      </c>
      <c r="F15" s="76" t="s">
        <v>58</v>
      </c>
      <c r="G15" s="77" t="s">
        <v>59</v>
      </c>
      <c r="H15" s="84">
        <v>3.59</v>
      </c>
      <c r="I15" s="58">
        <f>REITORIA!I16+FAED!I16+CEAD!I16</f>
        <v>1500</v>
      </c>
      <c r="J15" s="86">
        <f>(REITORIA!I16-REITORIA!J16)+(FAED!I16-FAED!J16)+(CEAD!I16-CEAD!J16)</f>
        <v>1150</v>
      </c>
      <c r="K15" s="33">
        <f t="shared" si="3"/>
        <v>350</v>
      </c>
      <c r="L15" s="59">
        <f t="shared" si="8"/>
        <v>5385</v>
      </c>
      <c r="M15" s="59">
        <f t="shared" si="9"/>
        <v>4128.5</v>
      </c>
    </row>
    <row r="16" spans="1:13" s="20" customFormat="1" ht="20.100000000000001" customHeight="1" x14ac:dyDescent="0.25">
      <c r="A16" s="104"/>
      <c r="B16" s="74">
        <v>14</v>
      </c>
      <c r="C16" s="105"/>
      <c r="D16" s="75" t="s">
        <v>60</v>
      </c>
      <c r="E16" s="76" t="s">
        <v>57</v>
      </c>
      <c r="F16" s="76" t="s">
        <v>58</v>
      </c>
      <c r="G16" s="77" t="s">
        <v>59</v>
      </c>
      <c r="H16" s="84">
        <v>596.33000000000004</v>
      </c>
      <c r="I16" s="58">
        <f>REITORIA!I17+FAED!I17+CEAD!I17</f>
        <v>4</v>
      </c>
      <c r="J16" s="86">
        <f>(REITORIA!I17-REITORIA!J17)+(FAED!I17-FAED!J17)+(CEAD!I17-CEAD!J17)</f>
        <v>0</v>
      </c>
      <c r="K16" s="33">
        <f t="shared" si="3"/>
        <v>4</v>
      </c>
      <c r="L16" s="59">
        <f t="shared" si="8"/>
        <v>2385.3200000000002</v>
      </c>
      <c r="M16" s="59">
        <f t="shared" si="9"/>
        <v>0</v>
      </c>
    </row>
    <row r="17" spans="1:13" s="20" customFormat="1" ht="20.100000000000001" customHeight="1" x14ac:dyDescent="0.25">
      <c r="A17" s="100">
        <v>8</v>
      </c>
      <c r="B17" s="78">
        <v>15</v>
      </c>
      <c r="C17" s="101" t="s">
        <v>67</v>
      </c>
      <c r="D17" s="72" t="s">
        <v>35</v>
      </c>
      <c r="E17" s="73" t="s">
        <v>57</v>
      </c>
      <c r="F17" s="73" t="s">
        <v>58</v>
      </c>
      <c r="G17" s="71" t="s">
        <v>59</v>
      </c>
      <c r="H17" s="85">
        <v>3.59</v>
      </c>
      <c r="I17" s="58">
        <f>REITORIA!I18+FAED!I18+CEAD!I18</f>
        <v>4500</v>
      </c>
      <c r="J17" s="86">
        <f>(REITORIA!I18-REITORIA!J18)+(FAED!I18-FAED!J18)+(CEAD!I18-CEAD!J18)</f>
        <v>0</v>
      </c>
      <c r="K17" s="33">
        <f t="shared" si="3"/>
        <v>4500</v>
      </c>
      <c r="L17" s="59">
        <f t="shared" si="8"/>
        <v>16155</v>
      </c>
      <c r="M17" s="59">
        <f t="shared" si="9"/>
        <v>0</v>
      </c>
    </row>
    <row r="18" spans="1:13" s="20" customFormat="1" ht="20.100000000000001" customHeight="1" x14ac:dyDescent="0.25">
      <c r="A18" s="100"/>
      <c r="B18" s="78">
        <v>16</v>
      </c>
      <c r="C18" s="101"/>
      <c r="D18" s="72" t="s">
        <v>60</v>
      </c>
      <c r="E18" s="73" t="s">
        <v>57</v>
      </c>
      <c r="F18" s="73" t="s">
        <v>58</v>
      </c>
      <c r="G18" s="71" t="s">
        <v>59</v>
      </c>
      <c r="H18" s="85">
        <v>596.33000000000004</v>
      </c>
      <c r="I18" s="58">
        <f>REITORIA!I19+FAED!I19+CEAD!I19</f>
        <v>12</v>
      </c>
      <c r="J18" s="86">
        <f>(REITORIA!I19-REITORIA!J19)+(FAED!I19-FAED!J19)+(CEAD!I19-CEAD!J19)</f>
        <v>2</v>
      </c>
      <c r="K18" s="33">
        <f t="shared" si="3"/>
        <v>10</v>
      </c>
      <c r="L18" s="59">
        <f t="shared" si="8"/>
        <v>7155.9600000000009</v>
      </c>
      <c r="M18" s="59">
        <f t="shared" si="9"/>
        <v>1192.6600000000001</v>
      </c>
    </row>
    <row r="19" spans="1:13" s="20" customFormat="1" ht="34.5" customHeight="1" x14ac:dyDescent="0.25">
      <c r="A19" s="1"/>
      <c r="B19" s="1"/>
      <c r="C19" s="55"/>
      <c r="D19" s="55"/>
      <c r="E19" s="55"/>
      <c r="F19" s="1"/>
      <c r="G19" s="1"/>
      <c r="H19" s="1"/>
      <c r="L19" s="87">
        <f>SUM(L3:L18)</f>
        <v>872748.05999999982</v>
      </c>
      <c r="M19" s="87">
        <f>SUM(M3:M18)</f>
        <v>40219.180000000008</v>
      </c>
    </row>
    <row r="20" spans="1:13" s="20" customFormat="1" x14ac:dyDescent="0.25">
      <c r="A20" s="1"/>
      <c r="B20" s="1"/>
      <c r="C20" s="55"/>
      <c r="D20" s="55"/>
      <c r="E20" s="55"/>
      <c r="F20" s="1"/>
      <c r="G20" s="1"/>
      <c r="H20" s="1"/>
    </row>
    <row r="21" spans="1:13" s="20" customFormat="1" x14ac:dyDescent="0.25">
      <c r="A21" s="1"/>
      <c r="B21" s="1"/>
      <c r="C21" s="55"/>
      <c r="D21" s="55"/>
      <c r="E21" s="55"/>
      <c r="F21" s="1"/>
      <c r="G21" s="1"/>
      <c r="H21" s="1"/>
      <c r="I21" s="19"/>
      <c r="J21" s="54"/>
      <c r="K21" s="21"/>
    </row>
    <row r="22" spans="1:13" s="20" customFormat="1" ht="15.75" x14ac:dyDescent="0.25">
      <c r="A22" s="1"/>
      <c r="B22" s="1"/>
      <c r="C22" s="55"/>
      <c r="D22" s="55"/>
      <c r="E22" s="55"/>
      <c r="F22" s="1"/>
      <c r="G22" s="1"/>
      <c r="H22" s="1"/>
      <c r="I22" s="113" t="s">
        <v>47</v>
      </c>
      <c r="J22" s="114"/>
      <c r="K22" s="114"/>
      <c r="L22" s="114"/>
      <c r="M22" s="115"/>
    </row>
    <row r="23" spans="1:13" s="20" customFormat="1" ht="15.75" x14ac:dyDescent="0.25">
      <c r="A23" s="1"/>
      <c r="B23" s="1"/>
      <c r="C23" s="55"/>
      <c r="D23" s="55"/>
      <c r="E23" s="55"/>
      <c r="F23" s="1"/>
      <c r="G23" s="1"/>
      <c r="H23" s="1"/>
      <c r="I23" s="116" t="s">
        <v>36</v>
      </c>
      <c r="J23" s="117"/>
      <c r="K23" s="117"/>
      <c r="L23" s="117"/>
      <c r="M23" s="118"/>
    </row>
    <row r="24" spans="1:13" s="20" customFormat="1" ht="15.75" x14ac:dyDescent="0.25">
      <c r="A24" s="1"/>
      <c r="B24" s="1"/>
      <c r="C24" s="55"/>
      <c r="D24" s="55"/>
      <c r="E24" s="55"/>
      <c r="F24" s="1"/>
      <c r="G24" s="1"/>
      <c r="H24" s="1"/>
      <c r="I24" s="120" t="s">
        <v>46</v>
      </c>
      <c r="J24" s="121"/>
      <c r="K24" s="121"/>
      <c r="L24" s="121"/>
      <c r="M24" s="122"/>
    </row>
    <row r="25" spans="1:13" s="20" customFormat="1" ht="15.75" x14ac:dyDescent="0.25">
      <c r="A25" s="1"/>
      <c r="B25" s="1"/>
      <c r="C25" s="55"/>
      <c r="D25" s="55"/>
      <c r="E25" s="55"/>
      <c r="F25" s="1"/>
      <c r="G25" s="1"/>
      <c r="H25" s="1"/>
      <c r="I25" s="26" t="s">
        <v>31</v>
      </c>
      <c r="J25" s="27"/>
      <c r="K25" s="27"/>
      <c r="L25" s="27"/>
      <c r="M25" s="22">
        <f>L19</f>
        <v>872748.05999999982</v>
      </c>
    </row>
    <row r="26" spans="1:13" s="20" customFormat="1" ht="15.75" x14ac:dyDescent="0.25">
      <c r="A26" s="1"/>
      <c r="B26" s="1"/>
      <c r="C26" s="55"/>
      <c r="D26" s="55"/>
      <c r="E26" s="55"/>
      <c r="F26" s="1"/>
      <c r="G26" s="1"/>
      <c r="H26" s="1"/>
      <c r="I26" s="28" t="s">
        <v>32</v>
      </c>
      <c r="J26" s="29"/>
      <c r="K26" s="29"/>
      <c r="L26" s="29"/>
      <c r="M26" s="23">
        <f>M19</f>
        <v>40219.180000000008</v>
      </c>
    </row>
    <row r="27" spans="1:13" s="20" customFormat="1" ht="15.75" x14ac:dyDescent="0.25">
      <c r="A27" s="1"/>
      <c r="B27" s="1"/>
      <c r="C27" s="55"/>
      <c r="D27" s="55"/>
      <c r="E27" s="55"/>
      <c r="F27" s="1"/>
      <c r="G27" s="1"/>
      <c r="H27" s="1"/>
      <c r="I27" s="28" t="s">
        <v>33</v>
      </c>
      <c r="J27" s="29"/>
      <c r="K27" s="29"/>
      <c r="L27" s="29"/>
      <c r="M27" s="25"/>
    </row>
    <row r="28" spans="1:13" s="20" customFormat="1" ht="15.75" x14ac:dyDescent="0.25">
      <c r="A28" s="1"/>
      <c r="B28" s="1"/>
      <c r="C28" s="55"/>
      <c r="D28" s="55"/>
      <c r="E28" s="55"/>
      <c r="F28" s="1"/>
      <c r="G28" s="1"/>
      <c r="H28" s="1"/>
      <c r="I28" s="30" t="s">
        <v>34</v>
      </c>
      <c r="J28" s="31"/>
      <c r="K28" s="31"/>
      <c r="L28" s="31"/>
      <c r="M28" s="24">
        <f>M26/M25</f>
        <v>4.6083379434839436E-2</v>
      </c>
    </row>
    <row r="29" spans="1:13" s="20" customFormat="1" ht="15.75" x14ac:dyDescent="0.25">
      <c r="A29" s="1"/>
      <c r="B29" s="1"/>
      <c r="C29" s="55"/>
      <c r="D29" s="55"/>
      <c r="E29" s="55"/>
      <c r="F29" s="1"/>
      <c r="G29" s="1"/>
      <c r="H29" s="1"/>
      <c r="I29" s="110" t="s">
        <v>76</v>
      </c>
      <c r="J29" s="111"/>
      <c r="K29" s="111"/>
      <c r="L29" s="111"/>
      <c r="M29" s="112"/>
    </row>
    <row r="30" spans="1:13" s="20" customFormat="1" x14ac:dyDescent="0.25">
      <c r="A30" s="1"/>
      <c r="B30" s="1"/>
      <c r="C30" s="55"/>
      <c r="D30" s="55"/>
      <c r="E30" s="55"/>
      <c r="F30" s="1"/>
      <c r="G30" s="1"/>
      <c r="H30" s="1"/>
      <c r="I30" s="19"/>
      <c r="J30" s="54"/>
      <c r="K30" s="21"/>
    </row>
    <row r="31" spans="1:13" s="20" customFormat="1" x14ac:dyDescent="0.25">
      <c r="A31" s="1"/>
      <c r="B31" s="1"/>
      <c r="C31" s="55"/>
      <c r="D31" s="55"/>
      <c r="E31" s="55"/>
      <c r="F31" s="1"/>
      <c r="G31" s="1"/>
      <c r="H31" s="1"/>
      <c r="I31" s="19"/>
      <c r="J31" s="54"/>
      <c r="K31" s="21"/>
    </row>
    <row r="32" spans="1:13" s="20" customFormat="1" x14ac:dyDescent="0.25">
      <c r="A32" s="1"/>
      <c r="B32" s="1"/>
      <c r="C32" s="55"/>
      <c r="D32" s="55"/>
      <c r="E32" s="55"/>
      <c r="F32" s="1"/>
      <c r="G32" s="1"/>
      <c r="H32" s="1"/>
      <c r="I32" s="19"/>
      <c r="J32" s="54"/>
      <c r="K32" s="21"/>
    </row>
    <row r="33" spans="1:11" s="20" customFormat="1" x14ac:dyDescent="0.25">
      <c r="A33" s="1"/>
      <c r="B33" s="1"/>
      <c r="C33" s="55"/>
      <c r="D33" s="55"/>
      <c r="E33" s="55"/>
      <c r="F33" s="1"/>
      <c r="G33" s="1"/>
      <c r="H33" s="1"/>
      <c r="I33" s="19"/>
      <c r="J33" s="54"/>
      <c r="K33" s="21"/>
    </row>
    <row r="34" spans="1:11" s="20" customFormat="1" x14ac:dyDescent="0.25">
      <c r="A34" s="1"/>
      <c r="B34" s="1"/>
      <c r="C34" s="55"/>
      <c r="D34" s="55"/>
      <c r="E34" s="55"/>
      <c r="F34" s="1"/>
      <c r="G34" s="1"/>
      <c r="H34" s="1"/>
      <c r="I34" s="19"/>
      <c r="J34" s="54"/>
      <c r="K34" s="21"/>
    </row>
    <row r="35" spans="1:11" s="20" customFormat="1" x14ac:dyDescent="0.25">
      <c r="A35" s="1"/>
      <c r="B35" s="1"/>
      <c r="C35" s="55"/>
      <c r="D35" s="55"/>
      <c r="E35" s="55"/>
      <c r="F35" s="1"/>
      <c r="G35" s="1"/>
      <c r="H35" s="1"/>
      <c r="I35" s="19"/>
      <c r="J35" s="54"/>
      <c r="K35" s="21"/>
    </row>
    <row r="36" spans="1:11" s="20" customFormat="1" x14ac:dyDescent="0.25">
      <c r="A36" s="1"/>
      <c r="B36" s="1"/>
      <c r="C36" s="55"/>
      <c r="D36" s="55"/>
      <c r="E36" s="55"/>
      <c r="F36" s="1"/>
      <c r="G36" s="1"/>
      <c r="H36" s="1"/>
      <c r="I36" s="19"/>
      <c r="J36" s="54"/>
      <c r="K36" s="21"/>
    </row>
    <row r="37" spans="1:11" s="20" customFormat="1" x14ac:dyDescent="0.25">
      <c r="A37" s="1"/>
      <c r="B37" s="1"/>
      <c r="C37" s="55"/>
      <c r="D37" s="55"/>
      <c r="E37" s="55"/>
      <c r="F37" s="1"/>
      <c r="G37" s="1"/>
      <c r="H37" s="1"/>
      <c r="I37" s="19"/>
      <c r="J37" s="54"/>
      <c r="K37" s="21"/>
    </row>
    <row r="38" spans="1:11" s="20" customFormat="1" x14ac:dyDescent="0.25">
      <c r="A38" s="1"/>
      <c r="B38" s="1"/>
      <c r="C38" s="55"/>
      <c r="D38" s="55"/>
      <c r="E38" s="55"/>
      <c r="F38" s="1"/>
      <c r="G38" s="1"/>
      <c r="H38" s="1"/>
      <c r="I38" s="19"/>
      <c r="J38" s="54"/>
      <c r="K38" s="21"/>
    </row>
    <row r="39" spans="1:11" s="20" customFormat="1" x14ac:dyDescent="0.25">
      <c r="A39" s="1"/>
      <c r="B39" s="1"/>
      <c r="C39" s="55"/>
      <c r="D39" s="55"/>
      <c r="E39" s="55"/>
      <c r="F39" s="1"/>
      <c r="G39" s="1"/>
      <c r="H39" s="1"/>
      <c r="I39" s="19"/>
      <c r="J39" s="54"/>
      <c r="K39" s="21"/>
    </row>
    <row r="40" spans="1:11" s="20" customFormat="1" x14ac:dyDescent="0.25">
      <c r="A40" s="1"/>
      <c r="B40" s="1"/>
      <c r="C40" s="55"/>
      <c r="D40" s="55"/>
      <c r="E40" s="55"/>
      <c r="F40" s="1"/>
      <c r="G40" s="1"/>
      <c r="H40" s="1"/>
      <c r="I40" s="19"/>
      <c r="J40" s="54"/>
      <c r="K40" s="21"/>
    </row>
    <row r="41" spans="1:11" s="20" customFormat="1" x14ac:dyDescent="0.25">
      <c r="A41" s="1"/>
      <c r="B41" s="1"/>
      <c r="C41" s="55"/>
      <c r="D41" s="55"/>
      <c r="E41" s="55"/>
      <c r="F41" s="1"/>
      <c r="G41" s="1"/>
      <c r="H41" s="1"/>
      <c r="I41" s="19"/>
      <c r="J41" s="54"/>
      <c r="K41" s="21"/>
    </row>
    <row r="42" spans="1:11" s="20" customFormat="1" x14ac:dyDescent="0.25">
      <c r="A42" s="1"/>
      <c r="B42" s="1"/>
      <c r="C42" s="55"/>
      <c r="D42" s="55"/>
      <c r="E42" s="55"/>
      <c r="F42" s="1"/>
      <c r="G42" s="1"/>
      <c r="H42" s="1"/>
      <c r="I42" s="19"/>
      <c r="J42" s="54"/>
      <c r="K42" s="21"/>
    </row>
    <row r="43" spans="1:11" s="20" customFormat="1" x14ac:dyDescent="0.25">
      <c r="A43" s="1"/>
      <c r="B43" s="1"/>
      <c r="C43" s="55"/>
      <c r="D43" s="55"/>
      <c r="E43" s="55"/>
      <c r="F43" s="1"/>
      <c r="G43" s="1"/>
      <c r="H43" s="1"/>
      <c r="I43" s="19"/>
      <c r="J43" s="54"/>
      <c r="K43" s="21"/>
    </row>
    <row r="44" spans="1:11" s="20" customFormat="1" x14ac:dyDescent="0.25">
      <c r="A44" s="1"/>
      <c r="B44" s="1"/>
      <c r="C44" s="55"/>
      <c r="D44" s="55"/>
      <c r="E44" s="55"/>
      <c r="F44" s="1"/>
      <c r="G44" s="1"/>
      <c r="H44" s="1"/>
      <c r="I44" s="19"/>
      <c r="J44" s="54"/>
      <c r="K44" s="21"/>
    </row>
    <row r="45" spans="1:11" s="20" customFormat="1" x14ac:dyDescent="0.25">
      <c r="A45" s="1"/>
      <c r="B45" s="1"/>
      <c r="C45" s="55"/>
      <c r="D45" s="55"/>
      <c r="E45" s="55"/>
      <c r="F45" s="1"/>
      <c r="G45" s="1"/>
      <c r="H45" s="1"/>
      <c r="I45" s="19"/>
      <c r="J45" s="54"/>
      <c r="K45" s="21"/>
    </row>
    <row r="46" spans="1:11" s="20" customFormat="1" x14ac:dyDescent="0.25">
      <c r="A46" s="1"/>
      <c r="B46" s="1"/>
      <c r="C46" s="55"/>
      <c r="D46" s="55"/>
      <c r="E46" s="55"/>
      <c r="F46" s="1"/>
      <c r="G46" s="1"/>
      <c r="H46" s="1"/>
      <c r="I46" s="19"/>
      <c r="J46" s="54"/>
      <c r="K46" s="21"/>
    </row>
    <row r="47" spans="1:11" s="20" customFormat="1" x14ac:dyDescent="0.25">
      <c r="A47" s="1"/>
      <c r="B47" s="1"/>
      <c r="C47" s="55"/>
      <c r="D47" s="55"/>
      <c r="E47" s="55"/>
      <c r="F47" s="1"/>
      <c r="G47" s="1"/>
      <c r="H47" s="1"/>
      <c r="I47" s="19"/>
      <c r="J47" s="54"/>
      <c r="K47" s="21"/>
    </row>
    <row r="48" spans="1:11" s="20" customFormat="1" x14ac:dyDescent="0.25">
      <c r="A48" s="1"/>
      <c r="B48" s="1"/>
      <c r="C48" s="55"/>
      <c r="D48" s="55"/>
      <c r="E48" s="55"/>
      <c r="F48" s="1"/>
      <c r="G48" s="1"/>
      <c r="H48" s="1"/>
      <c r="I48" s="19"/>
      <c r="J48" s="54"/>
      <c r="K48" s="21"/>
    </row>
    <row r="49" spans="1:11" s="20" customFormat="1" x14ac:dyDescent="0.25">
      <c r="A49" s="1"/>
      <c r="B49" s="1"/>
      <c r="C49" s="55"/>
      <c r="D49" s="55"/>
      <c r="E49" s="55"/>
      <c r="F49" s="1"/>
      <c r="G49" s="1"/>
      <c r="H49" s="1"/>
      <c r="I49" s="19"/>
      <c r="J49" s="54"/>
      <c r="K49" s="21"/>
    </row>
    <row r="50" spans="1:11" s="20" customFormat="1" x14ac:dyDescent="0.25">
      <c r="A50" s="1"/>
      <c r="B50" s="1"/>
      <c r="C50" s="55"/>
      <c r="D50" s="55"/>
      <c r="E50" s="55"/>
      <c r="F50" s="1"/>
      <c r="G50" s="1"/>
      <c r="H50" s="1"/>
      <c r="I50" s="19"/>
      <c r="J50" s="54"/>
      <c r="K50" s="21"/>
    </row>
    <row r="51" spans="1:11" s="20" customFormat="1" x14ac:dyDescent="0.25">
      <c r="A51" s="1"/>
      <c r="B51" s="1"/>
      <c r="C51" s="55"/>
      <c r="D51" s="55"/>
      <c r="E51" s="55"/>
      <c r="F51" s="1"/>
      <c r="G51" s="1"/>
      <c r="H51" s="1"/>
      <c r="I51" s="19"/>
      <c r="J51" s="54"/>
      <c r="K51" s="21"/>
    </row>
    <row r="52" spans="1:11" s="20" customFormat="1" x14ac:dyDescent="0.25">
      <c r="A52" s="1"/>
      <c r="B52" s="1"/>
      <c r="C52" s="55"/>
      <c r="D52" s="55"/>
      <c r="E52" s="55"/>
      <c r="F52" s="1"/>
      <c r="G52" s="1"/>
      <c r="H52" s="1"/>
      <c r="I52" s="19"/>
      <c r="J52" s="54"/>
      <c r="K52" s="21"/>
    </row>
    <row r="53" spans="1:11" s="20" customFormat="1" x14ac:dyDescent="0.25">
      <c r="A53" s="1"/>
      <c r="B53" s="1"/>
      <c r="C53" s="55"/>
      <c r="D53" s="55"/>
      <c r="E53" s="55"/>
      <c r="F53" s="1"/>
      <c r="G53" s="1"/>
      <c r="H53" s="1"/>
      <c r="I53" s="19"/>
      <c r="J53" s="54"/>
      <c r="K53" s="21"/>
    </row>
    <row r="54" spans="1:11" s="20" customFormat="1" x14ac:dyDescent="0.25">
      <c r="A54" s="1"/>
      <c r="B54" s="1"/>
      <c r="C54" s="55"/>
      <c r="D54" s="55"/>
      <c r="E54" s="55"/>
      <c r="F54" s="1"/>
      <c r="G54" s="1"/>
      <c r="H54" s="1"/>
      <c r="I54" s="19"/>
      <c r="J54" s="54"/>
      <c r="K54" s="21"/>
    </row>
    <row r="55" spans="1:11" s="20" customFormat="1" x14ac:dyDescent="0.25">
      <c r="A55" s="1"/>
      <c r="B55" s="1"/>
      <c r="C55" s="55"/>
      <c r="D55" s="55"/>
      <c r="E55" s="55"/>
      <c r="F55" s="1"/>
      <c r="G55" s="1"/>
      <c r="H55" s="1"/>
      <c r="I55" s="19"/>
      <c r="J55" s="54"/>
      <c r="K55" s="21"/>
    </row>
    <row r="56" spans="1:11" s="20" customFormat="1" x14ac:dyDescent="0.25">
      <c r="A56" s="1"/>
      <c r="B56" s="1"/>
      <c r="C56" s="55"/>
      <c r="D56" s="55"/>
      <c r="E56" s="55"/>
      <c r="F56" s="1"/>
      <c r="G56" s="1"/>
      <c r="H56" s="1"/>
      <c r="I56" s="19"/>
      <c r="J56" s="54"/>
      <c r="K56" s="21"/>
    </row>
    <row r="57" spans="1:11" s="20" customFormat="1" x14ac:dyDescent="0.25">
      <c r="A57" s="1"/>
      <c r="B57" s="1"/>
      <c r="C57" s="55"/>
      <c r="D57" s="55"/>
      <c r="E57" s="55"/>
      <c r="F57" s="1"/>
      <c r="G57" s="1"/>
      <c r="H57" s="1"/>
      <c r="I57" s="19"/>
      <c r="J57" s="54"/>
      <c r="K57" s="21"/>
    </row>
    <row r="58" spans="1:11" s="20" customFormat="1" x14ac:dyDescent="0.25">
      <c r="A58" s="1"/>
      <c r="B58" s="1"/>
      <c r="C58" s="55"/>
      <c r="D58" s="55"/>
      <c r="E58" s="55"/>
      <c r="F58" s="1"/>
      <c r="G58" s="1"/>
      <c r="H58" s="1"/>
      <c r="I58" s="19"/>
      <c r="J58" s="54"/>
      <c r="K58" s="21"/>
    </row>
    <row r="59" spans="1:11" s="20" customFormat="1" x14ac:dyDescent="0.25">
      <c r="A59" s="1"/>
      <c r="B59" s="1"/>
      <c r="C59" s="55"/>
      <c r="D59" s="55"/>
      <c r="E59" s="55"/>
      <c r="F59" s="1"/>
      <c r="G59" s="1"/>
      <c r="H59" s="1"/>
      <c r="I59" s="19"/>
      <c r="J59" s="54"/>
      <c r="K59" s="21"/>
    </row>
    <row r="60" spans="1:11" s="20" customFormat="1" x14ac:dyDescent="0.25">
      <c r="A60" s="1"/>
      <c r="B60" s="1"/>
      <c r="C60" s="55"/>
      <c r="D60" s="55"/>
      <c r="E60" s="55"/>
      <c r="F60" s="1"/>
      <c r="G60" s="1"/>
      <c r="H60" s="1"/>
      <c r="I60" s="19"/>
      <c r="J60" s="54"/>
      <c r="K60" s="21"/>
    </row>
    <row r="61" spans="1:11" s="20" customFormat="1" x14ac:dyDescent="0.25">
      <c r="A61" s="1"/>
      <c r="B61" s="1"/>
      <c r="C61" s="55"/>
      <c r="D61" s="55"/>
      <c r="E61" s="55"/>
      <c r="F61" s="1"/>
      <c r="G61" s="1"/>
      <c r="H61" s="1"/>
      <c r="I61" s="19"/>
      <c r="J61" s="54"/>
      <c r="K61" s="21"/>
    </row>
    <row r="62" spans="1:11" s="20" customFormat="1" x14ac:dyDescent="0.25">
      <c r="A62" s="1"/>
      <c r="B62" s="1"/>
      <c r="C62" s="55"/>
      <c r="D62" s="55"/>
      <c r="E62" s="55"/>
      <c r="F62" s="1"/>
      <c r="G62" s="1"/>
      <c r="H62" s="1"/>
      <c r="I62" s="19"/>
      <c r="J62" s="54"/>
      <c r="K62" s="21"/>
    </row>
    <row r="63" spans="1:11" s="20" customFormat="1" x14ac:dyDescent="0.25">
      <c r="A63" s="1"/>
      <c r="B63" s="1"/>
      <c r="C63" s="55"/>
      <c r="D63" s="55"/>
      <c r="E63" s="55"/>
      <c r="F63" s="1"/>
      <c r="G63" s="1"/>
      <c r="H63" s="1"/>
      <c r="I63" s="19"/>
      <c r="J63" s="54"/>
      <c r="K63" s="21"/>
    </row>
    <row r="64" spans="1:11" s="20" customFormat="1" x14ac:dyDescent="0.25">
      <c r="A64" s="1"/>
      <c r="B64" s="1"/>
      <c r="C64" s="55"/>
      <c r="D64" s="55"/>
      <c r="E64" s="55"/>
      <c r="F64" s="1"/>
      <c r="G64" s="1"/>
      <c r="H64" s="1"/>
      <c r="I64" s="19"/>
      <c r="J64" s="54"/>
      <c r="K64" s="21"/>
    </row>
    <row r="65" spans="1:11" s="20" customFormat="1" x14ac:dyDescent="0.25">
      <c r="A65" s="1"/>
      <c r="B65" s="1"/>
      <c r="C65" s="55"/>
      <c r="D65" s="55"/>
      <c r="E65" s="55"/>
      <c r="F65" s="1"/>
      <c r="G65" s="1"/>
      <c r="H65" s="1"/>
      <c r="I65" s="19"/>
      <c r="J65" s="54"/>
      <c r="K65" s="21"/>
    </row>
    <row r="66" spans="1:11" s="20" customFormat="1" x14ac:dyDescent="0.25">
      <c r="A66" s="1"/>
      <c r="B66" s="1"/>
      <c r="C66" s="55"/>
      <c r="D66" s="55"/>
      <c r="E66" s="55"/>
      <c r="F66" s="1"/>
      <c r="G66" s="1"/>
      <c r="H66" s="1"/>
      <c r="I66" s="19"/>
      <c r="J66" s="54"/>
      <c r="K66" s="21"/>
    </row>
    <row r="67" spans="1:11" s="20" customFormat="1" x14ac:dyDescent="0.25">
      <c r="A67" s="1"/>
      <c r="B67" s="1"/>
      <c r="C67" s="55"/>
      <c r="D67" s="55"/>
      <c r="E67" s="55"/>
      <c r="F67" s="1"/>
      <c r="G67" s="1"/>
      <c r="H67" s="1"/>
      <c r="I67" s="19"/>
      <c r="J67" s="54"/>
      <c r="K67" s="21"/>
    </row>
    <row r="68" spans="1:11" s="20" customFormat="1" x14ac:dyDescent="0.25">
      <c r="A68" s="1"/>
      <c r="B68" s="1"/>
      <c r="C68" s="55"/>
      <c r="D68" s="55"/>
      <c r="E68" s="55"/>
      <c r="F68" s="1"/>
      <c r="G68" s="1"/>
      <c r="H68" s="1"/>
      <c r="I68" s="19"/>
      <c r="J68" s="54"/>
      <c r="K68" s="21"/>
    </row>
    <row r="69" spans="1:11" s="20" customFormat="1" x14ac:dyDescent="0.25">
      <c r="A69" s="1"/>
      <c r="B69" s="1"/>
      <c r="C69" s="55"/>
      <c r="D69" s="55"/>
      <c r="E69" s="55"/>
      <c r="F69" s="1"/>
      <c r="G69" s="1"/>
      <c r="H69" s="1"/>
      <c r="I69" s="19"/>
      <c r="J69" s="54"/>
      <c r="K69" s="21"/>
    </row>
    <row r="70" spans="1:11" s="20" customFormat="1" x14ac:dyDescent="0.25">
      <c r="A70" s="1"/>
      <c r="B70" s="1"/>
      <c r="C70" s="55"/>
      <c r="D70" s="55"/>
      <c r="E70" s="55"/>
      <c r="F70" s="1"/>
      <c r="G70" s="1"/>
      <c r="H70" s="1"/>
      <c r="I70" s="19"/>
      <c r="J70" s="54"/>
      <c r="K70" s="21"/>
    </row>
    <row r="71" spans="1:11" s="20" customFormat="1" x14ac:dyDescent="0.25">
      <c r="A71" s="1"/>
      <c r="B71" s="1"/>
      <c r="C71" s="55"/>
      <c r="D71" s="55"/>
      <c r="E71" s="55"/>
      <c r="F71" s="1"/>
      <c r="G71" s="1"/>
      <c r="H71" s="1"/>
      <c r="I71" s="19"/>
      <c r="J71" s="54"/>
      <c r="K71" s="21"/>
    </row>
    <row r="72" spans="1:11" s="20" customFormat="1" x14ac:dyDescent="0.25">
      <c r="A72" s="1"/>
      <c r="B72" s="1"/>
      <c r="C72" s="55"/>
      <c r="D72" s="55"/>
      <c r="E72" s="55"/>
      <c r="F72" s="1"/>
      <c r="G72" s="1"/>
      <c r="H72" s="1"/>
      <c r="I72" s="19"/>
      <c r="J72" s="54"/>
      <c r="K72" s="21"/>
    </row>
    <row r="73" spans="1:11" s="20" customFormat="1" x14ac:dyDescent="0.25">
      <c r="A73" s="1"/>
      <c r="B73" s="1"/>
      <c r="C73" s="55"/>
      <c r="D73" s="55"/>
      <c r="E73" s="55"/>
      <c r="F73" s="1"/>
      <c r="G73" s="1"/>
      <c r="H73" s="1"/>
      <c r="I73" s="19"/>
      <c r="J73" s="54"/>
      <c r="K73" s="21"/>
    </row>
    <row r="74" spans="1:11" s="20" customFormat="1" x14ac:dyDescent="0.25">
      <c r="A74" s="1"/>
      <c r="B74" s="1"/>
      <c r="C74" s="55"/>
      <c r="D74" s="55"/>
      <c r="E74" s="55"/>
      <c r="F74" s="1"/>
      <c r="G74" s="1"/>
      <c r="H74" s="1"/>
      <c r="I74" s="19"/>
      <c r="J74" s="54"/>
      <c r="K74" s="21"/>
    </row>
    <row r="75" spans="1:11" s="20" customFormat="1" x14ac:dyDescent="0.25">
      <c r="A75" s="1"/>
      <c r="B75" s="1"/>
      <c r="C75" s="55"/>
      <c r="D75" s="55"/>
      <c r="E75" s="55"/>
      <c r="F75" s="1"/>
      <c r="G75" s="1"/>
      <c r="H75" s="1"/>
      <c r="I75" s="19"/>
      <c r="J75" s="54"/>
      <c r="K75" s="21"/>
    </row>
    <row r="76" spans="1:11" s="20" customFormat="1" x14ac:dyDescent="0.25">
      <c r="A76" s="1"/>
      <c r="B76" s="1"/>
      <c r="C76" s="55"/>
      <c r="D76" s="55"/>
      <c r="E76" s="55"/>
      <c r="F76" s="1"/>
      <c r="G76" s="1"/>
      <c r="H76" s="1"/>
      <c r="I76" s="19"/>
      <c r="J76" s="54"/>
      <c r="K76" s="21"/>
    </row>
    <row r="77" spans="1:11" s="20" customFormat="1" x14ac:dyDescent="0.25">
      <c r="A77" s="1"/>
      <c r="B77" s="1"/>
      <c r="C77" s="55"/>
      <c r="D77" s="55"/>
      <c r="E77" s="55"/>
      <c r="F77" s="1"/>
      <c r="G77" s="1"/>
      <c r="H77" s="1"/>
      <c r="I77" s="19"/>
      <c r="J77" s="54"/>
      <c r="K77" s="21"/>
    </row>
    <row r="78" spans="1:11" s="20" customFormat="1" x14ac:dyDescent="0.25">
      <c r="A78" s="1"/>
      <c r="B78" s="1"/>
      <c r="C78" s="55"/>
      <c r="D78" s="55"/>
      <c r="E78" s="55"/>
      <c r="F78" s="1"/>
      <c r="G78" s="1"/>
      <c r="H78" s="1"/>
      <c r="I78" s="19"/>
      <c r="J78" s="54"/>
      <c r="K78" s="21"/>
    </row>
    <row r="79" spans="1:11" s="20" customFormat="1" x14ac:dyDescent="0.25">
      <c r="A79" s="1"/>
      <c r="B79" s="1"/>
      <c r="C79" s="55"/>
      <c r="D79" s="55"/>
      <c r="E79" s="55"/>
      <c r="F79" s="1"/>
      <c r="G79" s="1"/>
      <c r="H79" s="1"/>
      <c r="I79" s="19"/>
      <c r="J79" s="54"/>
      <c r="K79" s="21"/>
    </row>
    <row r="80" spans="1:11" s="20" customFormat="1" x14ac:dyDescent="0.25">
      <c r="A80" s="1"/>
      <c r="B80" s="1"/>
      <c r="C80" s="55"/>
      <c r="D80" s="55"/>
      <c r="E80" s="55"/>
      <c r="F80" s="1"/>
      <c r="G80" s="1"/>
      <c r="H80" s="1"/>
      <c r="I80" s="19"/>
      <c r="J80" s="54"/>
      <c r="K80" s="21"/>
    </row>
    <row r="81" spans="1:11" s="20" customFormat="1" x14ac:dyDescent="0.25">
      <c r="A81" s="1"/>
      <c r="B81" s="1"/>
      <c r="C81" s="55"/>
      <c r="D81" s="55"/>
      <c r="E81" s="55"/>
      <c r="F81" s="1"/>
      <c r="G81" s="1"/>
      <c r="H81" s="1"/>
      <c r="I81" s="19"/>
      <c r="J81" s="54"/>
      <c r="K81" s="21"/>
    </row>
    <row r="82" spans="1:11" s="20" customFormat="1" x14ac:dyDescent="0.25">
      <c r="A82" s="1"/>
      <c r="B82" s="1"/>
      <c r="C82" s="55"/>
      <c r="D82" s="55"/>
      <c r="E82" s="55"/>
      <c r="F82" s="1"/>
      <c r="G82" s="1"/>
      <c r="H82" s="1"/>
      <c r="I82" s="19"/>
      <c r="J82" s="54"/>
      <c r="K82" s="21"/>
    </row>
    <row r="83" spans="1:11" s="20" customFormat="1" x14ac:dyDescent="0.25">
      <c r="A83" s="1"/>
      <c r="B83" s="1"/>
      <c r="C83" s="55"/>
      <c r="D83" s="55"/>
      <c r="E83" s="55"/>
      <c r="F83" s="1"/>
      <c r="G83" s="1"/>
      <c r="H83" s="1"/>
      <c r="I83" s="19"/>
      <c r="J83" s="54"/>
      <c r="K83" s="21"/>
    </row>
    <row r="84" spans="1:11" s="20" customFormat="1" x14ac:dyDescent="0.25">
      <c r="A84" s="1"/>
      <c r="B84" s="1"/>
      <c r="C84" s="55"/>
      <c r="D84" s="55"/>
      <c r="E84" s="55"/>
      <c r="F84" s="1"/>
      <c r="G84" s="1"/>
      <c r="H84" s="1"/>
      <c r="I84" s="19"/>
      <c r="J84" s="54"/>
      <c r="K84" s="21"/>
    </row>
    <row r="85" spans="1:11" s="20" customFormat="1" x14ac:dyDescent="0.25">
      <c r="A85" s="1"/>
      <c r="B85" s="1"/>
      <c r="C85" s="55"/>
      <c r="D85" s="55"/>
      <c r="E85" s="55"/>
      <c r="F85" s="1"/>
      <c r="G85" s="1"/>
      <c r="H85" s="1"/>
      <c r="I85" s="19"/>
      <c r="J85" s="54"/>
      <c r="K85" s="21"/>
    </row>
    <row r="86" spans="1:11" s="20" customFormat="1" x14ac:dyDescent="0.25">
      <c r="A86" s="1"/>
      <c r="B86" s="1"/>
      <c r="C86" s="55"/>
      <c r="D86" s="55"/>
      <c r="E86" s="55"/>
      <c r="F86" s="1"/>
      <c r="G86" s="1"/>
      <c r="H86" s="1"/>
      <c r="I86" s="19"/>
      <c r="J86" s="54"/>
      <c r="K86" s="21"/>
    </row>
    <row r="87" spans="1:11" s="20" customFormat="1" x14ac:dyDescent="0.25">
      <c r="A87" s="1"/>
      <c r="B87" s="1"/>
      <c r="C87" s="55"/>
      <c r="D87" s="55"/>
      <c r="E87" s="55"/>
      <c r="F87" s="1"/>
      <c r="G87" s="1"/>
      <c r="H87" s="1"/>
      <c r="I87" s="19"/>
      <c r="J87" s="54"/>
      <c r="K87" s="21"/>
    </row>
    <row r="88" spans="1:11" s="20" customFormat="1" x14ac:dyDescent="0.25">
      <c r="A88" s="1"/>
      <c r="B88" s="1"/>
      <c r="C88" s="55"/>
      <c r="D88" s="55"/>
      <c r="E88" s="55"/>
      <c r="F88" s="1"/>
      <c r="G88" s="1"/>
      <c r="H88" s="1"/>
      <c r="I88" s="19"/>
      <c r="J88" s="54"/>
      <c r="K88" s="21"/>
    </row>
    <row r="89" spans="1:11" s="20" customFormat="1" x14ac:dyDescent="0.25">
      <c r="A89" s="1"/>
      <c r="B89" s="1"/>
      <c r="C89" s="55"/>
      <c r="D89" s="55"/>
      <c r="E89" s="55"/>
      <c r="F89" s="1"/>
      <c r="G89" s="1"/>
      <c r="H89" s="1"/>
      <c r="I89" s="19"/>
      <c r="J89" s="54"/>
      <c r="K89" s="21"/>
    </row>
    <row r="90" spans="1:11" s="20" customFormat="1" x14ac:dyDescent="0.25">
      <c r="A90" s="1"/>
      <c r="B90" s="1"/>
      <c r="C90" s="55"/>
      <c r="D90" s="55"/>
      <c r="E90" s="55"/>
      <c r="F90" s="1"/>
      <c r="G90" s="1"/>
      <c r="H90" s="1"/>
      <c r="I90" s="19"/>
      <c r="J90" s="54"/>
      <c r="K90" s="21"/>
    </row>
    <row r="91" spans="1:11" s="20" customFormat="1" x14ac:dyDescent="0.25">
      <c r="A91" s="1"/>
      <c r="B91" s="1"/>
      <c r="C91" s="55"/>
      <c r="D91" s="55"/>
      <c r="E91" s="55"/>
      <c r="F91" s="1"/>
      <c r="G91" s="1"/>
      <c r="H91" s="1"/>
      <c r="I91" s="19"/>
      <c r="J91" s="54"/>
      <c r="K91" s="21"/>
    </row>
    <row r="92" spans="1:11" s="20" customFormat="1" x14ac:dyDescent="0.25">
      <c r="A92" s="1"/>
      <c r="B92" s="1"/>
      <c r="C92" s="55"/>
      <c r="D92" s="55"/>
      <c r="E92" s="55"/>
      <c r="F92" s="1"/>
      <c r="G92" s="1"/>
      <c r="H92" s="1"/>
      <c r="I92" s="19"/>
      <c r="J92" s="54"/>
      <c r="K92" s="21"/>
    </row>
    <row r="93" spans="1:11" s="20" customFormat="1" x14ac:dyDescent="0.25">
      <c r="A93" s="1"/>
      <c r="B93" s="1"/>
      <c r="C93" s="55"/>
      <c r="D93" s="55"/>
      <c r="E93" s="55"/>
      <c r="F93" s="1"/>
      <c r="G93" s="1"/>
      <c r="H93" s="1"/>
      <c r="I93" s="19"/>
      <c r="J93" s="54"/>
      <c r="K93" s="21"/>
    </row>
    <row r="94" spans="1:11" s="20" customFormat="1" x14ac:dyDescent="0.25">
      <c r="A94" s="1"/>
      <c r="B94" s="1"/>
      <c r="C94" s="55"/>
      <c r="D94" s="55"/>
      <c r="E94" s="55"/>
      <c r="F94" s="1"/>
      <c r="G94" s="1"/>
      <c r="H94" s="1"/>
      <c r="I94" s="19"/>
      <c r="J94" s="54"/>
      <c r="K94" s="21"/>
    </row>
    <row r="95" spans="1:11" s="20" customFormat="1" x14ac:dyDescent="0.25">
      <c r="A95" s="1"/>
      <c r="B95" s="1"/>
      <c r="C95" s="55"/>
      <c r="D95" s="55"/>
      <c r="E95" s="55"/>
      <c r="F95" s="1"/>
      <c r="G95" s="1"/>
      <c r="H95" s="1"/>
      <c r="I95" s="19"/>
      <c r="J95" s="54"/>
      <c r="K95" s="21"/>
    </row>
    <row r="96" spans="1:11" s="20" customFormat="1" x14ac:dyDescent="0.25">
      <c r="A96" s="1"/>
      <c r="B96" s="1"/>
      <c r="C96" s="55"/>
      <c r="D96" s="55"/>
      <c r="E96" s="55"/>
      <c r="F96" s="1"/>
      <c r="G96" s="1"/>
      <c r="H96" s="1"/>
      <c r="I96" s="19"/>
      <c r="J96" s="54"/>
      <c r="K96" s="21"/>
    </row>
    <row r="97" spans="1:11" s="20" customFormat="1" x14ac:dyDescent="0.25">
      <c r="A97" s="1"/>
      <c r="B97" s="1"/>
      <c r="C97" s="55"/>
      <c r="D97" s="55"/>
      <c r="E97" s="55"/>
      <c r="F97" s="1"/>
      <c r="G97" s="1"/>
      <c r="H97" s="1"/>
      <c r="I97" s="19"/>
      <c r="J97" s="54"/>
      <c r="K97" s="21"/>
    </row>
    <row r="98" spans="1:11" s="20" customFormat="1" x14ac:dyDescent="0.25">
      <c r="A98" s="1"/>
      <c r="B98" s="1"/>
      <c r="C98" s="55"/>
      <c r="D98" s="55"/>
      <c r="E98" s="55"/>
      <c r="F98" s="1"/>
      <c r="G98" s="1"/>
      <c r="H98" s="1"/>
      <c r="I98" s="19"/>
      <c r="J98" s="54"/>
      <c r="K98" s="21"/>
    </row>
    <row r="99" spans="1:11" s="20" customFormat="1" x14ac:dyDescent="0.25">
      <c r="A99" s="1"/>
      <c r="B99" s="1"/>
      <c r="C99" s="55"/>
      <c r="D99" s="55"/>
      <c r="E99" s="55"/>
      <c r="F99" s="1"/>
      <c r="G99" s="1"/>
      <c r="H99" s="1"/>
      <c r="I99" s="19"/>
      <c r="J99" s="54"/>
      <c r="K99" s="21"/>
    </row>
    <row r="100" spans="1:11" s="20" customFormat="1" x14ac:dyDescent="0.25">
      <c r="A100" s="1"/>
      <c r="B100" s="1"/>
      <c r="C100" s="55"/>
      <c r="D100" s="55"/>
      <c r="E100" s="55"/>
      <c r="F100" s="1"/>
      <c r="G100" s="1"/>
      <c r="H100" s="1"/>
      <c r="I100" s="19"/>
      <c r="J100" s="54"/>
      <c r="K100" s="21"/>
    </row>
    <row r="101" spans="1:11" s="20" customFormat="1" x14ac:dyDescent="0.25">
      <c r="A101" s="1"/>
      <c r="B101" s="1"/>
      <c r="C101" s="55"/>
      <c r="D101" s="55"/>
      <c r="E101" s="55"/>
      <c r="F101" s="1"/>
      <c r="G101" s="1"/>
      <c r="H101" s="1"/>
      <c r="I101" s="19"/>
      <c r="J101" s="54"/>
      <c r="K101" s="21"/>
    </row>
    <row r="102" spans="1:11" s="20" customFormat="1" x14ac:dyDescent="0.25">
      <c r="A102" s="1"/>
      <c r="B102" s="1"/>
      <c r="C102" s="55"/>
      <c r="D102" s="55"/>
      <c r="E102" s="55"/>
      <c r="F102" s="1"/>
      <c r="G102" s="1"/>
      <c r="H102" s="1"/>
      <c r="I102" s="19"/>
      <c r="J102" s="54"/>
      <c r="K102" s="21"/>
    </row>
    <row r="103" spans="1:11" s="20" customFormat="1" x14ac:dyDescent="0.25">
      <c r="A103" s="1"/>
      <c r="B103" s="1"/>
      <c r="C103" s="55"/>
      <c r="D103" s="55"/>
      <c r="E103" s="55"/>
      <c r="F103" s="1"/>
      <c r="G103" s="1"/>
      <c r="H103" s="1"/>
      <c r="I103" s="19"/>
      <c r="J103" s="54"/>
      <c r="K103" s="21"/>
    </row>
    <row r="104" spans="1:11" s="20" customFormat="1" x14ac:dyDescent="0.25">
      <c r="A104" s="1"/>
      <c r="B104" s="1"/>
      <c r="C104" s="55"/>
      <c r="D104" s="55"/>
      <c r="E104" s="55"/>
      <c r="F104" s="1"/>
      <c r="G104" s="1"/>
      <c r="H104" s="1"/>
      <c r="I104" s="19"/>
      <c r="J104" s="54"/>
      <c r="K104" s="21"/>
    </row>
    <row r="105" spans="1:11" s="20" customFormat="1" x14ac:dyDescent="0.25">
      <c r="A105" s="1"/>
      <c r="B105" s="1"/>
      <c r="C105" s="55"/>
      <c r="D105" s="55"/>
      <c r="E105" s="55"/>
      <c r="F105" s="1"/>
      <c r="G105" s="1"/>
      <c r="H105" s="1"/>
      <c r="I105" s="19"/>
      <c r="J105" s="54"/>
      <c r="K105" s="21"/>
    </row>
    <row r="106" spans="1:11" s="20" customFormat="1" x14ac:dyDescent="0.25">
      <c r="A106" s="1"/>
      <c r="B106" s="1"/>
      <c r="C106" s="55"/>
      <c r="D106" s="55"/>
      <c r="E106" s="55"/>
      <c r="F106" s="1"/>
      <c r="G106" s="1"/>
      <c r="H106" s="1"/>
      <c r="I106" s="19"/>
      <c r="J106" s="54"/>
      <c r="K106" s="21"/>
    </row>
    <row r="107" spans="1:11" s="20" customFormat="1" x14ac:dyDescent="0.25">
      <c r="A107" s="1"/>
      <c r="B107" s="1"/>
      <c r="C107" s="55"/>
      <c r="D107" s="55"/>
      <c r="E107" s="55"/>
      <c r="F107" s="1"/>
      <c r="G107" s="1"/>
      <c r="H107" s="1"/>
      <c r="I107" s="19"/>
      <c r="J107" s="54"/>
      <c r="K107" s="21"/>
    </row>
    <row r="108" spans="1:11" s="20" customFormat="1" x14ac:dyDescent="0.25">
      <c r="A108" s="1"/>
      <c r="B108" s="1"/>
      <c r="C108" s="55"/>
      <c r="D108" s="55"/>
      <c r="E108" s="55"/>
      <c r="F108" s="1"/>
      <c r="G108" s="1"/>
      <c r="H108" s="1"/>
      <c r="I108" s="19"/>
      <c r="J108" s="54"/>
      <c r="K108" s="21"/>
    </row>
    <row r="109" spans="1:11" s="20" customFormat="1" x14ac:dyDescent="0.25">
      <c r="A109" s="1"/>
      <c r="B109" s="1"/>
      <c r="C109" s="55"/>
      <c r="D109" s="55"/>
      <c r="E109" s="55"/>
      <c r="F109" s="1"/>
      <c r="G109" s="1"/>
      <c r="H109" s="1"/>
      <c r="I109" s="19"/>
      <c r="J109" s="54"/>
      <c r="K109" s="21"/>
    </row>
    <row r="110" spans="1:11" s="20" customFormat="1" x14ac:dyDescent="0.25">
      <c r="A110" s="1"/>
      <c r="B110" s="1"/>
      <c r="C110" s="55"/>
      <c r="D110" s="55"/>
      <c r="E110" s="55"/>
      <c r="F110" s="1"/>
      <c r="G110" s="1"/>
      <c r="H110" s="1"/>
      <c r="I110" s="19"/>
      <c r="J110" s="54"/>
      <c r="K110" s="21"/>
    </row>
    <row r="111" spans="1:11" s="20" customFormat="1" x14ac:dyDescent="0.25">
      <c r="A111" s="1"/>
      <c r="B111" s="1"/>
      <c r="C111" s="55"/>
      <c r="D111" s="55"/>
      <c r="E111" s="55"/>
      <c r="F111" s="1"/>
      <c r="G111" s="1"/>
      <c r="H111" s="1"/>
      <c r="I111" s="19"/>
      <c r="J111" s="54"/>
      <c r="K111" s="21"/>
    </row>
    <row r="112" spans="1:11" s="20" customFormat="1" x14ac:dyDescent="0.25">
      <c r="A112" s="1"/>
      <c r="B112" s="1"/>
      <c r="C112" s="55"/>
      <c r="D112" s="55"/>
      <c r="E112" s="55"/>
      <c r="F112" s="1"/>
      <c r="G112" s="1"/>
      <c r="H112" s="1"/>
      <c r="I112" s="19"/>
      <c r="J112" s="54"/>
      <c r="K112" s="21"/>
    </row>
    <row r="113" spans="1:11" s="20" customFormat="1" x14ac:dyDescent="0.25">
      <c r="A113" s="1"/>
      <c r="B113" s="1"/>
      <c r="C113" s="55"/>
      <c r="D113" s="55"/>
      <c r="E113" s="55"/>
      <c r="F113" s="1"/>
      <c r="G113" s="1"/>
      <c r="H113" s="1"/>
      <c r="I113" s="19"/>
      <c r="J113" s="54"/>
      <c r="K113" s="21"/>
    </row>
    <row r="114" spans="1:11" s="20" customFormat="1" x14ac:dyDescent="0.25">
      <c r="A114" s="1"/>
      <c r="B114" s="1"/>
      <c r="C114" s="55"/>
      <c r="D114" s="55"/>
      <c r="E114" s="55"/>
      <c r="F114" s="1"/>
      <c r="G114" s="1"/>
      <c r="H114" s="1"/>
      <c r="I114" s="19"/>
      <c r="J114" s="54"/>
      <c r="K114" s="21"/>
    </row>
    <row r="115" spans="1:11" s="20" customFormat="1" x14ac:dyDescent="0.25">
      <c r="A115" s="1"/>
      <c r="B115" s="1"/>
      <c r="C115" s="55"/>
      <c r="D115" s="55"/>
      <c r="E115" s="55"/>
      <c r="F115" s="1"/>
      <c r="G115" s="1"/>
      <c r="H115" s="1"/>
      <c r="I115" s="19"/>
      <c r="J115" s="54"/>
      <c r="K115" s="21"/>
    </row>
    <row r="116" spans="1:11" s="20" customFormat="1" x14ac:dyDescent="0.25">
      <c r="A116" s="1"/>
      <c r="B116" s="1"/>
      <c r="C116" s="55"/>
      <c r="D116" s="55"/>
      <c r="E116" s="55"/>
      <c r="F116" s="1"/>
      <c r="G116" s="1"/>
      <c r="H116" s="1"/>
      <c r="I116" s="19"/>
      <c r="J116" s="54"/>
      <c r="K116" s="21"/>
    </row>
    <row r="117" spans="1:11" s="20" customFormat="1" x14ac:dyDescent="0.25">
      <c r="A117" s="1"/>
      <c r="B117" s="1"/>
      <c r="C117" s="55"/>
      <c r="D117" s="55"/>
      <c r="E117" s="55"/>
      <c r="F117" s="1"/>
      <c r="G117" s="1"/>
      <c r="H117" s="1"/>
      <c r="I117" s="19"/>
      <c r="J117" s="54"/>
      <c r="K117" s="21"/>
    </row>
    <row r="118" spans="1:11" s="20" customFormat="1" x14ac:dyDescent="0.25">
      <c r="A118" s="1"/>
      <c r="B118" s="1"/>
      <c r="C118" s="55"/>
      <c r="D118" s="55"/>
      <c r="E118" s="55"/>
      <c r="F118" s="1"/>
      <c r="G118" s="1"/>
      <c r="H118" s="1"/>
      <c r="I118" s="19"/>
      <c r="J118" s="54"/>
      <c r="K118" s="21"/>
    </row>
    <row r="119" spans="1:11" s="20" customFormat="1" x14ac:dyDescent="0.25">
      <c r="A119" s="1"/>
      <c r="B119" s="1"/>
      <c r="C119" s="55"/>
      <c r="D119" s="55"/>
      <c r="E119" s="55"/>
      <c r="F119" s="1"/>
      <c r="G119" s="1"/>
      <c r="H119" s="1"/>
      <c r="I119" s="19"/>
      <c r="J119" s="54"/>
      <c r="K119" s="21"/>
    </row>
    <row r="120" spans="1:11" s="20" customFormat="1" x14ac:dyDescent="0.25">
      <c r="A120" s="1"/>
      <c r="B120" s="1"/>
      <c r="C120" s="55"/>
      <c r="D120" s="55"/>
      <c r="E120" s="55"/>
      <c r="F120" s="1"/>
      <c r="G120" s="1"/>
      <c r="H120" s="1"/>
      <c r="I120" s="19"/>
      <c r="J120" s="54"/>
      <c r="K120" s="21"/>
    </row>
    <row r="121" spans="1:11" s="20" customFormat="1" x14ac:dyDescent="0.25">
      <c r="A121" s="1"/>
      <c r="B121" s="1"/>
      <c r="C121" s="55"/>
      <c r="D121" s="55"/>
      <c r="E121" s="55"/>
      <c r="F121" s="1"/>
      <c r="G121" s="1"/>
      <c r="H121" s="1"/>
      <c r="I121" s="19"/>
      <c r="J121" s="54"/>
      <c r="K121" s="21"/>
    </row>
    <row r="122" spans="1:11" s="20" customFormat="1" x14ac:dyDescent="0.25">
      <c r="A122" s="1"/>
      <c r="B122" s="1"/>
      <c r="C122" s="55"/>
      <c r="D122" s="55"/>
      <c r="E122" s="55"/>
      <c r="F122" s="1"/>
      <c r="G122" s="1"/>
      <c r="H122" s="1"/>
      <c r="I122" s="19"/>
      <c r="J122" s="54"/>
      <c r="K122" s="21"/>
    </row>
    <row r="123" spans="1:11" s="20" customFormat="1" x14ac:dyDescent="0.25">
      <c r="A123" s="1"/>
      <c r="B123" s="1"/>
      <c r="C123" s="55"/>
      <c r="D123" s="55"/>
      <c r="E123" s="55"/>
      <c r="F123" s="1"/>
      <c r="G123" s="1"/>
      <c r="H123" s="1"/>
      <c r="I123" s="19"/>
      <c r="J123" s="54"/>
      <c r="K123" s="21"/>
    </row>
    <row r="124" spans="1:11" s="20" customFormat="1" x14ac:dyDescent="0.25">
      <c r="A124" s="1"/>
      <c r="B124" s="1"/>
      <c r="C124" s="55"/>
      <c r="D124" s="55"/>
      <c r="E124" s="55"/>
      <c r="F124" s="1"/>
      <c r="G124" s="1"/>
      <c r="H124" s="1"/>
      <c r="I124" s="19"/>
      <c r="J124" s="54"/>
      <c r="K124" s="21"/>
    </row>
    <row r="125" spans="1:11" s="20" customFormat="1" x14ac:dyDescent="0.25">
      <c r="A125" s="1"/>
      <c r="B125" s="1"/>
      <c r="C125" s="55"/>
      <c r="D125" s="55"/>
      <c r="E125" s="55"/>
      <c r="F125" s="1"/>
      <c r="G125" s="1"/>
      <c r="H125" s="1"/>
      <c r="I125" s="19"/>
      <c r="J125" s="54"/>
      <c r="K125" s="21"/>
    </row>
    <row r="126" spans="1:11" s="20" customFormat="1" x14ac:dyDescent="0.25">
      <c r="A126" s="1"/>
      <c r="B126" s="1"/>
      <c r="C126" s="55"/>
      <c r="D126" s="55"/>
      <c r="E126" s="55"/>
      <c r="F126" s="1"/>
      <c r="G126" s="1"/>
      <c r="H126" s="1"/>
      <c r="I126" s="19"/>
      <c r="J126" s="54"/>
      <c r="K126" s="21"/>
    </row>
    <row r="127" spans="1:11" s="20" customFormat="1" x14ac:dyDescent="0.25">
      <c r="A127" s="1"/>
      <c r="B127" s="1"/>
      <c r="C127" s="55"/>
      <c r="D127" s="55"/>
      <c r="E127" s="55"/>
      <c r="F127" s="1"/>
      <c r="G127" s="1"/>
      <c r="H127" s="1"/>
      <c r="I127" s="19"/>
      <c r="J127" s="54"/>
      <c r="K127" s="21"/>
    </row>
    <row r="128" spans="1:11" s="20" customFormat="1" x14ac:dyDescent="0.25">
      <c r="A128" s="1"/>
      <c r="B128" s="1"/>
      <c r="C128" s="55"/>
      <c r="D128" s="55"/>
      <c r="E128" s="55"/>
      <c r="F128" s="1"/>
      <c r="G128" s="1"/>
      <c r="H128" s="1"/>
      <c r="I128" s="19"/>
      <c r="J128" s="54"/>
      <c r="K128" s="21"/>
    </row>
    <row r="129" spans="1:11" s="20" customFormat="1" x14ac:dyDescent="0.25">
      <c r="A129" s="1"/>
      <c r="B129" s="1"/>
      <c r="C129" s="55"/>
      <c r="D129" s="55"/>
      <c r="E129" s="55"/>
      <c r="F129" s="1"/>
      <c r="G129" s="1"/>
      <c r="H129" s="1"/>
      <c r="I129" s="19"/>
      <c r="J129" s="54"/>
      <c r="K129" s="21"/>
    </row>
    <row r="130" spans="1:11" s="20" customFormat="1" x14ac:dyDescent="0.25">
      <c r="A130" s="1"/>
      <c r="B130" s="1"/>
      <c r="C130" s="55"/>
      <c r="D130" s="55"/>
      <c r="E130" s="55"/>
      <c r="F130" s="1"/>
      <c r="G130" s="1"/>
      <c r="H130" s="1"/>
      <c r="I130" s="19"/>
      <c r="J130" s="54"/>
      <c r="K130" s="21"/>
    </row>
    <row r="131" spans="1:11" s="20" customFormat="1" x14ac:dyDescent="0.25">
      <c r="A131" s="1"/>
      <c r="B131" s="1"/>
      <c r="C131" s="55"/>
      <c r="D131" s="55"/>
      <c r="E131" s="55"/>
      <c r="F131" s="1"/>
      <c r="G131" s="1"/>
      <c r="H131" s="1"/>
      <c r="I131" s="19"/>
      <c r="J131" s="54"/>
      <c r="K131" s="21"/>
    </row>
    <row r="132" spans="1:11" s="20" customFormat="1" x14ac:dyDescent="0.25">
      <c r="A132" s="1"/>
      <c r="B132" s="1"/>
      <c r="C132" s="55"/>
      <c r="D132" s="55"/>
      <c r="E132" s="55"/>
      <c r="F132" s="1"/>
      <c r="G132" s="1"/>
      <c r="H132" s="1"/>
      <c r="I132" s="19"/>
      <c r="J132" s="54"/>
      <c r="K132" s="21"/>
    </row>
    <row r="133" spans="1:11" s="20" customFormat="1" x14ac:dyDescent="0.25">
      <c r="A133" s="1"/>
      <c r="B133" s="1"/>
      <c r="C133" s="55"/>
      <c r="D133" s="55"/>
      <c r="E133" s="55"/>
      <c r="F133" s="1"/>
      <c r="G133" s="1"/>
      <c r="H133" s="1"/>
      <c r="I133" s="19"/>
      <c r="J133" s="54"/>
      <c r="K133" s="21"/>
    </row>
    <row r="134" spans="1:11" s="20" customFormat="1" x14ac:dyDescent="0.25">
      <c r="A134" s="1"/>
      <c r="B134" s="1"/>
      <c r="C134" s="55"/>
      <c r="D134" s="55"/>
      <c r="E134" s="55"/>
      <c r="F134" s="1"/>
      <c r="G134" s="1"/>
      <c r="H134" s="1"/>
      <c r="I134" s="19"/>
      <c r="J134" s="54"/>
      <c r="K134" s="21"/>
    </row>
    <row r="135" spans="1:11" s="20" customFormat="1" x14ac:dyDescent="0.25">
      <c r="A135" s="1"/>
      <c r="B135" s="1"/>
      <c r="C135" s="55"/>
      <c r="D135" s="55"/>
      <c r="E135" s="55"/>
      <c r="F135" s="1"/>
      <c r="G135" s="1"/>
      <c r="H135" s="1"/>
      <c r="I135" s="19"/>
      <c r="J135" s="54"/>
      <c r="K135" s="21"/>
    </row>
    <row r="136" spans="1:11" s="20" customFormat="1" x14ac:dyDescent="0.25">
      <c r="A136" s="1"/>
      <c r="B136" s="1"/>
      <c r="C136" s="55"/>
      <c r="D136" s="55"/>
      <c r="E136" s="55"/>
      <c r="F136" s="1"/>
      <c r="G136" s="1"/>
      <c r="H136" s="1"/>
      <c r="I136" s="19"/>
      <c r="J136" s="54"/>
      <c r="K136" s="21"/>
    </row>
    <row r="137" spans="1:11" s="20" customFormat="1" x14ac:dyDescent="0.25">
      <c r="A137" s="1"/>
      <c r="B137" s="1"/>
      <c r="C137" s="55"/>
      <c r="D137" s="55"/>
      <c r="E137" s="55"/>
      <c r="F137" s="1"/>
      <c r="G137" s="1"/>
      <c r="H137" s="1"/>
      <c r="I137" s="19"/>
      <c r="J137" s="54"/>
      <c r="K137" s="21"/>
    </row>
    <row r="138" spans="1:11" s="20" customFormat="1" x14ac:dyDescent="0.25">
      <c r="A138" s="1"/>
      <c r="B138" s="1"/>
      <c r="C138" s="55"/>
      <c r="D138" s="55"/>
      <c r="E138" s="55"/>
      <c r="F138" s="1"/>
      <c r="G138" s="1"/>
      <c r="H138" s="1"/>
      <c r="I138" s="19"/>
      <c r="J138" s="54"/>
      <c r="K138" s="21"/>
    </row>
    <row r="139" spans="1:11" s="20" customFormat="1" x14ac:dyDescent="0.25">
      <c r="A139" s="1"/>
      <c r="B139" s="1"/>
      <c r="C139" s="55"/>
      <c r="D139" s="55"/>
      <c r="E139" s="55"/>
      <c r="F139" s="1"/>
      <c r="G139" s="1"/>
      <c r="H139" s="1"/>
      <c r="I139" s="19"/>
      <c r="J139" s="54"/>
      <c r="K139" s="21"/>
    </row>
    <row r="140" spans="1:11" s="20" customFormat="1" x14ac:dyDescent="0.25">
      <c r="A140" s="1"/>
      <c r="B140" s="1"/>
      <c r="C140" s="55"/>
      <c r="D140" s="55"/>
      <c r="E140" s="55"/>
      <c r="F140" s="1"/>
      <c r="G140" s="1"/>
      <c r="H140" s="1"/>
      <c r="I140" s="19"/>
      <c r="J140" s="54"/>
      <c r="K140" s="21"/>
    </row>
    <row r="141" spans="1:11" s="20" customFormat="1" x14ac:dyDescent="0.25">
      <c r="A141" s="1"/>
      <c r="B141" s="1"/>
      <c r="C141" s="55"/>
      <c r="D141" s="55"/>
      <c r="E141" s="55"/>
      <c r="F141" s="1"/>
      <c r="G141" s="1"/>
      <c r="H141" s="1"/>
      <c r="I141" s="19"/>
      <c r="J141" s="54"/>
      <c r="K141" s="21"/>
    </row>
    <row r="142" spans="1:11" s="20" customFormat="1" x14ac:dyDescent="0.25">
      <c r="A142" s="1"/>
      <c r="B142" s="1"/>
      <c r="C142" s="55"/>
      <c r="D142" s="55"/>
      <c r="E142" s="55"/>
      <c r="F142" s="1"/>
      <c r="G142" s="1"/>
      <c r="H142" s="1"/>
      <c r="I142" s="19"/>
      <c r="J142" s="54"/>
      <c r="K142" s="21"/>
    </row>
    <row r="143" spans="1:11" s="20" customFormat="1" x14ac:dyDescent="0.25">
      <c r="A143" s="1"/>
      <c r="B143" s="1"/>
      <c r="C143" s="55"/>
      <c r="D143" s="55"/>
      <c r="E143" s="55"/>
      <c r="F143" s="1"/>
      <c r="G143" s="1"/>
      <c r="H143" s="1"/>
      <c r="I143" s="19"/>
      <c r="J143" s="54"/>
      <c r="K143" s="21"/>
    </row>
    <row r="144" spans="1:11" s="20" customFormat="1" x14ac:dyDescent="0.25">
      <c r="A144" s="1"/>
      <c r="B144" s="1"/>
      <c r="C144" s="55"/>
      <c r="D144" s="55"/>
      <c r="E144" s="55"/>
      <c r="F144" s="1"/>
      <c r="G144" s="1"/>
      <c r="H144" s="1"/>
      <c r="I144" s="19"/>
      <c r="J144" s="54"/>
      <c r="K144" s="21"/>
    </row>
    <row r="145" spans="1:11" s="20" customFormat="1" x14ac:dyDescent="0.25">
      <c r="A145" s="1"/>
      <c r="B145" s="1"/>
      <c r="C145" s="55"/>
      <c r="D145" s="55"/>
      <c r="E145" s="55"/>
      <c r="F145" s="1"/>
      <c r="G145" s="1"/>
      <c r="H145" s="1"/>
      <c r="I145" s="19"/>
      <c r="J145" s="54"/>
      <c r="K145" s="21"/>
    </row>
    <row r="146" spans="1:11" s="20" customFormat="1" x14ac:dyDescent="0.25">
      <c r="A146" s="1"/>
      <c r="B146" s="1"/>
      <c r="C146" s="55"/>
      <c r="D146" s="55"/>
      <c r="E146" s="55"/>
      <c r="F146" s="1"/>
      <c r="G146" s="1"/>
      <c r="H146" s="1"/>
      <c r="I146" s="19"/>
      <c r="J146" s="54"/>
      <c r="K146" s="21"/>
    </row>
    <row r="147" spans="1:11" s="20" customFormat="1" x14ac:dyDescent="0.25">
      <c r="A147" s="1"/>
      <c r="B147" s="1"/>
      <c r="C147" s="55"/>
      <c r="D147" s="55"/>
      <c r="E147" s="55"/>
      <c r="F147" s="1"/>
      <c r="G147" s="1"/>
      <c r="H147" s="1"/>
      <c r="I147" s="19"/>
      <c r="J147" s="54"/>
      <c r="K147" s="21"/>
    </row>
    <row r="148" spans="1:11" s="20" customFormat="1" x14ac:dyDescent="0.25">
      <c r="A148" s="1"/>
      <c r="B148" s="1"/>
      <c r="C148" s="55"/>
      <c r="D148" s="55"/>
      <c r="E148" s="55"/>
      <c r="F148" s="1"/>
      <c r="G148" s="1"/>
      <c r="H148" s="1"/>
      <c r="I148" s="19"/>
      <c r="J148" s="54"/>
      <c r="K148" s="21"/>
    </row>
    <row r="149" spans="1:11" s="20" customFormat="1" x14ac:dyDescent="0.25">
      <c r="A149" s="1"/>
      <c r="B149" s="1"/>
      <c r="C149" s="55"/>
      <c r="D149" s="55"/>
      <c r="E149" s="55"/>
      <c r="F149" s="1"/>
      <c r="G149" s="1"/>
      <c r="H149" s="1"/>
      <c r="I149" s="19"/>
      <c r="J149" s="54"/>
      <c r="K149" s="21"/>
    </row>
    <row r="150" spans="1:11" s="20" customFormat="1" x14ac:dyDescent="0.25">
      <c r="A150" s="1"/>
      <c r="B150" s="1"/>
      <c r="C150" s="55"/>
      <c r="D150" s="55"/>
      <c r="E150" s="55"/>
      <c r="F150" s="1"/>
      <c r="G150" s="1"/>
      <c r="H150" s="1"/>
      <c r="I150" s="19"/>
      <c r="J150" s="54"/>
      <c r="K150" s="21"/>
    </row>
    <row r="151" spans="1:11" s="20" customFormat="1" x14ac:dyDescent="0.25">
      <c r="A151" s="1"/>
      <c r="B151" s="1"/>
      <c r="C151" s="55"/>
      <c r="D151" s="55"/>
      <c r="E151" s="55"/>
      <c r="F151" s="1"/>
      <c r="G151" s="1"/>
      <c r="H151" s="1"/>
      <c r="I151" s="19"/>
      <c r="J151" s="54"/>
      <c r="K151" s="21"/>
    </row>
    <row r="152" spans="1:11" s="20" customFormat="1" x14ac:dyDescent="0.25">
      <c r="A152" s="1"/>
      <c r="B152" s="1"/>
      <c r="C152" s="55"/>
      <c r="D152" s="55"/>
      <c r="E152" s="55"/>
      <c r="F152" s="1"/>
      <c r="G152" s="1"/>
      <c r="H152" s="1"/>
      <c r="I152" s="19"/>
      <c r="J152" s="54"/>
      <c r="K152" s="21"/>
    </row>
    <row r="153" spans="1:11" s="20" customFormat="1" x14ac:dyDescent="0.25">
      <c r="A153" s="1"/>
      <c r="B153" s="1"/>
      <c r="C153" s="55"/>
      <c r="D153" s="55"/>
      <c r="E153" s="55"/>
      <c r="F153" s="1"/>
      <c r="G153" s="1"/>
      <c r="H153" s="1"/>
      <c r="I153" s="19"/>
      <c r="J153" s="54"/>
      <c r="K153" s="21"/>
    </row>
    <row r="154" spans="1:11" s="20" customFormat="1" x14ac:dyDescent="0.25">
      <c r="A154" s="1"/>
      <c r="B154" s="1"/>
      <c r="C154" s="55"/>
      <c r="D154" s="55"/>
      <c r="E154" s="55"/>
      <c r="F154" s="1"/>
      <c r="G154" s="1"/>
      <c r="H154" s="1"/>
      <c r="I154" s="19"/>
      <c r="J154" s="54"/>
      <c r="K154" s="21"/>
    </row>
    <row r="155" spans="1:11" s="20" customFormat="1" x14ac:dyDescent="0.25">
      <c r="A155" s="1"/>
      <c r="B155" s="1"/>
      <c r="C155" s="55"/>
      <c r="D155" s="55"/>
      <c r="E155" s="55"/>
      <c r="F155" s="1"/>
      <c r="G155" s="1"/>
      <c r="H155" s="1"/>
      <c r="I155" s="19"/>
      <c r="J155" s="54"/>
      <c r="K155" s="21"/>
    </row>
    <row r="156" spans="1:11" s="20" customFormat="1" x14ac:dyDescent="0.25">
      <c r="A156" s="1"/>
      <c r="B156" s="1"/>
      <c r="C156" s="55"/>
      <c r="D156" s="55"/>
      <c r="E156" s="55"/>
      <c r="F156" s="1"/>
      <c r="G156" s="1"/>
      <c r="H156" s="1"/>
      <c r="I156" s="19"/>
      <c r="J156" s="54"/>
      <c r="K156" s="21"/>
    </row>
    <row r="157" spans="1:11" s="20" customFormat="1" x14ac:dyDescent="0.25">
      <c r="A157" s="1"/>
      <c r="B157" s="1"/>
      <c r="C157" s="55"/>
      <c r="D157" s="55"/>
      <c r="E157" s="55"/>
      <c r="F157" s="1"/>
      <c r="G157" s="1"/>
      <c r="H157" s="1"/>
      <c r="I157" s="19"/>
      <c r="J157" s="54"/>
      <c r="K157" s="21"/>
    </row>
    <row r="158" spans="1:11" s="20" customFormat="1" x14ac:dyDescent="0.25">
      <c r="A158" s="1"/>
      <c r="B158" s="1"/>
      <c r="C158" s="55"/>
      <c r="D158" s="55"/>
      <c r="E158" s="55"/>
      <c r="F158" s="1"/>
      <c r="G158" s="1"/>
      <c r="H158" s="1"/>
      <c r="I158" s="19"/>
      <c r="J158" s="54"/>
      <c r="K158" s="21"/>
    </row>
    <row r="159" spans="1:11" s="20" customFormat="1" x14ac:dyDescent="0.25">
      <c r="A159" s="1"/>
      <c r="B159" s="1"/>
      <c r="C159" s="55"/>
      <c r="D159" s="55"/>
      <c r="E159" s="55"/>
      <c r="F159" s="1"/>
      <c r="G159" s="1"/>
      <c r="H159" s="1"/>
      <c r="I159" s="19"/>
      <c r="J159" s="54"/>
      <c r="K159" s="21"/>
    </row>
    <row r="160" spans="1:11" s="20" customFormat="1" x14ac:dyDescent="0.25">
      <c r="A160" s="1"/>
      <c r="B160" s="1"/>
      <c r="C160" s="55"/>
      <c r="D160" s="55"/>
      <c r="E160" s="55"/>
      <c r="F160" s="1"/>
      <c r="G160" s="1"/>
      <c r="H160" s="1"/>
      <c r="I160" s="19"/>
      <c r="J160" s="54"/>
      <c r="K160" s="21"/>
    </row>
    <row r="161" spans="1:11" s="20" customFormat="1" x14ac:dyDescent="0.25">
      <c r="A161" s="1"/>
      <c r="B161" s="1"/>
      <c r="C161" s="55"/>
      <c r="D161" s="55"/>
      <c r="E161" s="55"/>
      <c r="F161" s="1"/>
      <c r="G161" s="1"/>
      <c r="H161" s="1"/>
      <c r="I161" s="19"/>
      <c r="J161" s="54"/>
      <c r="K161" s="21"/>
    </row>
    <row r="162" spans="1:11" s="20" customFormat="1" x14ac:dyDescent="0.25">
      <c r="A162" s="1"/>
      <c r="B162" s="1"/>
      <c r="C162" s="55"/>
      <c r="D162" s="55"/>
      <c r="E162" s="55"/>
      <c r="F162" s="1"/>
      <c r="G162" s="1"/>
      <c r="H162" s="1"/>
      <c r="I162" s="19"/>
      <c r="J162" s="54"/>
      <c r="K162" s="21"/>
    </row>
    <row r="163" spans="1:11" s="20" customFormat="1" x14ac:dyDescent="0.25">
      <c r="A163" s="1"/>
      <c r="B163" s="1"/>
      <c r="C163" s="55"/>
      <c r="D163" s="55"/>
      <c r="E163" s="55"/>
      <c r="F163" s="1"/>
      <c r="G163" s="1"/>
      <c r="H163" s="1"/>
      <c r="I163" s="19"/>
      <c r="J163" s="54"/>
      <c r="K163" s="21"/>
    </row>
    <row r="164" spans="1:11" s="20" customFormat="1" x14ac:dyDescent="0.25">
      <c r="A164" s="1"/>
      <c r="B164" s="1"/>
      <c r="C164" s="55"/>
      <c r="D164" s="55"/>
      <c r="E164" s="55"/>
      <c r="F164" s="1"/>
      <c r="G164" s="1"/>
      <c r="H164" s="1"/>
      <c r="I164" s="19"/>
      <c r="J164" s="54"/>
      <c r="K164" s="21"/>
    </row>
    <row r="165" spans="1:11" s="20" customFormat="1" x14ac:dyDescent="0.25">
      <c r="A165" s="1"/>
      <c r="B165" s="1"/>
      <c r="C165" s="55"/>
      <c r="D165" s="55"/>
      <c r="E165" s="55"/>
      <c r="F165" s="1"/>
      <c r="G165" s="1"/>
      <c r="H165" s="1"/>
      <c r="I165" s="19"/>
      <c r="J165" s="54"/>
      <c r="K165" s="21"/>
    </row>
    <row r="166" spans="1:11" s="20" customFormat="1" x14ac:dyDescent="0.25">
      <c r="A166" s="1"/>
      <c r="B166" s="1"/>
      <c r="C166" s="55"/>
      <c r="D166" s="55"/>
      <c r="E166" s="55"/>
      <c r="F166" s="1"/>
      <c r="G166" s="1"/>
      <c r="H166" s="1"/>
      <c r="I166" s="19"/>
      <c r="J166" s="54"/>
      <c r="K166" s="21"/>
    </row>
    <row r="167" spans="1:11" s="20" customFormat="1" x14ac:dyDescent="0.25">
      <c r="A167" s="1"/>
      <c r="B167" s="1"/>
      <c r="C167" s="55"/>
      <c r="D167" s="55"/>
      <c r="E167" s="55"/>
      <c r="F167" s="1"/>
      <c r="G167" s="1"/>
      <c r="H167" s="1"/>
      <c r="I167" s="19"/>
      <c r="J167" s="54"/>
      <c r="K167" s="21"/>
    </row>
    <row r="168" spans="1:11" s="20" customFormat="1" x14ac:dyDescent="0.25">
      <c r="A168" s="1"/>
      <c r="B168" s="1"/>
      <c r="C168" s="55"/>
      <c r="D168" s="55"/>
      <c r="E168" s="55"/>
      <c r="F168" s="1"/>
      <c r="G168" s="1"/>
      <c r="H168" s="1"/>
      <c r="I168" s="19"/>
      <c r="J168" s="54"/>
      <c r="K168" s="21"/>
    </row>
    <row r="169" spans="1:11" s="20" customFormat="1" x14ac:dyDescent="0.25">
      <c r="A169" s="1"/>
      <c r="B169" s="1"/>
      <c r="C169" s="55"/>
      <c r="D169" s="55"/>
      <c r="E169" s="55"/>
      <c r="F169" s="1"/>
      <c r="G169" s="1"/>
      <c r="H169" s="1"/>
      <c r="I169" s="19"/>
      <c r="J169" s="54"/>
      <c r="K169" s="21"/>
    </row>
    <row r="170" spans="1:11" s="20" customFormat="1" x14ac:dyDescent="0.25">
      <c r="A170" s="1"/>
      <c r="B170" s="1"/>
      <c r="C170" s="55"/>
      <c r="D170" s="55"/>
      <c r="E170" s="55"/>
      <c r="F170" s="1"/>
      <c r="G170" s="1"/>
      <c r="H170" s="1"/>
      <c r="I170" s="19"/>
      <c r="J170" s="54"/>
      <c r="K170" s="21"/>
    </row>
    <row r="171" spans="1:11" s="20" customFormat="1" x14ac:dyDescent="0.25">
      <c r="A171" s="1"/>
      <c r="B171" s="1"/>
      <c r="C171" s="55"/>
      <c r="D171" s="55"/>
      <c r="E171" s="55"/>
      <c r="F171" s="1"/>
      <c r="G171" s="1"/>
      <c r="H171" s="1"/>
      <c r="I171" s="19"/>
      <c r="J171" s="54"/>
      <c r="K171" s="21"/>
    </row>
    <row r="172" spans="1:11" s="20" customFormat="1" x14ac:dyDescent="0.25">
      <c r="A172" s="1"/>
      <c r="B172" s="1"/>
      <c r="C172" s="55"/>
      <c r="D172" s="55"/>
      <c r="E172" s="55"/>
      <c r="F172" s="1"/>
      <c r="G172" s="1"/>
      <c r="H172" s="1"/>
      <c r="I172" s="19"/>
      <c r="J172" s="54"/>
      <c r="K172" s="21"/>
    </row>
    <row r="173" spans="1:11" s="20" customFormat="1" x14ac:dyDescent="0.25">
      <c r="A173" s="1"/>
      <c r="B173" s="1"/>
      <c r="C173" s="55"/>
      <c r="D173" s="55"/>
      <c r="E173" s="55"/>
      <c r="F173" s="1"/>
      <c r="G173" s="1"/>
      <c r="H173" s="1"/>
      <c r="I173" s="19"/>
      <c r="J173" s="54"/>
      <c r="K173" s="21"/>
    </row>
    <row r="174" spans="1:11" s="20" customFormat="1" x14ac:dyDescent="0.25">
      <c r="A174" s="1"/>
      <c r="B174" s="1"/>
      <c r="C174" s="55"/>
      <c r="D174" s="55"/>
      <c r="E174" s="55"/>
      <c r="F174" s="1"/>
      <c r="G174" s="1"/>
      <c r="H174" s="1"/>
      <c r="I174" s="19"/>
      <c r="J174" s="54"/>
      <c r="K174" s="21"/>
    </row>
    <row r="175" spans="1:11" s="20" customFormat="1" x14ac:dyDescent="0.25">
      <c r="A175" s="1"/>
      <c r="B175" s="1"/>
      <c r="C175" s="55"/>
      <c r="D175" s="55"/>
      <c r="E175" s="55"/>
      <c r="F175" s="1"/>
      <c r="G175" s="1"/>
      <c r="H175" s="1"/>
      <c r="I175" s="19"/>
      <c r="J175" s="54"/>
      <c r="K175" s="21"/>
    </row>
    <row r="176" spans="1:11" s="20" customFormat="1" x14ac:dyDescent="0.25">
      <c r="A176" s="1"/>
      <c r="B176" s="1"/>
      <c r="C176" s="55"/>
      <c r="D176" s="55"/>
      <c r="E176" s="55"/>
      <c r="F176" s="1"/>
      <c r="G176" s="1"/>
      <c r="H176" s="1"/>
      <c r="I176" s="19"/>
      <c r="J176" s="54"/>
      <c r="K176" s="21"/>
    </row>
    <row r="177" spans="1:11" s="20" customFormat="1" x14ac:dyDescent="0.25">
      <c r="A177" s="1"/>
      <c r="B177" s="1"/>
      <c r="C177" s="55"/>
      <c r="D177" s="55"/>
      <c r="E177" s="55"/>
      <c r="F177" s="1"/>
      <c r="G177" s="1"/>
      <c r="H177" s="1"/>
      <c r="I177" s="19"/>
      <c r="J177" s="54"/>
      <c r="K177" s="21"/>
    </row>
    <row r="178" spans="1:11" s="20" customFormat="1" x14ac:dyDescent="0.25">
      <c r="A178" s="1"/>
      <c r="B178" s="1"/>
      <c r="C178" s="55"/>
      <c r="D178" s="55"/>
      <c r="E178" s="55"/>
      <c r="F178" s="1"/>
      <c r="G178" s="1"/>
      <c r="H178" s="1"/>
      <c r="I178" s="19"/>
      <c r="J178" s="54"/>
      <c r="K178" s="21"/>
    </row>
    <row r="179" spans="1:11" s="20" customFormat="1" x14ac:dyDescent="0.25">
      <c r="A179" s="1"/>
      <c r="B179" s="1"/>
      <c r="C179" s="55"/>
      <c r="D179" s="55"/>
      <c r="E179" s="55"/>
      <c r="F179" s="1"/>
      <c r="G179" s="1"/>
      <c r="H179" s="1"/>
      <c r="I179" s="19"/>
      <c r="J179" s="54"/>
      <c r="K179" s="21"/>
    </row>
    <row r="180" spans="1:11" s="20" customFormat="1" x14ac:dyDescent="0.25">
      <c r="A180" s="1"/>
      <c r="B180" s="1"/>
      <c r="C180" s="55"/>
      <c r="D180" s="55"/>
      <c r="E180" s="55"/>
      <c r="F180" s="1"/>
      <c r="G180" s="1"/>
      <c r="H180" s="1"/>
      <c r="I180" s="19"/>
      <c r="J180" s="54"/>
      <c r="K180" s="21"/>
    </row>
    <row r="181" spans="1:11" s="20" customFormat="1" x14ac:dyDescent="0.25">
      <c r="A181" s="1"/>
      <c r="B181" s="1"/>
      <c r="C181" s="55"/>
      <c r="D181" s="55"/>
      <c r="E181" s="55"/>
      <c r="F181" s="1"/>
      <c r="G181" s="1"/>
      <c r="H181" s="1"/>
      <c r="I181" s="19"/>
      <c r="J181" s="54"/>
      <c r="K181" s="21"/>
    </row>
    <row r="182" spans="1:11" s="20" customFormat="1" x14ac:dyDescent="0.25">
      <c r="A182" s="1"/>
      <c r="B182" s="1"/>
      <c r="C182" s="55"/>
      <c r="D182" s="55"/>
      <c r="E182" s="55"/>
      <c r="F182" s="1"/>
      <c r="G182" s="1"/>
      <c r="H182" s="1"/>
      <c r="I182" s="19"/>
      <c r="J182" s="54"/>
      <c r="K182" s="21"/>
    </row>
    <row r="183" spans="1:11" s="20" customFormat="1" x14ac:dyDescent="0.25">
      <c r="A183" s="1"/>
      <c r="B183" s="1"/>
      <c r="C183" s="55"/>
      <c r="D183" s="55"/>
      <c r="E183" s="55"/>
      <c r="F183" s="1"/>
      <c r="G183" s="1"/>
      <c r="H183" s="1"/>
      <c r="I183" s="19"/>
      <c r="J183" s="54"/>
      <c r="K183" s="21"/>
    </row>
    <row r="184" spans="1:11" s="20" customFormat="1" x14ac:dyDescent="0.25">
      <c r="A184" s="1"/>
      <c r="B184" s="1"/>
      <c r="C184" s="55"/>
      <c r="D184" s="55"/>
      <c r="E184" s="55"/>
      <c r="F184" s="1"/>
      <c r="G184" s="1"/>
      <c r="H184" s="1"/>
      <c r="I184" s="19"/>
      <c r="J184" s="54"/>
      <c r="K184" s="21"/>
    </row>
    <row r="185" spans="1:11" s="20" customFormat="1" x14ac:dyDescent="0.25">
      <c r="A185" s="1"/>
      <c r="B185" s="1"/>
      <c r="C185" s="55"/>
      <c r="D185" s="55"/>
      <c r="E185" s="55"/>
      <c r="F185" s="1"/>
      <c r="G185" s="1"/>
      <c r="H185" s="1"/>
      <c r="I185" s="19"/>
      <c r="J185" s="54"/>
      <c r="K185" s="21"/>
    </row>
    <row r="186" spans="1:11" s="20" customFormat="1" x14ac:dyDescent="0.25">
      <c r="A186" s="1"/>
      <c r="B186" s="1"/>
      <c r="C186" s="55"/>
      <c r="D186" s="55"/>
      <c r="E186" s="55"/>
      <c r="F186" s="1"/>
      <c r="G186" s="1"/>
      <c r="H186" s="1"/>
      <c r="I186" s="19"/>
      <c r="J186" s="54"/>
      <c r="K186" s="21"/>
    </row>
    <row r="187" spans="1:11" s="20" customFormat="1" x14ac:dyDescent="0.25">
      <c r="A187" s="1"/>
      <c r="B187" s="1"/>
      <c r="C187" s="55"/>
      <c r="D187" s="55"/>
      <c r="E187" s="55"/>
      <c r="F187" s="1"/>
      <c r="G187" s="1"/>
      <c r="H187" s="1"/>
      <c r="I187" s="19"/>
      <c r="J187" s="54"/>
      <c r="K187" s="21"/>
    </row>
    <row r="188" spans="1:11" s="20" customFormat="1" x14ac:dyDescent="0.25">
      <c r="A188" s="1"/>
      <c r="B188" s="1"/>
      <c r="C188" s="55"/>
      <c r="D188" s="55"/>
      <c r="E188" s="55"/>
      <c r="F188" s="1"/>
      <c r="G188" s="1"/>
      <c r="H188" s="1"/>
      <c r="I188" s="19"/>
      <c r="J188" s="54"/>
      <c r="K188" s="21"/>
    </row>
    <row r="189" spans="1:11" s="20" customFormat="1" x14ac:dyDescent="0.25">
      <c r="A189" s="1"/>
      <c r="B189" s="1"/>
      <c r="C189" s="55"/>
      <c r="D189" s="55"/>
      <c r="E189" s="55"/>
      <c r="F189" s="1"/>
      <c r="G189" s="1"/>
      <c r="H189" s="1"/>
      <c r="I189" s="19"/>
      <c r="J189" s="54"/>
      <c r="K189" s="21"/>
    </row>
    <row r="190" spans="1:11" s="20" customFormat="1" x14ac:dyDescent="0.25">
      <c r="A190" s="1"/>
      <c r="B190" s="1"/>
      <c r="C190" s="55"/>
      <c r="D190" s="55"/>
      <c r="E190" s="55"/>
      <c r="F190" s="1"/>
      <c r="G190" s="1"/>
      <c r="H190" s="1"/>
      <c r="I190" s="19"/>
      <c r="J190" s="54"/>
      <c r="K190" s="21"/>
    </row>
    <row r="191" spans="1:11" s="20" customFormat="1" x14ac:dyDescent="0.25">
      <c r="A191" s="1"/>
      <c r="B191" s="1"/>
      <c r="C191" s="55"/>
      <c r="D191" s="55"/>
      <c r="E191" s="55"/>
      <c r="F191" s="1"/>
      <c r="G191" s="1"/>
      <c r="H191" s="1"/>
      <c r="I191" s="19"/>
      <c r="J191" s="54"/>
      <c r="K191" s="21"/>
    </row>
    <row r="192" spans="1:11" s="20" customFormat="1" x14ac:dyDescent="0.25">
      <c r="A192" s="1"/>
      <c r="B192" s="1"/>
      <c r="C192" s="55"/>
      <c r="D192" s="55"/>
      <c r="E192" s="55"/>
      <c r="F192" s="1"/>
      <c r="G192" s="1"/>
      <c r="H192" s="1"/>
      <c r="I192" s="19"/>
      <c r="J192" s="54"/>
      <c r="K192" s="21"/>
    </row>
    <row r="193" spans="1:13" s="20" customFormat="1" x14ac:dyDescent="0.25">
      <c r="A193" s="1"/>
      <c r="B193" s="1"/>
      <c r="C193" s="55"/>
      <c r="D193" s="55"/>
      <c r="E193" s="55"/>
      <c r="F193" s="1"/>
      <c r="G193" s="1"/>
      <c r="H193" s="1"/>
      <c r="I193" s="19"/>
      <c r="J193" s="54"/>
      <c r="K193" s="21"/>
    </row>
    <row r="194" spans="1:13" s="20" customFormat="1" x14ac:dyDescent="0.25">
      <c r="A194" s="1"/>
      <c r="B194" s="1"/>
      <c r="C194" s="55"/>
      <c r="D194" s="55"/>
      <c r="E194" s="55"/>
      <c r="F194" s="1"/>
      <c r="G194" s="1"/>
      <c r="H194" s="1"/>
      <c r="I194" s="19"/>
      <c r="J194" s="54"/>
      <c r="K194" s="21"/>
    </row>
    <row r="195" spans="1:13" s="20" customFormat="1" x14ac:dyDescent="0.25">
      <c r="A195" s="1"/>
      <c r="B195" s="1"/>
      <c r="C195" s="55"/>
      <c r="D195" s="55"/>
      <c r="E195" s="55"/>
      <c r="F195" s="1"/>
      <c r="G195" s="1"/>
      <c r="H195" s="1"/>
      <c r="I195" s="19"/>
      <c r="J195" s="54"/>
      <c r="K195" s="21"/>
    </row>
    <row r="196" spans="1:13" s="20" customFormat="1" x14ac:dyDescent="0.25">
      <c r="A196" s="1"/>
      <c r="B196" s="1"/>
      <c r="C196" s="55"/>
      <c r="D196" s="55"/>
      <c r="E196" s="55"/>
      <c r="F196" s="1"/>
      <c r="G196" s="1"/>
      <c r="H196" s="1"/>
      <c r="I196" s="19"/>
      <c r="J196" s="54"/>
      <c r="K196" s="21"/>
    </row>
    <row r="197" spans="1:13" s="20" customFormat="1" x14ac:dyDescent="0.25">
      <c r="A197" s="1"/>
      <c r="B197" s="1"/>
      <c r="C197" s="55"/>
      <c r="D197" s="55"/>
      <c r="E197" s="55"/>
      <c r="F197" s="1"/>
      <c r="G197" s="1"/>
      <c r="H197" s="1"/>
      <c r="I197" s="19"/>
      <c r="J197" s="54"/>
      <c r="K197" s="21"/>
    </row>
    <row r="198" spans="1:13" s="20" customFormat="1" x14ac:dyDescent="0.25">
      <c r="A198" s="1"/>
      <c r="B198" s="1"/>
      <c r="C198" s="55"/>
      <c r="D198" s="55"/>
      <c r="E198" s="55"/>
      <c r="F198" s="1"/>
      <c r="G198" s="1"/>
      <c r="H198" s="1"/>
      <c r="I198" s="19"/>
      <c r="J198" s="54"/>
      <c r="K198" s="21"/>
    </row>
    <row r="199" spans="1:13" s="20" customFormat="1" x14ac:dyDescent="0.25">
      <c r="A199" s="1"/>
      <c r="B199" s="1"/>
      <c r="C199" s="55"/>
      <c r="D199" s="55"/>
      <c r="E199" s="55"/>
      <c r="F199" s="1"/>
      <c r="G199" s="1"/>
      <c r="H199" s="1"/>
      <c r="I199" s="19"/>
      <c r="J199" s="54"/>
      <c r="K199" s="17"/>
      <c r="L199" s="15"/>
      <c r="M199" s="15"/>
    </row>
    <row r="200" spans="1:13" s="20" customFormat="1" x14ac:dyDescent="0.25">
      <c r="A200" s="1"/>
      <c r="B200" s="1"/>
      <c r="C200" s="55"/>
      <c r="D200" s="55"/>
      <c r="E200" s="55"/>
      <c r="F200" s="1"/>
      <c r="G200" s="1"/>
      <c r="H200" s="1"/>
      <c r="I200" s="19"/>
      <c r="J200" s="54"/>
      <c r="K200" s="17"/>
      <c r="L200" s="15"/>
      <c r="M200" s="15"/>
    </row>
    <row r="201" spans="1:13" s="20" customFormat="1" x14ac:dyDescent="0.25">
      <c r="A201" s="1"/>
      <c r="B201" s="1"/>
      <c r="C201" s="55"/>
      <c r="D201" s="55"/>
      <c r="E201" s="55"/>
      <c r="F201" s="1"/>
      <c r="G201" s="1"/>
      <c r="H201" s="1"/>
      <c r="I201" s="19"/>
      <c r="J201" s="54"/>
      <c r="K201" s="17"/>
      <c r="L201" s="15"/>
      <c r="M201" s="15"/>
    </row>
  </sheetData>
  <mergeCells count="23">
    <mergeCell ref="C17:C18"/>
    <mergeCell ref="A11:A12"/>
    <mergeCell ref="C11:C12"/>
    <mergeCell ref="A13:A14"/>
    <mergeCell ref="C13:C14"/>
    <mergeCell ref="A15:A16"/>
    <mergeCell ref="C15:C16"/>
    <mergeCell ref="C9:C10"/>
    <mergeCell ref="A7:A8"/>
    <mergeCell ref="C7:C8"/>
    <mergeCell ref="D1:H1"/>
    <mergeCell ref="I29:M29"/>
    <mergeCell ref="I22:M22"/>
    <mergeCell ref="I23:M23"/>
    <mergeCell ref="I1:M1"/>
    <mergeCell ref="A1:C1"/>
    <mergeCell ref="I24:M24"/>
    <mergeCell ref="A3:A4"/>
    <mergeCell ref="C3:C4"/>
    <mergeCell ref="A5:A6"/>
    <mergeCell ref="C5:C6"/>
    <mergeCell ref="A9:A10"/>
    <mergeCell ref="A17:A1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24" t="s">
        <v>8</v>
      </c>
      <c r="B1" s="124"/>
      <c r="C1" s="124"/>
      <c r="D1" s="124"/>
      <c r="E1" s="124"/>
      <c r="F1" s="124"/>
      <c r="G1" s="124"/>
      <c r="H1" s="124"/>
    </row>
    <row r="2" spans="1:8" ht="20.25" x14ac:dyDescent="0.2">
      <c r="B2" s="3"/>
    </row>
    <row r="3" spans="1:8" ht="47.25" customHeight="1" x14ac:dyDescent="0.2">
      <c r="A3" s="125" t="s">
        <v>9</v>
      </c>
      <c r="B3" s="125"/>
      <c r="C3" s="125"/>
      <c r="D3" s="125"/>
      <c r="E3" s="125"/>
      <c r="F3" s="125"/>
      <c r="G3" s="125"/>
      <c r="H3" s="125"/>
    </row>
    <row r="4" spans="1:8" ht="35.25" customHeight="1" x14ac:dyDescent="0.2">
      <c r="B4" s="4"/>
    </row>
    <row r="5" spans="1:8" ht="15" customHeight="1" x14ac:dyDescent="0.2">
      <c r="A5" s="126" t="s">
        <v>10</v>
      </c>
      <c r="B5" s="126"/>
      <c r="C5" s="126"/>
      <c r="D5" s="126"/>
      <c r="E5" s="126"/>
      <c r="F5" s="126"/>
      <c r="G5" s="126"/>
      <c r="H5" s="126"/>
    </row>
    <row r="6" spans="1:8" ht="15" customHeight="1" x14ac:dyDescent="0.2">
      <c r="A6" s="126" t="s">
        <v>11</v>
      </c>
      <c r="B6" s="126"/>
      <c r="C6" s="126"/>
      <c r="D6" s="126"/>
      <c r="E6" s="126"/>
      <c r="F6" s="126"/>
      <c r="G6" s="126"/>
      <c r="H6" s="126"/>
    </row>
    <row r="7" spans="1:8" ht="15" customHeight="1" x14ac:dyDescent="0.2">
      <c r="A7" s="126" t="s">
        <v>12</v>
      </c>
      <c r="B7" s="126"/>
      <c r="C7" s="126"/>
      <c r="D7" s="126"/>
      <c r="E7" s="126"/>
      <c r="F7" s="126"/>
      <c r="G7" s="126"/>
      <c r="H7" s="126"/>
    </row>
    <row r="8" spans="1:8" ht="15" customHeight="1" x14ac:dyDescent="0.2">
      <c r="A8" s="126" t="s">
        <v>13</v>
      </c>
      <c r="B8" s="126"/>
      <c r="C8" s="126"/>
      <c r="D8" s="126"/>
      <c r="E8" s="126"/>
      <c r="F8" s="126"/>
      <c r="G8" s="126"/>
      <c r="H8" s="126"/>
    </row>
    <row r="9" spans="1:8" ht="30" customHeight="1" x14ac:dyDescent="0.2">
      <c r="B9" s="5"/>
    </row>
    <row r="10" spans="1:8" ht="105" customHeight="1" x14ac:dyDescent="0.2">
      <c r="A10" s="127" t="s">
        <v>14</v>
      </c>
      <c r="B10" s="127"/>
      <c r="C10" s="127"/>
      <c r="D10" s="127"/>
      <c r="E10" s="127"/>
      <c r="F10" s="127"/>
      <c r="G10" s="127"/>
      <c r="H10" s="127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28" t="s">
        <v>20</v>
      </c>
      <c r="B19" s="128"/>
      <c r="C19" s="128"/>
      <c r="D19" s="128"/>
      <c r="E19" s="128"/>
      <c r="F19" s="128"/>
      <c r="G19" s="128"/>
      <c r="H19" s="128"/>
    </row>
    <row r="20" spans="1:8" ht="14.25" x14ac:dyDescent="0.2">
      <c r="A20" s="129" t="s">
        <v>21</v>
      </c>
      <c r="B20" s="129"/>
      <c r="C20" s="129"/>
      <c r="D20" s="129"/>
      <c r="E20" s="129"/>
      <c r="F20" s="129"/>
      <c r="G20" s="129"/>
      <c r="H20" s="129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0" t="s">
        <v>22</v>
      </c>
      <c r="B24" s="130"/>
      <c r="C24" s="130"/>
      <c r="D24" s="130"/>
      <c r="E24" s="130"/>
      <c r="F24" s="130"/>
      <c r="G24" s="130"/>
      <c r="H24" s="130"/>
    </row>
    <row r="25" spans="1:8" ht="15" customHeight="1" x14ac:dyDescent="0.2">
      <c r="A25" s="130" t="s">
        <v>23</v>
      </c>
      <c r="B25" s="130"/>
      <c r="C25" s="130"/>
      <c r="D25" s="130"/>
      <c r="E25" s="130"/>
      <c r="F25" s="130"/>
      <c r="G25" s="130"/>
      <c r="H25" s="130"/>
    </row>
    <row r="26" spans="1:8" ht="15" customHeight="1" x14ac:dyDescent="0.2">
      <c r="A26" s="123" t="s">
        <v>24</v>
      </c>
      <c r="B26" s="123"/>
      <c r="C26" s="123"/>
      <c r="D26" s="123"/>
      <c r="E26" s="123"/>
      <c r="F26" s="123"/>
      <c r="G26" s="123"/>
      <c r="H26" s="123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E11" sqref="E11"/>
    </sheetView>
  </sheetViews>
  <sheetFormatPr defaultRowHeight="12.75" x14ac:dyDescent="0.2"/>
  <cols>
    <col min="1" max="1" width="118.28515625" style="35" customWidth="1"/>
    <col min="2" max="16384" width="9.140625" style="35"/>
  </cols>
  <sheetData>
    <row r="1" spans="1:1" ht="20.25" x14ac:dyDescent="0.2">
      <c r="A1" s="34" t="s">
        <v>37</v>
      </c>
    </row>
    <row r="2" spans="1:1" x14ac:dyDescent="0.2">
      <c r="A2" s="36"/>
    </row>
    <row r="3" spans="1:1" x14ac:dyDescent="0.2">
      <c r="A3" s="36"/>
    </row>
    <row r="4" spans="1:1" ht="43.5" customHeight="1" x14ac:dyDescent="0.2">
      <c r="A4" s="37" t="s">
        <v>9</v>
      </c>
    </row>
    <row r="5" spans="1:1" x14ac:dyDescent="0.2">
      <c r="A5" s="38"/>
    </row>
    <row r="6" spans="1:1" x14ac:dyDescent="0.2">
      <c r="A6" s="36"/>
    </row>
    <row r="7" spans="1:1" ht="51" customHeight="1" x14ac:dyDescent="0.2">
      <c r="A7" s="36"/>
    </row>
    <row r="8" spans="1:1" ht="50.1" customHeight="1" x14ac:dyDescent="0.2">
      <c r="A8" s="39" t="s">
        <v>10</v>
      </c>
    </row>
    <row r="9" spans="1:1" ht="50.1" customHeight="1" x14ac:dyDescent="0.2">
      <c r="A9" s="39" t="s">
        <v>38</v>
      </c>
    </row>
    <row r="10" spans="1:1" ht="50.1" customHeight="1" x14ac:dyDescent="0.2">
      <c r="A10" s="39" t="s">
        <v>39</v>
      </c>
    </row>
    <row r="11" spans="1:1" ht="50.1" customHeight="1" x14ac:dyDescent="0.2">
      <c r="A11" s="39" t="s">
        <v>13</v>
      </c>
    </row>
    <row r="12" spans="1:1" x14ac:dyDescent="0.2">
      <c r="A12" s="36"/>
    </row>
    <row r="13" spans="1:1" x14ac:dyDescent="0.2">
      <c r="A13" s="36"/>
    </row>
    <row r="14" spans="1:1" ht="15.75" x14ac:dyDescent="0.2">
      <c r="A14" s="40"/>
    </row>
    <row r="15" spans="1:1" ht="71.25" customHeight="1" x14ac:dyDescent="0.2">
      <c r="A15" s="41" t="s">
        <v>40</v>
      </c>
    </row>
    <row r="16" spans="1:1" x14ac:dyDescent="0.2">
      <c r="A16" s="42"/>
    </row>
    <row r="17" spans="1:1" x14ac:dyDescent="0.2">
      <c r="A17" s="36"/>
    </row>
    <row r="18" spans="1:1" x14ac:dyDescent="0.2">
      <c r="A18" s="36"/>
    </row>
    <row r="19" spans="1:1" x14ac:dyDescent="0.2">
      <c r="A19" s="36"/>
    </row>
    <row r="20" spans="1:1" ht="14.25" x14ac:dyDescent="0.2">
      <c r="A20" s="43" t="s">
        <v>41</v>
      </c>
    </row>
    <row r="21" spans="1:1" ht="14.25" x14ac:dyDescent="0.2">
      <c r="A21" s="44" t="s">
        <v>42</v>
      </c>
    </row>
    <row r="22" spans="1:1" x14ac:dyDescent="0.2">
      <c r="A22" s="36"/>
    </row>
    <row r="23" spans="1:1" x14ac:dyDescent="0.2">
      <c r="A23" s="36"/>
    </row>
    <row r="24" spans="1:1" x14ac:dyDescent="0.2">
      <c r="A24" s="36"/>
    </row>
    <row r="25" spans="1:1" x14ac:dyDescent="0.2">
      <c r="A25" s="36"/>
    </row>
    <row r="26" spans="1:1" x14ac:dyDescent="0.2">
      <c r="A26" s="36"/>
    </row>
    <row r="27" spans="1:1" x14ac:dyDescent="0.2">
      <c r="A27" s="36"/>
    </row>
    <row r="28" spans="1:1" ht="18.75" x14ac:dyDescent="0.2">
      <c r="A28" s="45"/>
    </row>
    <row r="29" spans="1:1" ht="15" x14ac:dyDescent="0.2">
      <c r="A29" s="46" t="s">
        <v>43</v>
      </c>
    </row>
    <row r="30" spans="1:1" ht="14.25" x14ac:dyDescent="0.2">
      <c r="A30" s="44" t="s">
        <v>24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REITORIA</vt:lpstr>
      <vt:lpstr>FAED</vt:lpstr>
      <vt:lpstr>CEAD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2019-02-25T16:31:22Z</dcterms:modified>
</cp:coreProperties>
</file>