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2"/>
  <workbookPr codeName="EstaPasta_de_trabalho" defaultThemeVersion="124226"/>
  <mc:AlternateContent xmlns:mc="http://schemas.openxmlformats.org/markup-compatibility/2006">
    <mc:Choice Requires="x15">
      <x15ac:absPath xmlns:x15ac="http://schemas.microsoft.com/office/spreadsheetml/2010/11/ac" url="I:\SEGECON\2. Atas de Registro de Preços\UDESC\PE 0589.2023 SRP SGPE 54604.2022 - Divisórias, Vidros, Cortinas - VIG 04.04.2024\"/>
    </mc:Choice>
  </mc:AlternateContent>
  <xr:revisionPtr revIDLastSave="0" documentId="13_ncr:1_{A34F8727-6657-4B2C-B7D7-4599A874F119}" xr6:coauthVersionLast="36" xr6:coauthVersionMax="36" xr10:uidLastSave="{00000000-0000-0000-0000-000000000000}"/>
  <bookViews>
    <workbookView xWindow="-105" yWindow="-105" windowWidth="15600" windowHeight="11745" tabRatio="857" activeTab="10" xr2:uid="{00000000-000D-0000-FFFF-FFFF00000000}"/>
  </bookViews>
  <sheets>
    <sheet name="REITORIA_SEMS" sheetId="113" r:id="rId1"/>
    <sheet name="MUSEU" sheetId="108" r:id="rId2"/>
    <sheet name="ESAG" sheetId="105" r:id="rId3"/>
    <sheet name="CEART" sheetId="111" r:id="rId4"/>
    <sheet name="CEAD" sheetId="114" r:id="rId5"/>
    <sheet name="FAED" sheetId="112" r:id="rId6"/>
    <sheet name="CEFID" sheetId="110" r:id="rId7"/>
    <sheet name="CERES" sheetId="117" r:id="rId8"/>
    <sheet name="CESFI" sheetId="121" r:id="rId9"/>
    <sheet name="CEAVI" sheetId="122" r:id="rId10"/>
    <sheet name="GESTOR" sheetId="91" r:id="rId11"/>
  </sheets>
  <definedNames>
    <definedName name="diasuteis" localSheetId="9">#REF!</definedName>
    <definedName name="diasuteis" localSheetId="10">#REF!</definedName>
    <definedName name="diasuteis">#REF!</definedName>
    <definedName name="Ferias" localSheetId="9">#REF!</definedName>
    <definedName name="Ferias" localSheetId="10">#REF!</definedName>
    <definedName name="Ferias">#REF!</definedName>
    <definedName name="RD" localSheetId="9">OFFSET(#REF!,(MATCH(SMALL(#REF!,ROW()-10),#REF!,0)-1),0)</definedName>
    <definedName name="RD" localSheetId="10">OFFSET(#REF!,(MATCH(SMALL(#REF!,ROW()-10),#REF!,0)-1),0)</definedName>
    <definedName name="RD">OFFSET(#REF!,(MATCH(SMALL(#REF!,ROW()-10),#REF!,0)-1),0)</definedName>
  </definedNames>
  <calcPr calcId="191029" iterateDelta="1E-4"/>
</workbook>
</file>

<file path=xl/calcChain.xml><?xml version="1.0" encoding="utf-8"?>
<calcChain xmlns="http://schemas.openxmlformats.org/spreadsheetml/2006/main">
  <c r="M26" i="91" l="1"/>
  <c r="G5" i="91" l="1"/>
  <c r="G6" i="91"/>
  <c r="G7" i="91"/>
  <c r="G8" i="91"/>
  <c r="G9" i="91"/>
  <c r="G10" i="91"/>
  <c r="G11" i="91"/>
  <c r="G12" i="91"/>
  <c r="G13" i="91"/>
  <c r="G14" i="91"/>
  <c r="G15" i="91"/>
  <c r="G16" i="91"/>
  <c r="G17" i="91"/>
  <c r="G18" i="91"/>
  <c r="G19" i="91"/>
  <c r="G20" i="91"/>
  <c r="G21" i="91"/>
  <c r="G22" i="91"/>
  <c r="G23" i="91"/>
  <c r="G24" i="91"/>
  <c r="G25" i="91"/>
  <c r="G26" i="91"/>
  <c r="G4" i="91"/>
  <c r="J24" i="91"/>
  <c r="J25" i="91"/>
  <c r="G30" i="91"/>
  <c r="L26" i="122"/>
  <c r="M26" i="122" s="1"/>
  <c r="L25" i="122"/>
  <c r="M25" i="122" s="1"/>
  <c r="L24" i="122"/>
  <c r="M24" i="122" s="1"/>
  <c r="L23" i="122"/>
  <c r="M23" i="122" s="1"/>
  <c r="L22" i="122"/>
  <c r="M22" i="122" s="1"/>
  <c r="L21" i="122"/>
  <c r="M21" i="122" s="1"/>
  <c r="L20" i="122"/>
  <c r="M20" i="122" s="1"/>
  <c r="L19" i="122"/>
  <c r="M19" i="122" s="1"/>
  <c r="L18" i="122"/>
  <c r="M18" i="122" s="1"/>
  <c r="L17" i="122"/>
  <c r="M17" i="122" s="1"/>
  <c r="L16" i="122"/>
  <c r="M16" i="122" s="1"/>
  <c r="L15" i="122"/>
  <c r="M15" i="122" s="1"/>
  <c r="L14" i="122"/>
  <c r="M14" i="122" s="1"/>
  <c r="L13" i="122"/>
  <c r="M13" i="122" s="1"/>
  <c r="L12" i="122"/>
  <c r="M12" i="122" s="1"/>
  <c r="L11" i="122"/>
  <c r="M11" i="122" s="1"/>
  <c r="L10" i="122"/>
  <c r="M10" i="122" s="1"/>
  <c r="L9" i="122"/>
  <c r="M9" i="122" s="1"/>
  <c r="L8" i="122"/>
  <c r="M8" i="122" s="1"/>
  <c r="L7" i="122"/>
  <c r="M7" i="122" s="1"/>
  <c r="L6" i="122"/>
  <c r="M6" i="122" s="1"/>
  <c r="L5" i="122"/>
  <c r="M5" i="122" s="1"/>
  <c r="L4" i="122"/>
  <c r="M4" i="122" s="1"/>
  <c r="L26" i="121"/>
  <c r="M26" i="121" s="1"/>
  <c r="M25" i="121"/>
  <c r="L25" i="121"/>
  <c r="L24" i="121"/>
  <c r="M24" i="121" s="1"/>
  <c r="L23" i="121"/>
  <c r="M23" i="121" s="1"/>
  <c r="L22" i="121"/>
  <c r="M22" i="121" s="1"/>
  <c r="L21" i="121"/>
  <c r="M21" i="121" s="1"/>
  <c r="L20" i="121"/>
  <c r="M20" i="121" s="1"/>
  <c r="M19" i="121"/>
  <c r="L19" i="121"/>
  <c r="L18" i="121"/>
  <c r="M18" i="121" s="1"/>
  <c r="L17" i="121"/>
  <c r="M17" i="121" s="1"/>
  <c r="M16" i="121"/>
  <c r="L16" i="121"/>
  <c r="L15" i="121"/>
  <c r="M15" i="121" s="1"/>
  <c r="L14" i="121"/>
  <c r="M14" i="121" s="1"/>
  <c r="L13" i="121"/>
  <c r="M13" i="121" s="1"/>
  <c r="L12" i="121"/>
  <c r="M12" i="121" s="1"/>
  <c r="L11" i="121"/>
  <c r="M11" i="121" s="1"/>
  <c r="M10" i="121"/>
  <c r="L10" i="121"/>
  <c r="L9" i="121"/>
  <c r="M9" i="121" s="1"/>
  <c r="L8" i="121"/>
  <c r="M8" i="121" s="1"/>
  <c r="M7" i="121"/>
  <c r="L7" i="121"/>
  <c r="L6" i="121"/>
  <c r="M6" i="121" s="1"/>
  <c r="L5" i="121"/>
  <c r="M5" i="121" s="1"/>
  <c r="L4" i="121"/>
  <c r="M4" i="121" s="1"/>
  <c r="L26" i="117"/>
  <c r="M26" i="117" s="1"/>
  <c r="L25" i="117"/>
  <c r="M25" i="117" s="1"/>
  <c r="L24" i="117"/>
  <c r="M24" i="117" s="1"/>
  <c r="L23" i="117"/>
  <c r="M23" i="117" s="1"/>
  <c r="L22" i="117"/>
  <c r="M22" i="117" s="1"/>
  <c r="L21" i="117"/>
  <c r="M21" i="117" s="1"/>
  <c r="L20" i="117"/>
  <c r="M20" i="117" s="1"/>
  <c r="L19" i="117"/>
  <c r="M19" i="117" s="1"/>
  <c r="L18" i="117"/>
  <c r="M18" i="117" s="1"/>
  <c r="L17" i="117"/>
  <c r="M17" i="117" s="1"/>
  <c r="L16" i="117"/>
  <c r="M16" i="117" s="1"/>
  <c r="L15" i="117"/>
  <c r="M15" i="117" s="1"/>
  <c r="L14" i="117"/>
  <c r="M14" i="117" s="1"/>
  <c r="L13" i="117"/>
  <c r="M13" i="117" s="1"/>
  <c r="L12" i="117"/>
  <c r="M12" i="117" s="1"/>
  <c r="L11" i="117"/>
  <c r="M11" i="117" s="1"/>
  <c r="L10" i="117"/>
  <c r="M10" i="117" s="1"/>
  <c r="L9" i="117"/>
  <c r="M9" i="117" s="1"/>
  <c r="L8" i="117"/>
  <c r="M8" i="117" s="1"/>
  <c r="L7" i="117"/>
  <c r="M7" i="117" s="1"/>
  <c r="L6" i="117"/>
  <c r="M6" i="117" s="1"/>
  <c r="L5" i="117"/>
  <c r="M5" i="117" s="1"/>
  <c r="L4" i="117"/>
  <c r="M4" i="117" s="1"/>
  <c r="L26" i="110"/>
  <c r="M26" i="110" s="1"/>
  <c r="L25" i="110"/>
  <c r="M25" i="110" s="1"/>
  <c r="L24" i="110"/>
  <c r="M24" i="110" s="1"/>
  <c r="L23" i="110"/>
  <c r="M23" i="110" s="1"/>
  <c r="L22" i="110"/>
  <c r="M22" i="110" s="1"/>
  <c r="L21" i="110"/>
  <c r="M21" i="110" s="1"/>
  <c r="L20" i="110"/>
  <c r="M20" i="110" s="1"/>
  <c r="L19" i="110"/>
  <c r="M19" i="110" s="1"/>
  <c r="L18" i="110"/>
  <c r="M18" i="110" s="1"/>
  <c r="L17" i="110"/>
  <c r="M17" i="110" s="1"/>
  <c r="L16" i="110"/>
  <c r="M16" i="110" s="1"/>
  <c r="L15" i="110"/>
  <c r="M15" i="110" s="1"/>
  <c r="L14" i="110"/>
  <c r="M14" i="110" s="1"/>
  <c r="L13" i="110"/>
  <c r="M13" i="110" s="1"/>
  <c r="L12" i="110"/>
  <c r="M12" i="110" s="1"/>
  <c r="L11" i="110"/>
  <c r="M11" i="110" s="1"/>
  <c r="L10" i="110"/>
  <c r="M10" i="110" s="1"/>
  <c r="L9" i="110"/>
  <c r="M9" i="110" s="1"/>
  <c r="L8" i="110"/>
  <c r="M8" i="110" s="1"/>
  <c r="L7" i="110"/>
  <c r="M7" i="110" s="1"/>
  <c r="L6" i="110"/>
  <c r="M6" i="110" s="1"/>
  <c r="L5" i="110"/>
  <c r="M5" i="110" s="1"/>
  <c r="L4" i="110"/>
  <c r="M4" i="110" s="1"/>
  <c r="L26" i="112"/>
  <c r="M26" i="112" s="1"/>
  <c r="L25" i="112"/>
  <c r="M25" i="112" s="1"/>
  <c r="L24" i="112"/>
  <c r="M24" i="112" s="1"/>
  <c r="L23" i="112"/>
  <c r="M23" i="112" s="1"/>
  <c r="L22" i="112"/>
  <c r="M22" i="112" s="1"/>
  <c r="L21" i="112"/>
  <c r="M21" i="112" s="1"/>
  <c r="L20" i="112"/>
  <c r="M20" i="112" s="1"/>
  <c r="L19" i="112"/>
  <c r="M19" i="112" s="1"/>
  <c r="L18" i="112"/>
  <c r="M18" i="112" s="1"/>
  <c r="L17" i="112"/>
  <c r="M17" i="112" s="1"/>
  <c r="L16" i="112"/>
  <c r="M16" i="112" s="1"/>
  <c r="L15" i="112"/>
  <c r="M15" i="112" s="1"/>
  <c r="L14" i="112"/>
  <c r="M14" i="112" s="1"/>
  <c r="M13" i="112"/>
  <c r="L13" i="112"/>
  <c r="L12" i="112"/>
  <c r="M12" i="112" s="1"/>
  <c r="L11" i="112"/>
  <c r="M11" i="112" s="1"/>
  <c r="L10" i="112"/>
  <c r="M10" i="112" s="1"/>
  <c r="L9" i="112"/>
  <c r="M9" i="112" s="1"/>
  <c r="L8" i="112"/>
  <c r="M8" i="112" s="1"/>
  <c r="L7" i="112"/>
  <c r="M7" i="112" s="1"/>
  <c r="L6" i="112"/>
  <c r="M6" i="112" s="1"/>
  <c r="L5" i="112"/>
  <c r="M5" i="112" s="1"/>
  <c r="L4" i="112"/>
  <c r="M4" i="112" s="1"/>
  <c r="M26" i="114"/>
  <c r="L26" i="114"/>
  <c r="L25" i="114"/>
  <c r="M25" i="114" s="1"/>
  <c r="L24" i="114"/>
  <c r="M24" i="114" s="1"/>
  <c r="L23" i="114"/>
  <c r="M23" i="114" s="1"/>
  <c r="M22" i="114"/>
  <c r="L22" i="114"/>
  <c r="L21" i="114"/>
  <c r="M21" i="114" s="1"/>
  <c r="L20" i="114"/>
  <c r="M20" i="114" s="1"/>
  <c r="M19" i="114"/>
  <c r="L19" i="114"/>
  <c r="L18" i="114"/>
  <c r="M18" i="114" s="1"/>
  <c r="L17" i="114"/>
  <c r="M17" i="114" s="1"/>
  <c r="L16" i="114"/>
  <c r="M16" i="114" s="1"/>
  <c r="L15" i="114"/>
  <c r="M15" i="114" s="1"/>
  <c r="L14" i="114"/>
  <c r="M14" i="114" s="1"/>
  <c r="L13" i="114"/>
  <c r="M13" i="114" s="1"/>
  <c r="L12" i="114"/>
  <c r="M12" i="114" s="1"/>
  <c r="M11" i="114"/>
  <c r="L11" i="114"/>
  <c r="L10" i="114"/>
  <c r="M10" i="114" s="1"/>
  <c r="L9" i="114"/>
  <c r="M9" i="114" s="1"/>
  <c r="M8" i="114"/>
  <c r="L8" i="114"/>
  <c r="L7" i="114"/>
  <c r="M7" i="114" s="1"/>
  <c r="L6" i="114"/>
  <c r="M6" i="114" s="1"/>
  <c r="L5" i="114"/>
  <c r="M5" i="114" s="1"/>
  <c r="M4" i="114"/>
  <c r="L4" i="114"/>
  <c r="L26" i="111"/>
  <c r="M26" i="111" s="1"/>
  <c r="L25" i="111"/>
  <c r="M25" i="111" s="1"/>
  <c r="L24" i="111"/>
  <c r="M24" i="111" s="1"/>
  <c r="L23" i="111"/>
  <c r="M23" i="111" s="1"/>
  <c r="L22" i="111"/>
  <c r="M22" i="111" s="1"/>
  <c r="L21" i="111"/>
  <c r="M21" i="111" s="1"/>
  <c r="L20" i="111"/>
  <c r="M20" i="111" s="1"/>
  <c r="L19" i="111"/>
  <c r="M19" i="111" s="1"/>
  <c r="L18" i="111"/>
  <c r="M18" i="111" s="1"/>
  <c r="L17" i="111"/>
  <c r="M17" i="111" s="1"/>
  <c r="L16" i="111"/>
  <c r="M16" i="111" s="1"/>
  <c r="L15" i="111"/>
  <c r="M15" i="111" s="1"/>
  <c r="L14" i="111"/>
  <c r="M14" i="111" s="1"/>
  <c r="L13" i="111"/>
  <c r="M13" i="111" s="1"/>
  <c r="L12" i="111"/>
  <c r="M12" i="111" s="1"/>
  <c r="L11" i="111"/>
  <c r="M11" i="111" s="1"/>
  <c r="L10" i="111"/>
  <c r="M10" i="111" s="1"/>
  <c r="L9" i="111"/>
  <c r="M9" i="111" s="1"/>
  <c r="L8" i="111"/>
  <c r="M8" i="111" s="1"/>
  <c r="L7" i="111"/>
  <c r="M7" i="111" s="1"/>
  <c r="L6" i="111"/>
  <c r="M6" i="111" s="1"/>
  <c r="L5" i="111"/>
  <c r="M5" i="111" s="1"/>
  <c r="L4" i="111"/>
  <c r="M4" i="111" s="1"/>
  <c r="L26" i="105"/>
  <c r="M26" i="105" s="1"/>
  <c r="L25" i="105"/>
  <c r="M25" i="105" s="1"/>
  <c r="L24" i="105"/>
  <c r="M24" i="105" s="1"/>
  <c r="L23" i="105"/>
  <c r="M23" i="105" s="1"/>
  <c r="L22" i="105"/>
  <c r="M22" i="105" s="1"/>
  <c r="L21" i="105"/>
  <c r="M21" i="105" s="1"/>
  <c r="L20" i="105"/>
  <c r="M20" i="105" s="1"/>
  <c r="L19" i="105"/>
  <c r="M19" i="105" s="1"/>
  <c r="L18" i="105"/>
  <c r="M18" i="105" s="1"/>
  <c r="L17" i="105"/>
  <c r="M17" i="105" s="1"/>
  <c r="L16" i="105"/>
  <c r="M16" i="105" s="1"/>
  <c r="L15" i="105"/>
  <c r="M15" i="105" s="1"/>
  <c r="L14" i="105"/>
  <c r="M14" i="105" s="1"/>
  <c r="L13" i="105"/>
  <c r="M13" i="105" s="1"/>
  <c r="L12" i="105"/>
  <c r="M12" i="105" s="1"/>
  <c r="L11" i="105"/>
  <c r="M11" i="105" s="1"/>
  <c r="L10" i="105"/>
  <c r="M10" i="105" s="1"/>
  <c r="L9" i="105"/>
  <c r="M9" i="105" s="1"/>
  <c r="L8" i="105"/>
  <c r="M8" i="105" s="1"/>
  <c r="L7" i="105"/>
  <c r="M7" i="105" s="1"/>
  <c r="L6" i="105"/>
  <c r="M6" i="105" s="1"/>
  <c r="L5" i="105"/>
  <c r="M5" i="105" s="1"/>
  <c r="L4" i="105"/>
  <c r="M4" i="105" s="1"/>
  <c r="L26" i="108"/>
  <c r="M26" i="108" s="1"/>
  <c r="L25" i="108"/>
  <c r="M25" i="108" s="1"/>
  <c r="L24" i="108"/>
  <c r="M24" i="108" s="1"/>
  <c r="L23" i="108"/>
  <c r="M23" i="108" s="1"/>
  <c r="L22" i="108"/>
  <c r="M22" i="108" s="1"/>
  <c r="L21" i="108"/>
  <c r="M21" i="108" s="1"/>
  <c r="L20" i="108"/>
  <c r="M20" i="108" s="1"/>
  <c r="L19" i="108"/>
  <c r="M19" i="108" s="1"/>
  <c r="L18" i="108"/>
  <c r="M18" i="108" s="1"/>
  <c r="L17" i="108"/>
  <c r="M17" i="108" s="1"/>
  <c r="L16" i="108"/>
  <c r="M16" i="108" s="1"/>
  <c r="L15" i="108"/>
  <c r="M15" i="108" s="1"/>
  <c r="L14" i="108"/>
  <c r="M14" i="108" s="1"/>
  <c r="L13" i="108"/>
  <c r="M13" i="108" s="1"/>
  <c r="L12" i="108"/>
  <c r="M12" i="108" s="1"/>
  <c r="L11" i="108"/>
  <c r="M11" i="108" s="1"/>
  <c r="L10" i="108"/>
  <c r="M10" i="108" s="1"/>
  <c r="L9" i="108"/>
  <c r="M9" i="108" s="1"/>
  <c r="L8" i="108"/>
  <c r="M8" i="108" s="1"/>
  <c r="L7" i="108"/>
  <c r="M7" i="108" s="1"/>
  <c r="L6" i="108"/>
  <c r="M6" i="108" s="1"/>
  <c r="L5" i="108"/>
  <c r="M5" i="108" s="1"/>
  <c r="L4" i="108"/>
  <c r="M4" i="108" s="1"/>
  <c r="J23" i="91" l="1"/>
  <c r="G29" i="91"/>
  <c r="J26" i="91" l="1"/>
  <c r="G27" i="91"/>
  <c r="O26" i="91" l="1"/>
  <c r="N26" i="91"/>
  <c r="L13" i="113"/>
  <c r="H13" i="91" s="1"/>
  <c r="L14" i="113"/>
  <c r="H14" i="91" s="1"/>
  <c r="L15" i="113"/>
  <c r="H15" i="91" s="1"/>
  <c r="L16" i="113"/>
  <c r="H16" i="91" s="1"/>
  <c r="L17" i="113"/>
  <c r="H17" i="91" s="1"/>
  <c r="M17" i="113" l="1"/>
  <c r="M16" i="113"/>
  <c r="M15" i="113"/>
  <c r="M14" i="113"/>
  <c r="M13" i="113"/>
  <c r="J14" i="91"/>
  <c r="J5" i="91" l="1"/>
  <c r="J6" i="91"/>
  <c r="J10" i="91"/>
  <c r="J16" i="91"/>
  <c r="J17" i="91"/>
  <c r="J20" i="91"/>
  <c r="J22" i="91" l="1"/>
  <c r="J9" i="91"/>
  <c r="J13" i="91"/>
  <c r="J21" i="91"/>
  <c r="J19" i="91"/>
  <c r="J15" i="91"/>
  <c r="J12" i="91"/>
  <c r="J8" i="91"/>
  <c r="J18" i="91"/>
  <c r="J11" i="91"/>
  <c r="J7" i="91"/>
  <c r="G31" i="91"/>
  <c r="L5" i="113"/>
  <c r="H5" i="91" s="1"/>
  <c r="L6" i="113"/>
  <c r="H6" i="91" s="1"/>
  <c r="L7" i="113"/>
  <c r="H7" i="91" s="1"/>
  <c r="L8" i="113"/>
  <c r="H8" i="91" s="1"/>
  <c r="L9" i="113"/>
  <c r="H9" i="91" s="1"/>
  <c r="L10" i="113"/>
  <c r="H10" i="91" s="1"/>
  <c r="L11" i="113"/>
  <c r="H11" i="91" s="1"/>
  <c r="L12" i="113"/>
  <c r="H12" i="91" s="1"/>
  <c r="L18" i="113"/>
  <c r="H18" i="91" s="1"/>
  <c r="L19" i="113"/>
  <c r="H19" i="91" s="1"/>
  <c r="L20" i="113"/>
  <c r="H20" i="91" s="1"/>
  <c r="L21" i="113"/>
  <c r="H21" i="91" s="1"/>
  <c r="I21" i="91" s="1"/>
  <c r="L22" i="113"/>
  <c r="H22" i="91" s="1"/>
  <c r="L23" i="113"/>
  <c r="H23" i="91" s="1"/>
  <c r="L24" i="113"/>
  <c r="H24" i="91" s="1"/>
  <c r="L25" i="113"/>
  <c r="H25" i="91" s="1"/>
  <c r="L26" i="113"/>
  <c r="H26" i="91" s="1"/>
  <c r="L4" i="113"/>
  <c r="H4" i="91" s="1"/>
  <c r="K25" i="91" l="1"/>
  <c r="I25" i="91"/>
  <c r="I23" i="91"/>
  <c r="K23" i="91"/>
  <c r="K26" i="91"/>
  <c r="I26" i="91"/>
  <c r="I24" i="91"/>
  <c r="K24" i="91"/>
  <c r="K19" i="91"/>
  <c r="H27" i="91"/>
  <c r="K14" i="91"/>
  <c r="I14" i="91"/>
  <c r="M11" i="113"/>
  <c r="K17" i="91"/>
  <c r="I17" i="91"/>
  <c r="M10" i="113"/>
  <c r="M6" i="113"/>
  <c r="I20" i="91"/>
  <c r="K20" i="91"/>
  <c r="M18" i="113"/>
  <c r="M9" i="113"/>
  <c r="M5" i="113"/>
  <c r="I19" i="91"/>
  <c r="M25" i="113"/>
  <c r="M20" i="113"/>
  <c r="M7" i="113"/>
  <c r="M4" i="113"/>
  <c r="M19" i="113"/>
  <c r="M22" i="113"/>
  <c r="M12" i="113"/>
  <c r="M8" i="113"/>
  <c r="M24" i="113"/>
  <c r="M23" i="113"/>
  <c r="M26" i="113"/>
  <c r="M21" i="113"/>
  <c r="I16" i="91" l="1"/>
  <c r="K16" i="91"/>
  <c r="K5" i="91"/>
  <c r="I5" i="91"/>
  <c r="K10" i="91"/>
  <c r="I10" i="91"/>
  <c r="K15" i="91"/>
  <c r="I15" i="91"/>
  <c r="K7" i="91"/>
  <c r="I7" i="91"/>
  <c r="K9" i="91"/>
  <c r="I9" i="91"/>
  <c r="K6" i="91"/>
  <c r="I6" i="91"/>
  <c r="K11" i="91"/>
  <c r="I11" i="91"/>
  <c r="K13" i="91"/>
  <c r="I13" i="91"/>
  <c r="K22" i="91"/>
  <c r="I22" i="91"/>
  <c r="K8" i="91"/>
  <c r="I8" i="91"/>
  <c r="K18" i="91"/>
  <c r="I18" i="91"/>
  <c r="K12" i="91"/>
  <c r="I12" i="91"/>
  <c r="K21" i="91"/>
  <c r="J4" i="91" l="1"/>
  <c r="J27" i="91" s="1"/>
  <c r="K32" i="91" l="1"/>
  <c r="K4" i="91"/>
  <c r="K27" i="91" l="1"/>
  <c r="K33" i="91" s="1"/>
  <c r="K35" i="91" s="1"/>
  <c r="I4" i="91"/>
  <c r="I27" i="91" s="1"/>
</calcChain>
</file>

<file path=xl/sharedStrings.xml><?xml version="1.0" encoding="utf-8"?>
<sst xmlns="http://schemas.openxmlformats.org/spreadsheetml/2006/main" count="1822" uniqueCount="117">
  <si>
    <t>Saldo / Automático</t>
  </si>
  <si>
    <t>...../...../......</t>
  </si>
  <si>
    <t>Preço UNITÁRIO (R$)</t>
  </si>
  <si>
    <t>ALERTA</t>
  </si>
  <si>
    <t>Item</t>
  </si>
  <si>
    <t>Unidade</t>
  </si>
  <si>
    <t>SALDO</t>
  </si>
  <si>
    <t>Qtde Registrada</t>
  </si>
  <si>
    <t>Valor Total Registrado</t>
  </si>
  <si>
    <t>Valor Total Utilizado</t>
  </si>
  <si>
    <t>Valor Total da Ata com Aditivo</t>
  </si>
  <si>
    <t>Valor Utilizado</t>
  </si>
  <si>
    <t>% Aditivos</t>
  </si>
  <si>
    <t>% Utilizado</t>
  </si>
  <si>
    <t>Qtde Utilizada</t>
  </si>
  <si>
    <t>CENTRO PARTICIPANTE: GESTOR</t>
  </si>
  <si>
    <t>m²</t>
  </si>
  <si>
    <t>339030.24</t>
  </si>
  <si>
    <t>339039.16</t>
  </si>
  <si>
    <t>CENTRO PARTICIPANTE:</t>
  </si>
  <si>
    <t>02387-6-013</t>
  </si>
  <si>
    <t>02590-9-008</t>
  </si>
  <si>
    <t>03960-8-048</t>
  </si>
  <si>
    <t>03027-9-027</t>
  </si>
  <si>
    <t>03027-9-005</t>
  </si>
  <si>
    <t>03027-9-028</t>
  </si>
  <si>
    <t>07626-0-008</t>
  </si>
  <si>
    <t>Peça</t>
  </si>
  <si>
    <t>11073-6-014</t>
  </si>
  <si>
    <t>12254-8-003</t>
  </si>
  <si>
    <t xml:space="preserve">                  </t>
  </si>
  <si>
    <t>Empresa</t>
  </si>
  <si>
    <t>Descrição</t>
  </si>
  <si>
    <t>Marca/Modelo</t>
  </si>
  <si>
    <t>Código NUC</t>
  </si>
  <si>
    <t>Detalhamento</t>
  </si>
  <si>
    <r>
      <t xml:space="preserve">Película profissional refletiva para redução de temperatura e de incidência dos raios UV. </t>
    </r>
    <r>
      <rPr>
        <b/>
        <sz val="11"/>
        <rFont val="Calibri"/>
        <family val="2"/>
      </rPr>
      <t>Instalada.</t>
    </r>
  </si>
  <si>
    <r>
      <t xml:space="preserve">Persiana vertical em tecido resinado RAMI natural com blackout em faixas de no mínimo 9cm, guias para abrir e fechar e mudança de posição (controle de entrada de luz) cor a definir, </t>
    </r>
    <r>
      <rPr>
        <b/>
        <sz val="11"/>
        <rFont val="Calibri"/>
        <family val="2"/>
      </rPr>
      <t>instalada</t>
    </r>
    <r>
      <rPr>
        <sz val="11"/>
        <rFont val="Calibri"/>
        <family val="2"/>
      </rPr>
      <t xml:space="preserve">. (para cálculos da cotação utilizar altura média de 1,60m). </t>
    </r>
  </si>
  <si>
    <r>
      <t>Persiana vertical em tecido resinado RAMI natural - em faixas de no mín. 9 cm, guias para abrir e fechar e mudança de posição (controle a entrada de luz). Cor a definir. I</t>
    </r>
    <r>
      <rPr>
        <b/>
        <sz val="11"/>
        <rFont val="Calibri"/>
        <family val="2"/>
      </rPr>
      <t>nstalada</t>
    </r>
    <r>
      <rPr>
        <sz val="11"/>
        <rFont val="Calibri"/>
        <family val="2"/>
      </rPr>
      <t xml:space="preserve">. (para cálculos da cotação utilizar altura média de 1,60m). </t>
    </r>
  </si>
  <si>
    <t>50073 0 001</t>
  </si>
  <si>
    <t>50166 0 003</t>
  </si>
  <si>
    <t>PROCESSO: 589/2023/UDESC</t>
  </si>
  <si>
    <t>OBJETO: AQUISIÇÃO DE DIVISÓRIAS, VIDROS, CORTINAS, PELÍCULAS E SIMILARES PARA A UDESC,</t>
  </si>
  <si>
    <t>VIGÊNCIA DA ATA: 04/04/2023 até 04/04/2024</t>
  </si>
  <si>
    <t xml:space="preserve"> AF/OS nº  xxxx/2023 Qtde. DT</t>
  </si>
  <si>
    <t>ELFORT IMPORTAÇÃO E DISTRIBUICAO DE PRODUTOS LTDA</t>
  </si>
  <si>
    <r>
      <t xml:space="preserve">Espelho cristal 4mm. </t>
    </r>
    <r>
      <rPr>
        <b/>
        <sz val="11"/>
        <rFont val="Calibri"/>
        <family val="2"/>
      </rPr>
      <t xml:space="preserve">Instalado. </t>
    </r>
    <r>
      <rPr>
        <sz val="11"/>
        <rFont val="Calibri"/>
        <family val="2"/>
      </rPr>
      <t>Com moldura em alumínio e compensado 6mm plastificado colado. Considerar retirada do vidro existente se houver.</t>
    </r>
  </si>
  <si>
    <t>Cebrace / Espelho Cristal</t>
  </si>
  <si>
    <r>
      <t>Vidro mini-boreal incolor, 3mm.</t>
    </r>
    <r>
      <rPr>
        <b/>
        <sz val="11"/>
        <rFont val="Calibri"/>
        <family val="2"/>
      </rPr>
      <t xml:space="preserve"> Instalado</t>
    </r>
    <r>
      <rPr>
        <sz val="11"/>
        <color indexed="8"/>
        <rFont val="Calibri"/>
        <family val="2"/>
      </rPr>
      <t>.</t>
    </r>
  </si>
  <si>
    <t>Cebrace / mini boreal 3 mm</t>
  </si>
  <si>
    <r>
      <t>Fornecimento e</t>
    </r>
    <r>
      <rPr>
        <b/>
        <sz val="11"/>
        <rFont val="Calibri"/>
        <family val="2"/>
      </rPr>
      <t xml:space="preserve"> instalação</t>
    </r>
    <r>
      <rPr>
        <sz val="11"/>
        <color indexed="8"/>
        <rFont val="Calibri"/>
        <family val="2"/>
      </rPr>
      <t xml:space="preserve"> de vidro liso 3mm, incolor, incluindo massa/filete de espuma em ambas as faces, acabamento e retirada do vidro e massa anterior se houver.</t>
    </r>
  </si>
  <si>
    <t xml:space="preserve">Cebrace / Incolor 3 mm </t>
  </si>
  <si>
    <r>
      <t>Fornecimento e i</t>
    </r>
    <r>
      <rPr>
        <b/>
        <sz val="11"/>
        <rFont val="Calibri"/>
        <family val="2"/>
      </rPr>
      <t xml:space="preserve">nstalação </t>
    </r>
    <r>
      <rPr>
        <sz val="11"/>
        <color indexed="8"/>
        <rFont val="Calibri"/>
        <family val="2"/>
      </rPr>
      <t>de vidro liso 4mm, incolor, incluindo massa/filete de espuma em ambas as faces, acabamento e retirada do vidro e massa anterior se houver.</t>
    </r>
  </si>
  <si>
    <t>Cebrace / Incolor 4 mm</t>
  </si>
  <si>
    <r>
      <t xml:space="preserve">Fornecimento e </t>
    </r>
    <r>
      <rPr>
        <b/>
        <sz val="11"/>
        <rFont val="Calibri"/>
        <family val="2"/>
      </rPr>
      <t>instalaçã</t>
    </r>
    <r>
      <rPr>
        <sz val="11"/>
        <color indexed="8"/>
        <rFont val="Calibri"/>
        <family val="2"/>
      </rPr>
      <t>o de vidro liso 5mm, incolor, incluindo massa/filete de espuma em ambas as faces, acabamento e retirada do vidro e massa anterior se houver.</t>
    </r>
  </si>
  <si>
    <t>Cebrace / Incolor 5 mm</t>
  </si>
  <si>
    <t>DELDUQUE COMERCIO E SERVIÇOS LTDA ME</t>
  </si>
  <si>
    <r>
      <t xml:space="preserve">Fornecimento de divisórias em painéis com espessura de 35mm, com miolo em colméia em kraft de alta gramatura e estrutura em aço galvanizado com pintura em epóxi-poliester pó. Colocação programada e cor do painel a escolher. </t>
    </r>
    <r>
      <rPr>
        <b/>
        <sz val="11"/>
        <color indexed="8"/>
        <rFont val="Calibri"/>
        <family val="2"/>
      </rPr>
      <t>Instalada.</t>
    </r>
  </si>
  <si>
    <t>eucatex</t>
  </si>
  <si>
    <r>
      <t>Fornecimento de divisórias em painéis com espessura de 35mm, com miolo em colméia em kraft de alta gramatura e estrutura em aço galvanizado com pintura em epóxi-poliester pó. Estrutura com Módulo de vidro de espessura mínima de 4mm (vidro incluido na cotação). Painel de divisórias e bandeira em vidro com altura a ser definido na AF, fazendo a estrutura ficar com "painel, vidro e painel" ou "painel e vidro". Colocação programada e cor a escolher.</t>
    </r>
    <r>
      <rPr>
        <b/>
        <sz val="11"/>
        <color indexed="8"/>
        <rFont val="Calibri"/>
        <family val="2"/>
      </rPr>
      <t xml:space="preserve"> Instalado.</t>
    </r>
  </si>
  <si>
    <r>
      <t>Porta de abrir eixo vertical, 90X210cm em painéis divisórias, cor a definir. Com miolo em colméia e estrutura em aço com pintura em epóxi na cor preta, bege ou branca, completa (com maçaneta, chave e dobradiças)</t>
    </r>
    <r>
      <rPr>
        <b/>
        <sz val="11"/>
        <rFont val="Calibri"/>
        <family val="2"/>
      </rPr>
      <t>.</t>
    </r>
    <r>
      <rPr>
        <sz val="11"/>
        <rFont val="Calibri"/>
        <family val="2"/>
      </rPr>
      <t xml:space="preserve"> Compatíveis com as divisórias existentes. </t>
    </r>
    <r>
      <rPr>
        <b/>
        <sz val="11"/>
        <rFont val="Calibri"/>
        <family val="2"/>
      </rPr>
      <t>Instalada.</t>
    </r>
  </si>
  <si>
    <r>
      <t>Porta para divisórias em painéis de espessura 35mm, com miolo tipo colméia em kraft de alta gramatura, estrutura em aço galvanizado, com pintura epóxi-poliester pó. Colocação</t>
    </r>
    <r>
      <rPr>
        <sz val="11"/>
        <rFont val="Calibri"/>
        <family val="2"/>
      </rPr>
      <t xml:space="preserve"> programada e cor a definir. Medidas da porta: 0,80x2,10m. </t>
    </r>
    <r>
      <rPr>
        <b/>
        <sz val="11"/>
        <rFont val="Calibri"/>
        <family val="2"/>
      </rPr>
      <t>Instalada.</t>
    </r>
  </si>
  <si>
    <t>Serviço de desmontagem de divisórias em painéis com espessura de 35mm, miolo em colméia, estrutura em aço ou alumínio.</t>
  </si>
  <si>
    <t>Própria</t>
  </si>
  <si>
    <t>Serviço de montagem de divisórias em painéis com espessura de 35mm, miolo em colméia, estrutura em aço ou alumínio.</t>
  </si>
  <si>
    <t>SUMMER FILMS COMÉRCIO DE PELÍCULAS PARA CONTROLE SOLAR EIRELI</t>
  </si>
  <si>
    <t>NEXFIL / SILVER05</t>
  </si>
  <si>
    <t>sul brasil</t>
  </si>
  <si>
    <r>
      <t xml:space="preserve">Persiana horizontal de alumínio com lâminas de 50mm, não-perfurada, que permita ser utilizada por meio de um cordão e haste. </t>
    </r>
    <r>
      <rPr>
        <sz val="11"/>
        <rFont val="Calibri"/>
        <family val="2"/>
      </rPr>
      <t xml:space="preserve">Completa, inclui todos os acessórios necessários para a sua instalação e funcionamento. Modelo de referência: Haste e Cordão/Luxaflex. </t>
    </r>
    <r>
      <rPr>
        <b/>
        <sz val="11"/>
        <rFont val="Calibri"/>
        <family val="2"/>
      </rPr>
      <t>instalada.</t>
    </r>
  </si>
  <si>
    <r>
      <t xml:space="preserve">Persiana horizontal de alumínio com lâminas de 50mm, modelo blackout, sem furos, que permita ser utilizada por meio de um cordão e haste. Completa, inclui todos os acessórios necessários para a sua instalação e funcionamento. Modelo de referência: Haste e Cordão/Luxaflex. </t>
    </r>
    <r>
      <rPr>
        <b/>
        <sz val="11"/>
        <rFont val="Calibri"/>
        <family val="2"/>
      </rPr>
      <t>instalada.</t>
    </r>
  </si>
  <si>
    <t>IDEIA BRASIL COMÉRCIO E SERVIÇOS EIRELI</t>
  </si>
  <si>
    <r>
      <t xml:space="preserve">Fornecimento de toldo em policarbonato incluindo estrutura em alumínio. Tubos 5x10cm na cor branco. Calha para água da chuva. </t>
    </r>
    <r>
      <rPr>
        <b/>
        <sz val="11"/>
        <rFont val="Calibri"/>
        <family val="2"/>
      </rPr>
      <t>Instalado</t>
    </r>
    <r>
      <rPr>
        <sz val="11"/>
        <rFont val="Calibri"/>
        <family val="2"/>
      </rPr>
      <t>. Dimensões aproximadas de 6x6m</t>
    </r>
  </si>
  <si>
    <t>IB / TPA</t>
  </si>
  <si>
    <t>peça</t>
  </si>
  <si>
    <t>2639 5 002</t>
  </si>
  <si>
    <t xml:space="preserve">Serviço profissional de restauro de piso de madeira maciça de salas de aula e laboratórios, contemplando: reforma dos pisos de madeira devendo estar inclusos a correção do piso quebrado ou trincado vedando as frestas com massa da mesma madeira. Substituição dos pisos quebrados. "Repregar" as tábuas que forem necessárias. Nivelar as tábuas. Após restauração lixar toda a área. Aplicação de camada de proteção sinteco ou equivalente, apropriada para a madeira. Garantia do serviço de 12 meses.  </t>
  </si>
  <si>
    <t>Serviço</t>
  </si>
  <si>
    <t>Tábua para deck em pinus tratado (autoclave) com nó de 3 X 9 X 300cm. Tratamento pelos métodos de Preservação determinados pela Norma NBR 7190, da ABNT, com classe de risco CR4, sob vácuo e pressão em Autoclave.</t>
  </si>
  <si>
    <t>MPB / Deck Pinus</t>
  </si>
  <si>
    <t>5678 2 017</t>
  </si>
  <si>
    <t>DELDUQUE COMERCIO E SERVIÇOS LTDA ME2</t>
  </si>
  <si>
    <t>Cortina em Chenille/ Rústica. Composição aproximada: 60% Algodão e 40% Poliéster. Cor bege/areia (lisa). Acabamento com bainha. Ilhós redondo para varão de 30mm. Medida aprox. (total): (LxA) 4,00x2,30m, dividida em duas partes iguais, ou seja, de (LxA): 2,00x2,30m. Garantia contra defeitos de fabricação. Variação permitida das medidas: 10cm.</t>
  </si>
  <si>
    <t>decor</t>
  </si>
  <si>
    <t>Cortina em Chenille/ Rústica. Composição aproximada: 60% Algodão e 40% Poliéster. Cor bege/ areia (lisa). Acabamento com bainha. Ilhós redondo para varão de 30mm. Medida aprox. (total): (LxA) 5,40 x2,50m, dividida em duas partes iguais, ou seja, de (LxA): 2,70 x2,30m. Garantia contra defeitos de fabricação. Variação permitida medidas: 10cm</t>
  </si>
  <si>
    <t xml:space="preserve">Cortina em Voil liso fino, delicado e com caimento (sem forro). Composição: 100% Poliéster. Cor branca. Acabamento com bainha.  Ilhós redondo, para varão de até 20mm. Medida aprox. (total): (LxA) 2,80x1,70m, dividida em duas partes iguais, ou seja, de (LxA): 1,40 x1,70m. Garantia contra defeitos de fabricação. Variação permitida das medidas: 10cm. </t>
  </si>
  <si>
    <t>12337-4-009</t>
  </si>
  <si>
    <t>CASA DAS PELÍCULAS LTDA - ME</t>
  </si>
  <si>
    <t>Fornecimento e instalação de película de controle de luminosidade solar. Película de proteção para vitrines expositoras e janelas do edifício do Museu da Escola Catarinense, modelo de referência Prestige 90 EX, da  3M ou superior. Película incolor; Qualidade anti-risco; Visibilidade  luminosa  transmitida de até 15%; Visibilidade refletida de no mínimo 60%; Transparência de, no mínimo, 90% Total de energia solar rejeitada de, no mínimo, 79% Rejeição de raios ultravioleta de no mínimo 99%; Rejeição de IR: ³ 95% Linha profissional Tecnologia: poliéster Com  adesivo que não agrida o vidro; Certificado de garantia de, no mínimo 8 anos, contra defeito de fabricação (coloração, desprender, desagregar, durabilidade média de filtro) Referência: 3M, modelo  Prestige 90 EX. As películas instaladas deverão estar em perfeitas condições, sem riscos, descolamentos, bolhas, descoloração, deslaminação, rachaduras e outras imperfeições. A película deve ter suas dimensões determinadas em função das dimensões do vidro, sem folgas ou a menor, tendo em vista a tolerância dos caixilhos/acabamentos (das expositoras e janelas) em, no máximo 1(hum) milímetro. A película deverá ser instalada pelo lado interno dos vidros, não podendo haver emendas. Os serviços de instalação das películas deverão ser garantidos por no mínimo 5 (cinco) anos, contados a partir da data de recebimento definitivo, contra possíveis defeitos quanto a instalação, como por exemplo, desprendimento das  películas, formação de bolhas de ar, etc. As películas, deverão ser garantidas  por  no  mínimo 10 (dez) anos,  contados a partir  da  data  de recebimento definitivo, contra defeitos  de  fabricação (quanto a coloração, etc.). Apresentação de amostra caso solicitado. A empresa licitante deverá apresentar Atestado de Capacidade Técnica, fornecido por pessoa  jurídica de direito  público e/ou  privado, que a proponente  já forneceu materiais  compatíveis com o objeto da presente licitação e que comprove o desempenho  de atividades compatíveis em características e quantidade com o objeto   da   licitação, através   da apresentação de um ou mais atestados. Para a demonstração da capacidade técnico-operacional  da licitante, será considerada satisfatória a comprovação da execução de no mínimo (50 %) dos quantitativos previstos no Termo de Referência. Todos os documentos emitidos em língua estrangeira, caso apresentados no certame, deverão ser entregues  acompanhados da tradução para Língua  Portuguesa, efetuada por Tradutor Juramentado, e também devidamente consularizados ou registrados no Cartório de Títulos e Documentos. As marcas eventualmente  citadas deverão ser consideradas como simples referências, podendo ser ofertados  produtos similares com as mesmas qualidades e características funcionais. As películas adquiridas deverão ser entregues instaladas de acordo com a determinação do fabricante devendo o vencedor cumprir todas as exigências necessárias para adequada instalação do produto. Os vidros que receberem as películas devem  ser  previamente limpos, afim de evitar que partículas de  pó, sujeira ou outros  interfiram na qualidade final do item. As películas  instaladas, deverão estar em perfeitas condições, sem riscos, descolamentos, bolhas, descoloração, deslaminação, rachaduras e outras imperfeições. A execução do objeto, deverá ser realizada com cuidado,  de modo a não danificar, quebrar, manchar, sujar, outros elementos preexistentes no local. Caso algum vidro venha a ser quebrado durante a  instalação da película, cabe a contratada repor o mesmo no prazo de 72 horas, nas mesmas especificações que o vidro que foi quebrado. Da mesma forma para outros elementos envolvidos no serviço.</t>
  </si>
  <si>
    <t>3M / Prestige 90 EX</t>
  </si>
  <si>
    <t>Quantidade aditivo</t>
  </si>
  <si>
    <t>Valor total por item</t>
  </si>
  <si>
    <t>% Aditivo</t>
  </si>
  <si>
    <t xml:space="preserve">VALOR TOTAL </t>
  </si>
  <si>
    <t>ADITIVO MUSEUM</t>
  </si>
  <si>
    <t>OBS: Adesão a ATA item 06 - (quant. 172,52 m2), item 07 - (quant. 78,48 m2), item 8 - (quant. 14 und.), item 10 - (quant. 36 m2) e  item 11 - (quant. 15m2) - DEFENSORIA PÚBLICA SC - SGPe 23364/2023</t>
  </si>
  <si>
    <r>
      <t xml:space="preserve">Adesão pelo Sistema Prisional de SC conforme planilha na Pasta da ATA ARP - SGPe </t>
    </r>
    <r>
      <rPr>
        <b/>
        <sz val="11"/>
        <rFont val="Calibri"/>
        <family val="2"/>
        <scheme val="minor"/>
      </rPr>
      <t>SAP 74781/2023</t>
    </r>
  </si>
  <si>
    <t>Atualizado em 09/10/2023</t>
  </si>
  <si>
    <t xml:space="preserve"> AF nº 1612/2023 Qtde. DT</t>
  </si>
  <si>
    <t xml:space="preserve"> AF nº 2291/2023 Qtde. DT</t>
  </si>
  <si>
    <t xml:space="preserve"> AF nº  635/2023 Qtde. DT</t>
  </si>
  <si>
    <t xml:space="preserve"> AF nº  636/2023 Qtde. DT</t>
  </si>
  <si>
    <t>AF nº 1010/2023 Qtde. DT</t>
  </si>
  <si>
    <t>AF nº 1089/2023 Qtde. DT</t>
  </si>
  <si>
    <t xml:space="preserve"> AF nº  603/2023 Qtde. DT</t>
  </si>
  <si>
    <t xml:space="preserve"> AF nº  687/2023 Qtde. DT</t>
  </si>
  <si>
    <t xml:space="preserve"> AF/OS nº  1304/2023 Qtde. DT</t>
  </si>
  <si>
    <t xml:space="preserve"> AF/OS nº  2129/2023 Qtde. DT</t>
  </si>
  <si>
    <t xml:space="preserve"> AF/OS nº  2187/2023 Qtde. DT</t>
  </si>
  <si>
    <t xml:space="preserve"> AF/OS nº  983/2023 Qtde. DT</t>
  </si>
  <si>
    <t xml:space="preserve"> AF/OS nº  1190/2023 Qtde. DT</t>
  </si>
  <si>
    <t xml:space="preserve"> AF/OS nº  29903/2023 Qtde. DT</t>
  </si>
  <si>
    <t xml:space="preserve"> AF/OS nº  1146/2023 </t>
  </si>
  <si>
    <t xml:space="preserve"> AF/OS nº  1398/2023 </t>
  </si>
  <si>
    <t xml:space="preserve"> AF/OS nº  1889/2023</t>
  </si>
  <si>
    <t xml:space="preserve"> AF/OS nº  2138/2023</t>
  </si>
  <si>
    <t xml:space="preserve"> AF/OS nº  1829/2023 Qtde. DT</t>
  </si>
  <si>
    <t xml:space="preserve"> AF/OS nº  2027/2023 Qtde. DT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</si>
</sst>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44" formatCode="_-&quot;R$&quot;\ * #,##0.00_-;\-&quot;R$&quot;\ * #,##0.00_-;_-&quot;R$&quot;\ * &quot;-&quot;??_-;_-@_-"/>
    <numFmt numFmtId="43" formatCode="_-* #,##0.00_-;\-* #,##0.00_-;_-* &quot;-&quot;??_-;_-@_-"/>
    <numFmt numFmtId="164" formatCode="_(* #,##0.00_);_(* \(#,##0.00\);_(* &quot;-&quot;??_);_(@_)"/>
    <numFmt numFmtId="165" formatCode="_(* #,##0.00_);_(* \(#,##0.00\);_(* \-??_);_(@_)"/>
    <numFmt numFmtId="166" formatCode="#,##0;[Red]#,##0"/>
    <numFmt numFmtId="167" formatCode="_-* #,##0.00\ &quot;€&quot;_-;\-* #,##0.00\ &quot;€&quot;_-;_-* &quot;-&quot;??\ &quot;€&quot;_-;_-@_-"/>
    <numFmt numFmtId="168" formatCode="_-[$R$-416]\ * #,##0.00_-;\-[$R$-416]\ * #,##0.00_-;_-[$R$-416]\ * &quot;-&quot;??_-;_-@_-"/>
    <numFmt numFmtId="169" formatCode="&quot;R$&quot;\ #,##0.00"/>
  </numFmts>
  <fonts count="16">
    <font>
      <sz val="10"/>
      <name val="Arial"/>
    </font>
    <font>
      <sz val="10"/>
      <name val="Arial"/>
      <family val="2"/>
    </font>
    <font>
      <b/>
      <sz val="18"/>
      <color indexed="56"/>
      <name val="Cambria"/>
      <family val="2"/>
    </font>
    <font>
      <sz val="11"/>
      <name val="Calibri"/>
      <family val="2"/>
      <scheme val="minor"/>
    </font>
    <font>
      <sz val="10"/>
      <name val="Arial"/>
      <family val="2"/>
    </font>
    <font>
      <sz val="12"/>
      <name val="Calibri"/>
      <family val="2"/>
      <scheme val="minor"/>
    </font>
    <font>
      <b/>
      <sz val="11"/>
      <name val="Calibri"/>
      <family val="2"/>
      <scheme val="minor"/>
    </font>
    <font>
      <b/>
      <sz val="12"/>
      <name val="Calibri "/>
    </font>
    <font>
      <b/>
      <sz val="12"/>
      <color rgb="FF333333"/>
      <name val="Calibri"/>
      <family val="2"/>
      <scheme val="minor"/>
    </font>
    <font>
      <b/>
      <sz val="11"/>
      <name val="Calibri"/>
      <family val="2"/>
    </font>
    <font>
      <sz val="11"/>
      <name val="Calibri"/>
      <family val="2"/>
    </font>
    <font>
      <b/>
      <sz val="12"/>
      <name val="Calibri"/>
      <family val="2"/>
      <scheme val="minor"/>
    </font>
    <font>
      <b/>
      <sz val="11"/>
      <color indexed="8"/>
      <name val="Calibri"/>
      <family val="2"/>
    </font>
    <font>
      <sz val="11"/>
      <color indexed="8"/>
      <name val="Calibri"/>
      <family val="2"/>
    </font>
    <font>
      <sz val="10"/>
      <name val="Arial"/>
    </font>
    <font>
      <b/>
      <sz val="16"/>
      <name val="Calibri"/>
      <family val="2"/>
      <scheme val="minor"/>
    </font>
  </fonts>
  <fills count="18">
    <fill>
      <patternFill patternType="none"/>
    </fill>
    <fill>
      <patternFill patternType="gray125"/>
    </fill>
    <fill>
      <patternFill patternType="solid">
        <fgColor indexed="41"/>
        <bgColor indexed="64"/>
      </patternFill>
    </fill>
    <fill>
      <patternFill patternType="solid">
        <fgColor indexed="10"/>
        <bgColor indexed="10"/>
      </patternFill>
    </fill>
    <fill>
      <patternFill patternType="solid">
        <fgColor indexed="11"/>
        <bgColor indexed="64"/>
      </patternFill>
    </fill>
    <fill>
      <patternFill patternType="solid">
        <fgColor indexed="13"/>
        <bgColor indexed="26"/>
      </patternFill>
    </fill>
    <fill>
      <patternFill patternType="solid">
        <fgColor indexed="53"/>
        <bgColor indexed="64"/>
      </patternFill>
    </fill>
    <fill>
      <patternFill patternType="solid">
        <fgColor rgb="FFFFFF00"/>
        <bgColor indexed="64"/>
      </patternFill>
    </fill>
    <fill>
      <patternFill patternType="solid">
        <fgColor theme="9" tint="0.39997558519241921"/>
        <bgColor indexed="64"/>
      </patternFill>
    </fill>
    <fill>
      <patternFill patternType="solid">
        <fgColor rgb="FF92D050"/>
        <bgColor indexed="64"/>
      </patternFill>
    </fill>
    <fill>
      <patternFill patternType="solid">
        <fgColor theme="3" tint="0.79998168889431442"/>
        <bgColor indexed="10"/>
      </patternFill>
    </fill>
    <fill>
      <patternFill patternType="solid">
        <fgColor theme="0"/>
        <bgColor indexed="31"/>
      </patternFill>
    </fill>
    <fill>
      <patternFill patternType="solid">
        <fgColor theme="0"/>
        <bgColor indexed="64"/>
      </patternFill>
    </fill>
    <fill>
      <patternFill patternType="solid">
        <fgColor theme="0" tint="-0.14999847407452621"/>
        <bgColor indexed="64"/>
      </patternFill>
    </fill>
    <fill>
      <patternFill patternType="solid">
        <fgColor theme="0" tint="-0.14999847407452621"/>
        <bgColor indexed="26"/>
      </patternFill>
    </fill>
    <fill>
      <patternFill patternType="solid">
        <fgColor theme="0" tint="-0.34998626667073579"/>
        <bgColor indexed="26"/>
      </patternFill>
    </fill>
    <fill>
      <patternFill patternType="solid">
        <fgColor rgb="FFFFFFFF"/>
        <bgColor indexed="64"/>
      </patternFill>
    </fill>
    <fill>
      <patternFill patternType="solid">
        <fgColor theme="9" tint="0.7999816888943144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top style="thin">
        <color indexed="64"/>
      </top>
      <bottom/>
      <diagonal/>
    </border>
  </borders>
  <cellStyleXfs count="105">
    <xf numFmtId="0" fontId="0" fillId="0" borderId="0"/>
    <xf numFmtId="0" fontId="1" fillId="0" borderId="0"/>
    <xf numFmtId="164" fontId="1" fillId="0" borderId="0" applyFill="0" applyBorder="0" applyAlignment="0" applyProtection="0"/>
    <xf numFmtId="165" fontId="1" fillId="0" borderId="0" applyFill="0" applyBorder="0" applyAlignment="0" applyProtection="0"/>
    <xf numFmtId="0" fontId="2" fillId="0" borderId="0" applyNumberFormat="0" applyFill="0" applyBorder="0" applyAlignment="0" applyProtection="0"/>
    <xf numFmtId="44" fontId="4" fillId="0" borderId="0" applyFont="0" applyFill="0" applyBorder="0" applyAlignment="0" applyProtection="0"/>
    <xf numFmtId="167" fontId="4" fillId="0" borderId="0" applyFont="0" applyFill="0" applyBorder="0" applyAlignment="0" applyProtection="0"/>
    <xf numFmtId="43" fontId="1" fillId="0" borderId="0" applyFill="0" applyBorder="0" applyAlignment="0" applyProtection="0"/>
    <xf numFmtId="43" fontId="1" fillId="0" borderId="0" applyFill="0" applyBorder="0" applyAlignment="0" applyProtection="0"/>
    <xf numFmtId="44" fontId="1" fillId="0" borderId="0" applyFont="0" applyFill="0" applyBorder="0" applyAlignment="0" applyProtection="0"/>
    <xf numFmtId="167" fontId="1" fillId="0" borderId="0" applyFont="0" applyFill="0" applyBorder="0" applyAlignment="0" applyProtection="0"/>
    <xf numFmtId="43" fontId="1" fillId="0" borderId="0" applyFill="0" applyBorder="0" applyAlignment="0" applyProtection="0"/>
    <xf numFmtId="43" fontId="1" fillId="0" borderId="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3" fontId="1" fillId="0" borderId="0" applyFill="0" applyBorder="0" applyAlignment="0" applyProtection="0"/>
    <xf numFmtId="43" fontId="1" fillId="0" borderId="0" applyFill="0" applyBorder="0" applyAlignment="0" applyProtection="0"/>
    <xf numFmtId="44" fontId="1" fillId="0" borderId="0" applyFont="0" applyFill="0" applyBorder="0" applyAlignment="0" applyProtection="0"/>
    <xf numFmtId="43" fontId="1" fillId="0" borderId="0" applyFill="0" applyBorder="0" applyAlignment="0" applyProtection="0"/>
    <xf numFmtId="43" fontId="1" fillId="0" borderId="0" applyFill="0" applyBorder="0" applyAlignment="0" applyProtection="0"/>
    <xf numFmtId="44" fontId="1" fillId="0" borderId="0" applyFont="0" applyFill="0" applyBorder="0" applyAlignment="0" applyProtection="0"/>
    <xf numFmtId="43" fontId="1" fillId="0" borderId="0" applyFill="0" applyBorder="0" applyAlignment="0" applyProtection="0"/>
    <xf numFmtId="43" fontId="1" fillId="0" borderId="0" applyFill="0" applyBorder="0" applyAlignment="0" applyProtection="0"/>
    <xf numFmtId="44" fontId="1" fillId="0" borderId="0" applyFont="0" applyFill="0" applyBorder="0" applyAlignment="0" applyProtection="0"/>
    <xf numFmtId="43" fontId="1" fillId="0" borderId="0" applyFill="0" applyBorder="0" applyAlignment="0" applyProtection="0"/>
    <xf numFmtId="43" fontId="1" fillId="0" borderId="0" applyFill="0" applyBorder="0" applyAlignment="0" applyProtection="0"/>
    <xf numFmtId="44" fontId="1" fillId="0" borderId="0" applyFont="0" applyFill="0" applyBorder="0" applyAlignment="0" applyProtection="0"/>
    <xf numFmtId="43" fontId="1" fillId="0" borderId="0" applyFill="0" applyBorder="0" applyAlignment="0" applyProtection="0"/>
    <xf numFmtId="43" fontId="1" fillId="0" borderId="0" applyFill="0" applyBorder="0" applyAlignment="0" applyProtection="0"/>
    <xf numFmtId="44" fontId="1" fillId="0" borderId="0" applyFont="0" applyFill="0" applyBorder="0" applyAlignment="0" applyProtection="0"/>
    <xf numFmtId="43" fontId="1" fillId="0" borderId="0" applyFill="0" applyBorder="0" applyAlignment="0" applyProtection="0"/>
    <xf numFmtId="43" fontId="1" fillId="0" borderId="0" applyFill="0" applyBorder="0" applyAlignment="0" applyProtection="0"/>
    <xf numFmtId="9" fontId="14" fillId="0" borderId="0" applyFont="0" applyFill="0" applyBorder="0" applyAlignment="0" applyProtection="0"/>
    <xf numFmtId="44" fontId="1" fillId="0" borderId="0" applyFont="0" applyFill="0" applyBorder="0" applyAlignment="0" applyProtection="0"/>
    <xf numFmtId="43" fontId="1" fillId="0" borderId="0" applyFill="0" applyBorder="0" applyAlignment="0" applyProtection="0"/>
    <xf numFmtId="43" fontId="1" fillId="0" borderId="0" applyFill="0" applyBorder="0" applyAlignment="0" applyProtection="0"/>
    <xf numFmtId="44" fontId="1" fillId="0" borderId="0" applyFont="0" applyFill="0" applyBorder="0" applyAlignment="0" applyProtection="0"/>
    <xf numFmtId="43" fontId="1" fillId="0" borderId="0" applyFill="0" applyBorder="0" applyAlignment="0" applyProtection="0"/>
    <xf numFmtId="43" fontId="1" fillId="0" borderId="0" applyFill="0" applyBorder="0" applyAlignment="0" applyProtection="0"/>
    <xf numFmtId="44" fontId="1" fillId="0" borderId="0" applyFont="0" applyFill="0" applyBorder="0" applyAlignment="0" applyProtection="0"/>
    <xf numFmtId="43" fontId="1" fillId="0" borderId="0" applyFill="0" applyBorder="0" applyAlignment="0" applyProtection="0"/>
    <xf numFmtId="43" fontId="1" fillId="0" borderId="0" applyFill="0" applyBorder="0" applyAlignment="0" applyProtection="0"/>
    <xf numFmtId="44" fontId="1" fillId="0" borderId="0" applyFont="0" applyFill="0" applyBorder="0" applyAlignment="0" applyProtection="0"/>
    <xf numFmtId="43" fontId="1" fillId="0" borderId="0" applyFill="0" applyBorder="0" applyAlignment="0" applyProtection="0"/>
    <xf numFmtId="43" fontId="1" fillId="0" borderId="0" applyFill="0" applyBorder="0" applyAlignment="0" applyProtection="0"/>
    <xf numFmtId="44" fontId="1" fillId="0" borderId="0" applyFont="0" applyFill="0" applyBorder="0" applyAlignment="0" applyProtection="0"/>
    <xf numFmtId="43" fontId="1" fillId="0" borderId="0" applyFill="0" applyBorder="0" applyAlignment="0" applyProtection="0"/>
    <xf numFmtId="43" fontId="1" fillId="0" borderId="0" applyFill="0" applyBorder="0" applyAlignment="0" applyProtection="0"/>
    <xf numFmtId="44" fontId="1" fillId="0" borderId="0" applyFont="0" applyFill="0" applyBorder="0" applyAlignment="0" applyProtection="0"/>
    <xf numFmtId="43" fontId="1" fillId="0" borderId="0" applyFill="0" applyBorder="0" applyAlignment="0" applyProtection="0"/>
    <xf numFmtId="43" fontId="1" fillId="0" borderId="0" applyFill="0" applyBorder="0" applyAlignment="0" applyProtection="0"/>
    <xf numFmtId="44" fontId="1" fillId="0" borderId="0" applyFont="0" applyFill="0" applyBorder="0" applyAlignment="0" applyProtection="0"/>
    <xf numFmtId="43" fontId="1" fillId="0" borderId="0" applyFill="0" applyBorder="0" applyAlignment="0" applyProtection="0"/>
    <xf numFmtId="43" fontId="1" fillId="0" borderId="0" applyFill="0" applyBorder="0" applyAlignment="0" applyProtection="0"/>
    <xf numFmtId="44" fontId="1" fillId="0" borderId="0" applyFont="0" applyFill="0" applyBorder="0" applyAlignment="0" applyProtection="0"/>
    <xf numFmtId="43" fontId="1" fillId="0" borderId="0" applyFill="0" applyBorder="0" applyAlignment="0" applyProtection="0"/>
    <xf numFmtId="43" fontId="1" fillId="0" borderId="0" applyFill="0" applyBorder="0" applyAlignment="0" applyProtection="0"/>
    <xf numFmtId="44" fontId="1" fillId="0" borderId="0" applyFont="0" applyFill="0" applyBorder="0" applyAlignment="0" applyProtection="0"/>
    <xf numFmtId="43" fontId="1" fillId="0" borderId="0" applyFill="0" applyBorder="0" applyAlignment="0" applyProtection="0"/>
    <xf numFmtId="43" fontId="1" fillId="0" borderId="0" applyFill="0" applyBorder="0" applyAlignment="0" applyProtection="0"/>
    <xf numFmtId="44" fontId="1" fillId="0" borderId="0" applyFont="0" applyFill="0" applyBorder="0" applyAlignment="0" applyProtection="0"/>
    <xf numFmtId="43" fontId="1" fillId="0" borderId="0" applyFill="0" applyBorder="0" applyAlignment="0" applyProtection="0"/>
    <xf numFmtId="43" fontId="1" fillId="0" borderId="0" applyFill="0" applyBorder="0" applyAlignment="0" applyProtection="0"/>
    <xf numFmtId="44" fontId="1" fillId="0" borderId="0" applyFont="0" applyFill="0" applyBorder="0" applyAlignment="0" applyProtection="0"/>
    <xf numFmtId="43" fontId="1" fillId="0" borderId="0" applyFill="0" applyBorder="0" applyAlignment="0" applyProtection="0"/>
    <xf numFmtId="43" fontId="1" fillId="0" borderId="0" applyFill="0" applyBorder="0" applyAlignment="0" applyProtection="0"/>
    <xf numFmtId="44" fontId="1" fillId="0" borderId="0" applyFont="0" applyFill="0" applyBorder="0" applyAlignment="0" applyProtection="0"/>
    <xf numFmtId="43" fontId="1" fillId="0" borderId="0" applyFill="0" applyBorder="0" applyAlignment="0" applyProtection="0"/>
    <xf numFmtId="43" fontId="1" fillId="0" borderId="0" applyFill="0" applyBorder="0" applyAlignment="0" applyProtection="0"/>
    <xf numFmtId="44" fontId="1" fillId="0" borderId="0" applyFont="0" applyFill="0" applyBorder="0" applyAlignment="0" applyProtection="0"/>
    <xf numFmtId="43" fontId="1" fillId="0" borderId="0" applyFill="0" applyBorder="0" applyAlignment="0" applyProtection="0"/>
    <xf numFmtId="43" fontId="1" fillId="0" borderId="0" applyFill="0" applyBorder="0" applyAlignment="0" applyProtection="0"/>
    <xf numFmtId="44" fontId="1" fillId="0" borderId="0" applyFont="0" applyFill="0" applyBorder="0" applyAlignment="0" applyProtection="0"/>
    <xf numFmtId="43" fontId="1" fillId="0" borderId="0" applyFill="0" applyBorder="0" applyAlignment="0" applyProtection="0"/>
    <xf numFmtId="43" fontId="1" fillId="0" borderId="0" applyFill="0" applyBorder="0" applyAlignment="0" applyProtection="0"/>
    <xf numFmtId="44" fontId="1" fillId="0" borderId="0" applyFont="0" applyFill="0" applyBorder="0" applyAlignment="0" applyProtection="0"/>
    <xf numFmtId="43" fontId="1" fillId="0" borderId="0" applyFill="0" applyBorder="0" applyAlignment="0" applyProtection="0"/>
    <xf numFmtId="43" fontId="1" fillId="0" borderId="0" applyFill="0" applyBorder="0" applyAlignment="0" applyProtection="0"/>
    <xf numFmtId="44" fontId="1" fillId="0" borderId="0" applyFont="0" applyFill="0" applyBorder="0" applyAlignment="0" applyProtection="0"/>
    <xf numFmtId="43" fontId="1" fillId="0" borderId="0" applyFill="0" applyBorder="0" applyAlignment="0" applyProtection="0"/>
    <xf numFmtId="43" fontId="1" fillId="0" borderId="0" applyFill="0" applyBorder="0" applyAlignment="0" applyProtection="0"/>
    <xf numFmtId="44" fontId="1" fillId="0" borderId="0" applyFont="0" applyFill="0" applyBorder="0" applyAlignment="0" applyProtection="0"/>
    <xf numFmtId="43" fontId="1" fillId="0" borderId="0" applyFill="0" applyBorder="0" applyAlignment="0" applyProtection="0"/>
    <xf numFmtId="43" fontId="1" fillId="0" borderId="0" applyFill="0" applyBorder="0" applyAlignment="0" applyProtection="0"/>
    <xf numFmtId="44" fontId="1" fillId="0" borderId="0" applyFont="0" applyFill="0" applyBorder="0" applyAlignment="0" applyProtection="0"/>
    <xf numFmtId="43" fontId="1" fillId="0" borderId="0" applyFill="0" applyBorder="0" applyAlignment="0" applyProtection="0"/>
    <xf numFmtId="43" fontId="1" fillId="0" borderId="0" applyFill="0" applyBorder="0" applyAlignment="0" applyProtection="0"/>
    <xf numFmtId="44" fontId="1" fillId="0" borderId="0" applyFont="0" applyFill="0" applyBorder="0" applyAlignment="0" applyProtection="0"/>
    <xf numFmtId="43" fontId="1" fillId="0" borderId="0" applyFill="0" applyBorder="0" applyAlignment="0" applyProtection="0"/>
    <xf numFmtId="43" fontId="1" fillId="0" borderId="0" applyFill="0" applyBorder="0" applyAlignment="0" applyProtection="0"/>
    <xf numFmtId="44" fontId="1" fillId="0" borderId="0" applyFont="0" applyFill="0" applyBorder="0" applyAlignment="0" applyProtection="0"/>
    <xf numFmtId="43" fontId="1" fillId="0" borderId="0" applyFill="0" applyBorder="0" applyAlignment="0" applyProtection="0"/>
    <xf numFmtId="43" fontId="1" fillId="0" borderId="0" applyFill="0" applyBorder="0" applyAlignment="0" applyProtection="0"/>
    <xf numFmtId="44" fontId="1" fillId="0" borderId="0" applyFont="0" applyFill="0" applyBorder="0" applyAlignment="0" applyProtection="0"/>
    <xf numFmtId="43" fontId="1" fillId="0" borderId="0" applyFill="0" applyBorder="0" applyAlignment="0" applyProtection="0"/>
    <xf numFmtId="43" fontId="1" fillId="0" borderId="0" applyFill="0" applyBorder="0" applyAlignment="0" applyProtection="0"/>
    <xf numFmtId="44" fontId="1" fillId="0" borderId="0" applyFont="0" applyFill="0" applyBorder="0" applyAlignment="0" applyProtection="0"/>
    <xf numFmtId="43" fontId="1" fillId="0" borderId="0" applyFill="0" applyBorder="0" applyAlignment="0" applyProtection="0"/>
    <xf numFmtId="43" fontId="1" fillId="0" borderId="0" applyFill="0" applyBorder="0" applyAlignment="0" applyProtection="0"/>
    <xf numFmtId="44" fontId="1" fillId="0" borderId="0" applyFont="0" applyFill="0" applyBorder="0" applyAlignment="0" applyProtection="0"/>
    <xf numFmtId="43" fontId="1" fillId="0" borderId="0" applyFill="0" applyBorder="0" applyAlignment="0" applyProtection="0"/>
    <xf numFmtId="43" fontId="1" fillId="0" borderId="0" applyFill="0" applyBorder="0" applyAlignment="0" applyProtection="0"/>
    <xf numFmtId="44" fontId="1" fillId="0" borderId="0" applyFont="0" applyFill="0" applyBorder="0" applyAlignment="0" applyProtection="0"/>
    <xf numFmtId="43" fontId="1" fillId="0" borderId="0" applyFill="0" applyBorder="0" applyAlignment="0" applyProtection="0"/>
    <xf numFmtId="43" fontId="1" fillId="0" borderId="0" applyFill="0" applyBorder="0" applyAlignment="0" applyProtection="0"/>
  </cellStyleXfs>
  <cellXfs count="149">
    <xf numFmtId="0" fontId="0" fillId="0" borderId="0" xfId="0"/>
    <xf numFmtId="0" fontId="3" fillId="0" borderId="0" xfId="1" applyFont="1" applyFill="1" applyAlignment="1">
      <alignment horizontal="center" vertical="center" wrapText="1"/>
    </xf>
    <xf numFmtId="0" fontId="3" fillId="0" borderId="0" xfId="1" applyFont="1" applyAlignment="1">
      <alignment wrapText="1"/>
    </xf>
    <xf numFmtId="0" fontId="3" fillId="0" borderId="0" xfId="1" applyFont="1" applyFill="1" applyAlignment="1">
      <alignment vertical="center" wrapText="1"/>
    </xf>
    <xf numFmtId="0" fontId="3" fillId="0" borderId="0" xfId="1" applyFont="1" applyFill="1" applyAlignment="1" applyProtection="1">
      <alignment wrapText="1"/>
      <protection locked="0"/>
    </xf>
    <xf numFmtId="3" fontId="3" fillId="0" borderId="0" xfId="1" applyNumberFormat="1" applyFont="1" applyAlignment="1" applyProtection="1">
      <alignment wrapText="1"/>
      <protection locked="0"/>
    </xf>
    <xf numFmtId="0" fontId="3" fillId="0" borderId="0" xfId="1" applyFont="1" applyAlignment="1" applyProtection="1">
      <alignment wrapText="1"/>
      <protection locked="0"/>
    </xf>
    <xf numFmtId="168" fontId="5" fillId="9" borderId="2" xfId="1" applyNumberFormat="1" applyFont="1" applyFill="1" applyBorder="1" applyAlignment="1" applyProtection="1">
      <alignment horizontal="right"/>
      <protection locked="0"/>
    </xf>
    <xf numFmtId="168" fontId="5" fillId="9" borderId="3" xfId="1" applyNumberFormat="1" applyFont="1" applyFill="1" applyBorder="1" applyAlignment="1" applyProtection="1">
      <alignment horizontal="right"/>
      <protection locked="0"/>
    </xf>
    <xf numFmtId="2" fontId="5" fillId="9" borderId="3" xfId="1" applyNumberFormat="1" applyFont="1" applyFill="1" applyBorder="1" applyAlignment="1">
      <alignment horizontal="right"/>
    </xf>
    <xf numFmtId="0" fontId="5" fillId="9" borderId="8" xfId="1" applyFont="1" applyFill="1" applyBorder="1" applyAlignment="1" applyProtection="1">
      <alignment horizontal="left"/>
      <protection locked="0"/>
    </xf>
    <xf numFmtId="0" fontId="5" fillId="9" borderId="12" xfId="1" applyFont="1" applyFill="1" applyBorder="1" applyAlignment="1" applyProtection="1">
      <alignment horizontal="left"/>
      <protection locked="0"/>
    </xf>
    <xf numFmtId="0" fontId="5" fillId="9" borderId="9" xfId="1" applyFont="1" applyFill="1" applyBorder="1" applyAlignment="1" applyProtection="1">
      <alignment horizontal="left"/>
      <protection locked="0"/>
    </xf>
    <xf numFmtId="0" fontId="5" fillId="9" borderId="0" xfId="1" applyFont="1" applyFill="1" applyBorder="1" applyAlignment="1" applyProtection="1">
      <alignment horizontal="left"/>
      <protection locked="0"/>
    </xf>
    <xf numFmtId="0" fontId="5" fillId="9" borderId="10" xfId="1" applyFont="1" applyFill="1" applyBorder="1" applyAlignment="1" applyProtection="1">
      <alignment horizontal="left"/>
      <protection locked="0"/>
    </xf>
    <xf numFmtId="0" fontId="5" fillId="9" borderId="11" xfId="1" applyFont="1" applyFill="1" applyBorder="1" applyAlignment="1" applyProtection="1">
      <alignment horizontal="left"/>
      <protection locked="0"/>
    </xf>
    <xf numFmtId="44" fontId="3" fillId="8" borderId="1" xfId="9" applyFont="1" applyFill="1" applyBorder="1" applyAlignment="1">
      <alignment vertical="center" wrapText="1"/>
    </xf>
    <xf numFmtId="44" fontId="3" fillId="8" borderId="1" xfId="1" applyNumberFormat="1" applyFont="1" applyFill="1" applyBorder="1" applyAlignment="1">
      <alignment vertical="center" wrapText="1"/>
    </xf>
    <xf numFmtId="0" fontId="3" fillId="7" borderId="7" xfId="0" applyFont="1" applyFill="1" applyBorder="1" applyAlignment="1">
      <alignment horizontal="center" vertical="center" wrapText="1"/>
    </xf>
    <xf numFmtId="0" fontId="3" fillId="7" borderId="1" xfId="0" applyFont="1" applyFill="1" applyBorder="1" applyAlignment="1">
      <alignment horizontal="center" vertical="center" wrapText="1"/>
    </xf>
    <xf numFmtId="0" fontId="3" fillId="2" borderId="1" xfId="1" applyFont="1" applyFill="1" applyBorder="1" applyAlignment="1" applyProtection="1">
      <alignment horizontal="center" vertical="center" wrapText="1"/>
      <protection locked="0"/>
    </xf>
    <xf numFmtId="165" fontId="3" fillId="2" borderId="1" xfId="3" applyFont="1" applyFill="1" applyBorder="1" applyAlignment="1" applyProtection="1">
      <alignment horizontal="center" vertical="center" wrapText="1"/>
    </xf>
    <xf numFmtId="0" fontId="3" fillId="2" borderId="1" xfId="1" applyFont="1" applyFill="1" applyBorder="1" applyAlignment="1" applyProtection="1">
      <alignment horizontal="center" vertical="center" wrapText="1"/>
    </xf>
    <xf numFmtId="166" fontId="3" fillId="2" borderId="1" xfId="1" applyNumberFormat="1" applyFont="1" applyFill="1" applyBorder="1" applyAlignment="1">
      <alignment horizontal="center" vertical="center" wrapText="1"/>
    </xf>
    <xf numFmtId="0" fontId="3" fillId="2" borderId="1" xfId="1" applyNumberFormat="1" applyFont="1" applyFill="1" applyBorder="1" applyAlignment="1" applyProtection="1">
      <alignment horizontal="center" vertical="center" wrapText="1"/>
      <protection locked="0"/>
    </xf>
    <xf numFmtId="166" fontId="3" fillId="4" borderId="1" xfId="0" applyNumberFormat="1" applyFont="1" applyFill="1" applyBorder="1" applyAlignment="1">
      <alignment horizontal="center" vertical="center" wrapText="1"/>
    </xf>
    <xf numFmtId="3" fontId="3" fillId="3" borderId="1" xfId="1" applyNumberFormat="1" applyFont="1" applyFill="1" applyBorder="1" applyAlignment="1" applyProtection="1">
      <alignment horizontal="center" vertical="center" wrapText="1"/>
      <protection locked="0"/>
    </xf>
    <xf numFmtId="4" fontId="3" fillId="0" borderId="0" xfId="1" applyNumberFormat="1" applyFont="1" applyFill="1" applyAlignment="1">
      <alignment horizontal="center" vertical="center" wrapText="1"/>
    </xf>
    <xf numFmtId="166" fontId="3" fillId="0" borderId="0" xfId="0" applyNumberFormat="1" applyFont="1" applyFill="1" applyAlignment="1">
      <alignment horizontal="center" vertical="center" wrapText="1"/>
    </xf>
    <xf numFmtId="168" fontId="3" fillId="2" borderId="1" xfId="3" applyNumberFormat="1" applyFont="1" applyFill="1" applyBorder="1" applyAlignment="1" applyProtection="1">
      <alignment horizontal="center" vertical="center" wrapText="1"/>
    </xf>
    <xf numFmtId="3" fontId="3" fillId="10" borderId="1" xfId="1" applyNumberFormat="1" applyFont="1" applyFill="1" applyBorder="1" applyAlignment="1" applyProtection="1">
      <alignment horizontal="center" vertical="center" wrapText="1"/>
      <protection locked="0"/>
    </xf>
    <xf numFmtId="10" fontId="5" fillId="9" borderId="4" xfId="13" applyNumberFormat="1" applyFont="1" applyFill="1" applyBorder="1" applyAlignment="1" applyProtection="1">
      <alignment horizontal="right"/>
      <protection locked="0"/>
    </xf>
    <xf numFmtId="0" fontId="3" fillId="0" borderId="0" xfId="1" applyFont="1" applyFill="1" applyAlignment="1">
      <alignment horizontal="center" vertical="center" wrapText="1"/>
    </xf>
    <xf numFmtId="0" fontId="0" fillId="11" borderId="1" xfId="0" applyFont="1" applyFill="1" applyBorder="1" applyAlignment="1">
      <alignment horizontal="justify" vertical="top" wrapText="1"/>
    </xf>
    <xf numFmtId="0" fontId="0" fillId="12" borderId="1" xfId="0" applyFont="1" applyFill="1" applyBorder="1" applyAlignment="1">
      <alignment horizontal="justify" vertical="top" wrapText="1"/>
    </xf>
    <xf numFmtId="0" fontId="0" fillId="13" borderId="1" xfId="0" applyFont="1" applyFill="1" applyBorder="1" applyAlignment="1">
      <alignment horizontal="justify" vertical="top" wrapText="1"/>
    </xf>
    <xf numFmtId="0" fontId="0" fillId="14" borderId="1" xfId="0" applyFont="1" applyFill="1" applyBorder="1" applyAlignment="1">
      <alignment horizontal="justify" vertical="top" wrapText="1"/>
    </xf>
    <xf numFmtId="0" fontId="0" fillId="11" borderId="1" xfId="0" applyFont="1" applyFill="1" applyBorder="1" applyAlignment="1">
      <alignment horizontal="center" vertical="center"/>
    </xf>
    <xf numFmtId="0" fontId="0" fillId="12" borderId="1" xfId="0" applyFont="1" applyFill="1" applyBorder="1" applyAlignment="1">
      <alignment horizontal="center" vertical="center"/>
    </xf>
    <xf numFmtId="0" fontId="0" fillId="13" borderId="1" xfId="0" applyFont="1" applyFill="1" applyBorder="1" applyAlignment="1">
      <alignment horizontal="center" vertical="center"/>
    </xf>
    <xf numFmtId="0" fontId="0" fillId="14" borderId="1" xfId="0" applyFont="1" applyFill="1" applyBorder="1" applyAlignment="1">
      <alignment horizontal="center" vertical="center"/>
    </xf>
    <xf numFmtId="49" fontId="0" fillId="13" borderId="1" xfId="0" applyNumberFormat="1" applyFont="1" applyFill="1" applyBorder="1" applyAlignment="1">
      <alignment horizontal="center" vertical="center"/>
    </xf>
    <xf numFmtId="49" fontId="0" fillId="12" borderId="1" xfId="0" applyNumberFormat="1" applyFont="1" applyFill="1" applyBorder="1" applyAlignment="1">
      <alignment horizontal="center" vertical="center"/>
    </xf>
    <xf numFmtId="44" fontId="3" fillId="2" borderId="1" xfId="5" applyFont="1" applyFill="1" applyBorder="1" applyAlignment="1" applyProtection="1">
      <alignment horizontal="center" vertical="center" wrapText="1"/>
    </xf>
    <xf numFmtId="44" fontId="3" fillId="0" borderId="0" xfId="5" applyFont="1" applyFill="1" applyAlignment="1">
      <alignment vertical="center" wrapText="1"/>
    </xf>
    <xf numFmtId="44" fontId="3" fillId="0" borderId="0" xfId="1" applyNumberFormat="1" applyFont="1" applyAlignment="1">
      <alignment wrapText="1"/>
    </xf>
    <xf numFmtId="0" fontId="6" fillId="12" borderId="1" xfId="0" applyFont="1" applyFill="1" applyBorder="1" applyAlignment="1">
      <alignment horizontal="center" vertical="center" wrapText="1"/>
    </xf>
    <xf numFmtId="0" fontId="6" fillId="13" borderId="1" xfId="0" applyFont="1" applyFill="1" applyBorder="1" applyAlignment="1">
      <alignment horizontal="center" vertical="center" wrapText="1"/>
    </xf>
    <xf numFmtId="0" fontId="6" fillId="13" borderId="1" xfId="0" applyFont="1" applyFill="1" applyBorder="1" applyAlignment="1">
      <alignment horizontal="center" vertical="center"/>
    </xf>
    <xf numFmtId="0" fontId="6" fillId="12" borderId="1" xfId="0" applyFont="1" applyFill="1" applyBorder="1" applyAlignment="1">
      <alignment horizontal="center" vertical="center"/>
    </xf>
    <xf numFmtId="0" fontId="7" fillId="15" borderId="1" xfId="0" applyFont="1" applyFill="1" applyBorder="1" applyAlignment="1">
      <alignment horizontal="center" vertical="center" textRotation="90" wrapText="1"/>
    </xf>
    <xf numFmtId="0" fontId="7" fillId="15" borderId="1" xfId="0" applyFont="1" applyFill="1" applyBorder="1" applyAlignment="1">
      <alignment horizontal="center" vertical="center" wrapText="1"/>
    </xf>
    <xf numFmtId="44" fontId="0" fillId="11" borderId="1" xfId="5" applyFont="1" applyFill="1" applyBorder="1" applyAlignment="1">
      <alignment horizontal="center" vertical="center" wrapText="1"/>
    </xf>
    <xf numFmtId="44" fontId="0" fillId="13" borderId="1" xfId="5" applyFont="1" applyFill="1" applyBorder="1" applyAlignment="1">
      <alignment horizontal="center" vertical="center" wrapText="1"/>
    </xf>
    <xf numFmtId="44" fontId="0" fillId="14" borderId="1" xfId="5" applyFont="1" applyFill="1" applyBorder="1" applyAlignment="1">
      <alignment horizontal="center" vertical="center" wrapText="1"/>
    </xf>
    <xf numFmtId="44" fontId="0" fillId="12" borderId="1" xfId="5" applyFont="1" applyFill="1" applyBorder="1" applyAlignment="1">
      <alignment horizontal="center" vertical="center" wrapText="1"/>
    </xf>
    <xf numFmtId="44" fontId="0" fillId="13" borderId="1" xfId="5" applyFont="1" applyFill="1" applyBorder="1" applyAlignment="1">
      <alignment horizontal="center" vertical="center"/>
    </xf>
    <xf numFmtId="3" fontId="3" fillId="12" borderId="1" xfId="1" applyNumberFormat="1" applyFont="1" applyFill="1" applyBorder="1" applyAlignment="1" applyProtection="1">
      <alignment horizontal="center" vertical="center" wrapText="1"/>
      <protection locked="0"/>
    </xf>
    <xf numFmtId="44" fontId="0" fillId="11" borderId="1" xfId="9" applyFont="1" applyFill="1" applyBorder="1" applyAlignment="1">
      <alignment horizontal="center" vertical="center" wrapText="1"/>
    </xf>
    <xf numFmtId="44" fontId="0" fillId="13" borderId="1" xfId="9" applyFont="1" applyFill="1" applyBorder="1" applyAlignment="1">
      <alignment horizontal="center" vertical="center" wrapText="1"/>
    </xf>
    <xf numFmtId="44" fontId="0" fillId="14" borderId="1" xfId="9" applyFont="1" applyFill="1" applyBorder="1" applyAlignment="1">
      <alignment horizontal="center" vertical="center" wrapText="1"/>
    </xf>
    <xf numFmtId="44" fontId="0" fillId="12" borderId="1" xfId="9" applyFont="1" applyFill="1" applyBorder="1" applyAlignment="1">
      <alignment horizontal="center" vertical="center" wrapText="1"/>
    </xf>
    <xf numFmtId="0" fontId="6" fillId="13" borderId="1" xfId="0" applyFont="1" applyFill="1" applyBorder="1" applyAlignment="1">
      <alignment horizontal="center" vertical="center"/>
    </xf>
    <xf numFmtId="0" fontId="7" fillId="15" borderId="1" xfId="0" applyFont="1" applyFill="1" applyBorder="1" applyAlignment="1">
      <alignment horizontal="center" vertical="center" wrapText="1" indent="1"/>
    </xf>
    <xf numFmtId="0" fontId="3" fillId="13" borderId="1" xfId="0" applyFont="1" applyFill="1" applyBorder="1" applyAlignment="1">
      <alignment horizontal="justify" vertical="top" wrapText="1"/>
    </xf>
    <xf numFmtId="0" fontId="6" fillId="13" borderId="1" xfId="0" applyFont="1" applyFill="1" applyBorder="1" applyAlignment="1">
      <alignment horizontal="center" vertical="center"/>
    </xf>
    <xf numFmtId="0" fontId="6" fillId="12" borderId="1" xfId="0" applyFont="1" applyFill="1" applyBorder="1" applyAlignment="1">
      <alignment horizontal="center" vertical="center"/>
    </xf>
    <xf numFmtId="44" fontId="0" fillId="12" borderId="1" xfId="5" applyFont="1" applyFill="1" applyBorder="1" applyAlignment="1">
      <alignment horizontal="center" vertical="center"/>
    </xf>
    <xf numFmtId="3" fontId="3" fillId="0" borderId="0" xfId="1" applyNumberFormat="1" applyFont="1" applyFill="1" applyAlignment="1" applyProtection="1">
      <alignment wrapText="1"/>
      <protection locked="0"/>
    </xf>
    <xf numFmtId="166" fontId="3" fillId="4" borderId="1" xfId="0" applyNumberFormat="1" applyFont="1" applyFill="1" applyBorder="1" applyAlignment="1">
      <alignment horizontal="center" vertical="center" wrapText="1"/>
    </xf>
    <xf numFmtId="0" fontId="3" fillId="0" borderId="0" xfId="32" applyNumberFormat="1" applyFont="1" applyAlignment="1">
      <alignment wrapText="1"/>
    </xf>
    <xf numFmtId="3" fontId="3" fillId="12" borderId="1" xfId="1" applyNumberFormat="1" applyFont="1" applyFill="1" applyBorder="1" applyAlignment="1" applyProtection="1">
      <alignment horizontal="center" vertical="center" wrapText="1"/>
      <protection locked="0"/>
    </xf>
    <xf numFmtId="0" fontId="3" fillId="2" borderId="1" xfId="1" applyNumberFormat="1" applyFont="1" applyFill="1" applyBorder="1" applyAlignment="1" applyProtection="1">
      <alignment horizontal="center" vertical="center" wrapText="1"/>
      <protection locked="0"/>
    </xf>
    <xf numFmtId="0" fontId="6" fillId="12" borderId="1" xfId="0" applyFont="1" applyFill="1" applyBorder="1" applyAlignment="1">
      <alignment horizontal="center" vertical="center"/>
    </xf>
    <xf numFmtId="0" fontId="11" fillId="12" borderId="2" xfId="0" applyFont="1" applyFill="1" applyBorder="1" applyAlignment="1">
      <alignment horizontal="center" vertical="center" wrapText="1"/>
    </xf>
    <xf numFmtId="0" fontId="6" fillId="12" borderId="2" xfId="0" applyFont="1" applyFill="1" applyBorder="1" applyAlignment="1">
      <alignment horizontal="center" vertical="center"/>
    </xf>
    <xf numFmtId="0" fontId="6" fillId="12" borderId="4" xfId="0" applyFont="1" applyFill="1" applyBorder="1" applyAlignment="1">
      <alignment horizontal="center" vertical="center"/>
    </xf>
    <xf numFmtId="0" fontId="6" fillId="13" borderId="1" xfId="0" applyFont="1" applyFill="1" applyBorder="1" applyAlignment="1">
      <alignment horizontal="center" vertical="center"/>
    </xf>
    <xf numFmtId="3" fontId="3" fillId="12" borderId="1" xfId="1" applyNumberFormat="1" applyFont="1" applyFill="1" applyBorder="1" applyAlignment="1" applyProtection="1">
      <alignment horizontal="center" vertical="center" wrapText="1"/>
      <protection locked="0"/>
    </xf>
    <xf numFmtId="0" fontId="0" fillId="11" borderId="1" xfId="0" applyFont="1" applyFill="1" applyBorder="1" applyAlignment="1">
      <alignment horizontal="center" vertical="center" wrapText="1"/>
    </xf>
    <xf numFmtId="0" fontId="0" fillId="12" borderId="1" xfId="0" applyFont="1" applyFill="1" applyBorder="1" applyAlignment="1">
      <alignment horizontal="center" vertical="center" wrapText="1"/>
    </xf>
    <xf numFmtId="0" fontId="0" fillId="0" borderId="1" xfId="0" applyFont="1" applyFill="1" applyBorder="1" applyAlignment="1">
      <alignment horizontal="center" vertical="center"/>
    </xf>
    <xf numFmtId="0" fontId="0" fillId="13" borderId="1" xfId="0" applyFont="1" applyFill="1" applyBorder="1" applyAlignment="1">
      <alignment horizontal="center" vertical="center" wrapText="1"/>
    </xf>
    <xf numFmtId="0" fontId="0" fillId="0" borderId="1" xfId="0" applyFont="1" applyFill="1" applyBorder="1" applyAlignment="1">
      <alignment horizontal="justify" vertical="top" wrapText="1"/>
    </xf>
    <xf numFmtId="0" fontId="0" fillId="0" borderId="1" xfId="0" applyFont="1" applyFill="1" applyBorder="1" applyAlignment="1">
      <alignment horizontal="center" vertical="center" wrapText="1"/>
    </xf>
    <xf numFmtId="0" fontId="11" fillId="0" borderId="1" xfId="0" applyFont="1" applyFill="1" applyBorder="1" applyAlignment="1">
      <alignment vertical="center" wrapText="1"/>
    </xf>
    <xf numFmtId="0" fontId="6" fillId="0" borderId="1" xfId="0" applyFont="1" applyFill="1" applyBorder="1" applyAlignment="1">
      <alignment horizontal="center" vertical="center"/>
    </xf>
    <xf numFmtId="44" fontId="0" fillId="0" borderId="1" xfId="5" applyFont="1" applyFill="1" applyBorder="1" applyAlignment="1">
      <alignment horizontal="center" vertical="center" wrapText="1"/>
    </xf>
    <xf numFmtId="49" fontId="0" fillId="0" borderId="1" xfId="0" applyNumberFormat="1" applyFont="1" applyFill="1" applyBorder="1" applyAlignment="1">
      <alignment horizontal="center" vertical="center"/>
    </xf>
    <xf numFmtId="0" fontId="3" fillId="0" borderId="1" xfId="0" applyFont="1" applyFill="1" applyBorder="1" applyAlignment="1">
      <alignment horizontal="justify" vertical="top" wrapText="1"/>
    </xf>
    <xf numFmtId="0" fontId="3" fillId="0" borderId="1" xfId="0" applyFont="1" applyFill="1" applyBorder="1" applyAlignment="1">
      <alignment horizontal="center" vertical="center" wrapText="1"/>
    </xf>
    <xf numFmtId="0" fontId="6" fillId="12" borderId="4" xfId="0" applyFont="1" applyFill="1" applyBorder="1" applyAlignment="1">
      <alignment horizontal="center" vertical="center" wrapText="1"/>
    </xf>
    <xf numFmtId="0" fontId="0" fillId="13" borderId="2" xfId="0" applyFont="1" applyFill="1" applyBorder="1" applyAlignment="1">
      <alignment horizontal="justify" vertical="center" wrapText="1"/>
    </xf>
    <xf numFmtId="0" fontId="0" fillId="13" borderId="2"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0" fillId="0" borderId="1" xfId="0" applyFont="1" applyFill="1" applyBorder="1" applyAlignment="1">
      <alignment horizontal="justify" vertical="center" wrapText="1"/>
    </xf>
    <xf numFmtId="0" fontId="3" fillId="13" borderId="1" xfId="0" applyFont="1" applyFill="1" applyBorder="1" applyAlignment="1">
      <alignment horizontal="center" vertical="center" wrapText="1"/>
    </xf>
    <xf numFmtId="0" fontId="0" fillId="13" borderId="2" xfId="0" applyFont="1" applyFill="1" applyBorder="1" applyAlignment="1">
      <alignment horizontal="center" vertical="center"/>
    </xf>
    <xf numFmtId="0" fontId="11" fillId="12" borderId="1" xfId="0" applyFont="1" applyFill="1" applyBorder="1" applyAlignment="1">
      <alignment horizontal="center" vertical="center" wrapText="1"/>
    </xf>
    <xf numFmtId="169" fontId="0" fillId="13" borderId="1" xfId="0" applyNumberFormat="1" applyFont="1" applyFill="1" applyBorder="1" applyAlignment="1">
      <alignment horizontal="center" vertical="center" wrapText="1"/>
    </xf>
    <xf numFmtId="0" fontId="6" fillId="17" borderId="1" xfId="1" applyFont="1" applyFill="1" applyBorder="1" applyAlignment="1">
      <alignment horizontal="center" vertical="center" wrapText="1"/>
    </xf>
    <xf numFmtId="0" fontId="6" fillId="17" borderId="1" xfId="1" applyFont="1" applyFill="1" applyBorder="1" applyAlignment="1">
      <alignment vertical="center" wrapText="1"/>
    </xf>
    <xf numFmtId="0" fontId="3" fillId="0" borderId="1" xfId="1" applyFont="1" applyBorder="1" applyAlignment="1">
      <alignment wrapText="1"/>
    </xf>
    <xf numFmtId="44" fontId="6" fillId="17" borderId="1" xfId="1" applyNumberFormat="1" applyFont="1" applyFill="1" applyBorder="1" applyAlignment="1">
      <alignment horizontal="center" vertical="center" wrapText="1"/>
    </xf>
    <xf numFmtId="9" fontId="6" fillId="17" borderId="1" xfId="32" applyFont="1" applyFill="1" applyBorder="1" applyAlignment="1">
      <alignment horizontal="center" vertical="center" wrapText="1"/>
    </xf>
    <xf numFmtId="0" fontId="6" fillId="7" borderId="1" xfId="1" applyFont="1" applyFill="1" applyBorder="1" applyAlignment="1">
      <alignment horizontal="center" vertical="center" wrapText="1"/>
    </xf>
    <xf numFmtId="0" fontId="1" fillId="13" borderId="1" xfId="0" applyFont="1" applyFill="1" applyBorder="1" applyAlignment="1">
      <alignment horizontal="justify" vertical="top" wrapText="1"/>
    </xf>
    <xf numFmtId="0" fontId="1" fillId="14" borderId="1" xfId="0" applyFont="1" applyFill="1" applyBorder="1" applyAlignment="1">
      <alignment horizontal="justify" vertical="top" wrapText="1"/>
    </xf>
    <xf numFmtId="0" fontId="3" fillId="7" borderId="0" xfId="1" applyFont="1" applyFill="1" applyAlignment="1">
      <alignment horizontal="center" vertical="center" wrapText="1"/>
    </xf>
    <xf numFmtId="0" fontId="1" fillId="11" borderId="1" xfId="0" applyFont="1" applyFill="1" applyBorder="1" applyAlignment="1">
      <alignment horizontal="center" vertical="center" wrapText="1"/>
    </xf>
    <xf numFmtId="3" fontId="3" fillId="12" borderId="1" xfId="1" applyNumberFormat="1" applyFont="1" applyFill="1" applyBorder="1" applyAlignment="1" applyProtection="1">
      <alignment horizontal="center" vertical="center" wrapText="1"/>
      <protection locked="0"/>
    </xf>
    <xf numFmtId="14" fontId="3" fillId="2" borderId="1" xfId="1" applyNumberFormat="1" applyFont="1" applyFill="1" applyBorder="1" applyAlignment="1" applyProtection="1">
      <alignment horizontal="center" vertical="center" wrapText="1"/>
      <protection locked="0"/>
    </xf>
    <xf numFmtId="14" fontId="6" fillId="2" borderId="1" xfId="1" applyNumberFormat="1" applyFont="1" applyFill="1" applyBorder="1" applyAlignment="1" applyProtection="1">
      <alignment horizontal="center" vertical="center" wrapText="1"/>
      <protection locked="0"/>
    </xf>
    <xf numFmtId="3" fontId="3" fillId="12" borderId="1" xfId="1" applyNumberFormat="1" applyFont="1" applyFill="1" applyBorder="1" applyAlignment="1" applyProtection="1">
      <alignment horizontal="center" vertical="center" wrapText="1"/>
      <protection locked="0"/>
    </xf>
    <xf numFmtId="14" fontId="3" fillId="2" borderId="1" xfId="1" applyNumberFormat="1" applyFont="1" applyFill="1" applyBorder="1" applyAlignment="1" applyProtection="1">
      <alignment horizontal="center" vertical="center" wrapText="1"/>
      <protection locked="0"/>
    </xf>
    <xf numFmtId="3" fontId="3" fillId="12" borderId="1" xfId="1" applyNumberFormat="1" applyFont="1" applyFill="1" applyBorder="1" applyAlignment="1" applyProtection="1">
      <alignment horizontal="center" vertical="center" wrapText="1"/>
      <protection locked="0"/>
    </xf>
    <xf numFmtId="16" fontId="3" fillId="2" borderId="1" xfId="1" applyNumberFormat="1" applyFont="1" applyFill="1" applyBorder="1" applyAlignment="1" applyProtection="1">
      <alignment horizontal="center" vertical="center" wrapText="1"/>
      <protection locked="0"/>
    </xf>
    <xf numFmtId="4" fontId="3" fillId="12" borderId="1" xfId="1" applyNumberFormat="1" applyFont="1" applyFill="1" applyBorder="1" applyAlignment="1" applyProtection="1">
      <alignment horizontal="center" vertical="center" wrapText="1"/>
      <protection locked="0"/>
    </xf>
    <xf numFmtId="3" fontId="3" fillId="12" borderId="1" xfId="1" applyNumberFormat="1" applyFont="1" applyFill="1" applyBorder="1" applyAlignment="1" applyProtection="1">
      <alignment horizontal="center" vertical="center" wrapText="1"/>
      <protection locked="0"/>
    </xf>
    <xf numFmtId="14" fontId="3" fillId="2" borderId="1" xfId="1" applyNumberFormat="1" applyFont="1" applyFill="1" applyBorder="1" applyAlignment="1" applyProtection="1">
      <alignment horizontal="center" vertical="center" wrapText="1"/>
      <protection locked="0"/>
    </xf>
    <xf numFmtId="3" fontId="3" fillId="12" borderId="1" xfId="1" applyNumberFormat="1" applyFont="1" applyFill="1" applyBorder="1" applyAlignment="1" applyProtection="1">
      <alignment horizontal="center" vertical="center" wrapText="1"/>
      <protection locked="0"/>
    </xf>
    <xf numFmtId="14" fontId="3" fillId="2" borderId="1" xfId="1" applyNumberFormat="1" applyFont="1" applyFill="1" applyBorder="1" applyAlignment="1" applyProtection="1">
      <alignment horizontal="center" vertical="center" wrapText="1"/>
      <protection locked="0"/>
    </xf>
    <xf numFmtId="3" fontId="3" fillId="12" borderId="1" xfId="1" applyNumberFormat="1" applyFont="1" applyFill="1" applyBorder="1" applyAlignment="1" applyProtection="1">
      <alignment horizontal="center" vertical="center" wrapText="1"/>
      <protection locked="0"/>
    </xf>
    <xf numFmtId="14" fontId="3" fillId="2" borderId="1" xfId="1" applyNumberFormat="1" applyFont="1" applyFill="1" applyBorder="1" applyAlignment="1" applyProtection="1">
      <alignment horizontal="center" vertical="center" wrapText="1"/>
      <protection locked="0"/>
    </xf>
    <xf numFmtId="3" fontId="3" fillId="12" borderId="1" xfId="1" applyNumberFormat="1" applyFont="1" applyFill="1" applyBorder="1" applyAlignment="1" applyProtection="1">
      <alignment horizontal="center" vertical="center" wrapText="1"/>
      <protection locked="0"/>
    </xf>
    <xf numFmtId="14" fontId="3" fillId="2" borderId="1" xfId="1" applyNumberFormat="1" applyFont="1" applyFill="1" applyBorder="1" applyAlignment="1" applyProtection="1">
      <alignment horizontal="center" vertical="center" wrapText="1"/>
      <protection locked="0"/>
    </xf>
    <xf numFmtId="3" fontId="3" fillId="5" borderId="1" xfId="1" applyNumberFormat="1" applyFont="1" applyFill="1" applyBorder="1" applyAlignment="1" applyProtection="1">
      <alignment horizontal="center" vertical="center" wrapText="1"/>
      <protection locked="0"/>
    </xf>
    <xf numFmtId="3" fontId="6" fillId="5" borderId="1" xfId="1" applyNumberFormat="1" applyFont="1" applyFill="1" applyBorder="1" applyAlignment="1" applyProtection="1">
      <alignment horizontal="center" vertical="center" wrapText="1"/>
      <protection locked="0"/>
    </xf>
    <xf numFmtId="0" fontId="6" fillId="13" borderId="2" xfId="0" applyFont="1" applyFill="1" applyBorder="1" applyAlignment="1">
      <alignment horizontal="center" vertical="center"/>
    </xf>
    <xf numFmtId="0" fontId="6" fillId="13" borderId="3" xfId="0" applyFont="1" applyFill="1" applyBorder="1" applyAlignment="1">
      <alignment horizontal="center" vertical="center"/>
    </xf>
    <xf numFmtId="0" fontId="11" fillId="13" borderId="2" xfId="0" applyFont="1" applyFill="1" applyBorder="1" applyAlignment="1">
      <alignment horizontal="center" vertical="center" wrapText="1"/>
    </xf>
    <xf numFmtId="0" fontId="11" fillId="13" borderId="3" xfId="0" applyFont="1" applyFill="1" applyBorder="1" applyAlignment="1">
      <alignment horizontal="center" vertical="center" wrapText="1"/>
    </xf>
    <xf numFmtId="0" fontId="3" fillId="6" borderId="1" xfId="0" applyNumberFormat="1" applyFont="1" applyFill="1" applyBorder="1" applyAlignment="1">
      <alignment horizontal="left" vertical="center" wrapText="1"/>
    </xf>
    <xf numFmtId="0" fontId="6" fillId="11" borderId="2" xfId="0" applyFont="1" applyFill="1" applyBorder="1" applyAlignment="1">
      <alignment horizontal="center" vertical="center"/>
    </xf>
    <xf numFmtId="0" fontId="6" fillId="11" borderId="3" xfId="0" applyFont="1" applyFill="1" applyBorder="1" applyAlignment="1">
      <alignment horizontal="center" vertical="center"/>
    </xf>
    <xf numFmtId="0" fontId="8" fillId="16" borderId="2" xfId="0" applyFont="1" applyFill="1" applyBorder="1" applyAlignment="1">
      <alignment horizontal="center" vertical="center" wrapText="1"/>
    </xf>
    <xf numFmtId="0" fontId="8" fillId="16" borderId="3" xfId="0" applyFont="1" applyFill="1" applyBorder="1" applyAlignment="1">
      <alignment horizontal="center" vertical="center" wrapText="1"/>
    </xf>
    <xf numFmtId="0" fontId="8" fillId="16" borderId="4" xfId="0" applyFont="1" applyFill="1" applyBorder="1" applyAlignment="1">
      <alignment horizontal="center" vertical="center" wrapText="1"/>
    </xf>
    <xf numFmtId="0" fontId="6" fillId="13" borderId="2" xfId="0" applyFont="1" applyFill="1" applyBorder="1" applyAlignment="1">
      <alignment horizontal="center" vertical="center" wrapText="1"/>
    </xf>
    <xf numFmtId="0" fontId="6" fillId="13" borderId="3" xfId="0" applyFont="1" applyFill="1" applyBorder="1" applyAlignment="1">
      <alignment horizontal="center" vertical="center" wrapText="1"/>
    </xf>
    <xf numFmtId="0" fontId="6" fillId="13" borderId="4" xfId="0" applyFont="1" applyFill="1" applyBorder="1" applyAlignment="1">
      <alignment horizontal="center" vertical="center" wrapText="1"/>
    </xf>
    <xf numFmtId="0" fontId="11" fillId="13" borderId="4" xfId="0" applyFont="1" applyFill="1" applyBorder="1" applyAlignment="1">
      <alignment horizontal="center" vertical="center" wrapText="1"/>
    </xf>
    <xf numFmtId="0" fontId="6" fillId="13" borderId="1" xfId="0" applyFont="1" applyFill="1" applyBorder="1" applyAlignment="1">
      <alignment horizontal="center" vertical="center"/>
    </xf>
    <xf numFmtId="0" fontId="3" fillId="6" borderId="1" xfId="0" applyNumberFormat="1" applyFont="1" applyFill="1" applyBorder="1" applyAlignment="1">
      <alignment horizontal="center" vertical="center" wrapText="1"/>
    </xf>
    <xf numFmtId="0" fontId="5" fillId="9" borderId="1" xfId="1" applyFont="1" applyFill="1" applyBorder="1" applyAlignment="1">
      <alignment horizontal="center" vertical="center" wrapText="1"/>
    </xf>
    <xf numFmtId="0" fontId="15" fillId="7" borderId="1" xfId="1" applyFont="1" applyFill="1" applyBorder="1" applyAlignment="1">
      <alignment horizontal="center" vertical="center" wrapText="1"/>
    </xf>
    <xf numFmtId="0" fontId="5" fillId="9" borderId="5" xfId="1" applyFont="1" applyFill="1" applyBorder="1" applyAlignment="1" applyProtection="1">
      <alignment horizontal="left"/>
      <protection locked="0"/>
    </xf>
    <xf numFmtId="0" fontId="5" fillId="9" borderId="6" xfId="1" applyFont="1" applyFill="1" applyBorder="1" applyAlignment="1" applyProtection="1">
      <alignment horizontal="left"/>
      <protection locked="0"/>
    </xf>
    <xf numFmtId="0" fontId="5" fillId="9" borderId="7" xfId="1" applyFont="1" applyFill="1" applyBorder="1" applyAlignment="1" applyProtection="1">
      <alignment horizontal="left"/>
      <protection locked="0"/>
    </xf>
  </cellXfs>
  <cellStyles count="105">
    <cellStyle name="Moeda" xfId="5" builtinId="4"/>
    <cellStyle name="Moeda 2" xfId="6" xr:uid="{00000000-0005-0000-0000-000001000000}"/>
    <cellStyle name="Moeda 2 2" xfId="10" xr:uid="{00000000-0005-0000-0000-000002000000}"/>
    <cellStyle name="Moeda 3" xfId="9" xr:uid="{00000000-0005-0000-0000-000003000000}"/>
    <cellStyle name="Moeda 3 2" xfId="17" xr:uid="{00000000-0005-0000-0000-000004000000}"/>
    <cellStyle name="Moeda 3 2 2" xfId="29" xr:uid="{00000000-0005-0000-0000-000004000000}"/>
    <cellStyle name="Moeda 3 2 2 2" xfId="78" xr:uid="{00000000-0005-0000-0000-000004000000}"/>
    <cellStyle name="Moeda 3 2 3" xfId="42" xr:uid="{00000000-0005-0000-0000-000004000000}"/>
    <cellStyle name="Moeda 3 2 3 2" xfId="90" xr:uid="{00000000-0005-0000-0000-000004000000}"/>
    <cellStyle name="Moeda 3 2 4" xfId="54" xr:uid="{00000000-0005-0000-0000-000004000000}"/>
    <cellStyle name="Moeda 3 2 4 2" xfId="102" xr:uid="{00000000-0005-0000-0000-000004000000}"/>
    <cellStyle name="Moeda 3 2 5" xfId="66" xr:uid="{00000000-0005-0000-0000-000004000000}"/>
    <cellStyle name="Moeda 3 3" xfId="23" xr:uid="{00000000-0005-0000-0000-000003000000}"/>
    <cellStyle name="Moeda 3 3 2" xfId="72" xr:uid="{00000000-0005-0000-0000-000003000000}"/>
    <cellStyle name="Moeda 3 4" xfId="36" xr:uid="{00000000-0005-0000-0000-000003000000}"/>
    <cellStyle name="Moeda 3 4 2" xfId="84" xr:uid="{00000000-0005-0000-0000-000003000000}"/>
    <cellStyle name="Moeda 3 5" xfId="48" xr:uid="{00000000-0005-0000-0000-000003000000}"/>
    <cellStyle name="Moeda 3 5 2" xfId="96" xr:uid="{00000000-0005-0000-0000-000003000000}"/>
    <cellStyle name="Moeda 3 6" xfId="60" xr:uid="{00000000-0005-0000-0000-000003000000}"/>
    <cellStyle name="Moeda 4" xfId="14" xr:uid="{00000000-0005-0000-0000-000005000000}"/>
    <cellStyle name="Moeda 4 2" xfId="26" xr:uid="{00000000-0005-0000-0000-000005000000}"/>
    <cellStyle name="Moeda 4 2 2" xfId="75" xr:uid="{00000000-0005-0000-0000-000005000000}"/>
    <cellStyle name="Moeda 4 3" xfId="39" xr:uid="{00000000-0005-0000-0000-000005000000}"/>
    <cellStyle name="Moeda 4 3 2" xfId="87" xr:uid="{00000000-0005-0000-0000-000005000000}"/>
    <cellStyle name="Moeda 4 4" xfId="51" xr:uid="{00000000-0005-0000-0000-000005000000}"/>
    <cellStyle name="Moeda 4 4 2" xfId="99" xr:uid="{00000000-0005-0000-0000-000005000000}"/>
    <cellStyle name="Moeda 4 5" xfId="63" xr:uid="{00000000-0005-0000-0000-000005000000}"/>
    <cellStyle name="Moeda 5" xfId="20" xr:uid="{00000000-0005-0000-0000-000041000000}"/>
    <cellStyle name="Moeda 5 2" xfId="69" xr:uid="{00000000-0005-0000-0000-000041000000}"/>
    <cellStyle name="Moeda 6" xfId="33" xr:uid="{00000000-0005-0000-0000-00004D000000}"/>
    <cellStyle name="Moeda 6 2" xfId="81" xr:uid="{00000000-0005-0000-0000-00004D000000}"/>
    <cellStyle name="Moeda 7" xfId="45" xr:uid="{00000000-0005-0000-0000-000059000000}"/>
    <cellStyle name="Moeda 7 2" xfId="93" xr:uid="{00000000-0005-0000-0000-000059000000}"/>
    <cellStyle name="Moeda 8" xfId="57" xr:uid="{00000000-0005-0000-0000-000065000000}"/>
    <cellStyle name="Normal" xfId="0" builtinId="0"/>
    <cellStyle name="Normal 2" xfId="1" xr:uid="{00000000-0005-0000-0000-000007000000}"/>
    <cellStyle name="Porcentagem" xfId="32" builtinId="5"/>
    <cellStyle name="Porcentagem 2" xfId="13" xr:uid="{00000000-0005-0000-0000-000008000000}"/>
    <cellStyle name="Separador de milhares 2" xfId="2" xr:uid="{00000000-0005-0000-0000-000009000000}"/>
    <cellStyle name="Separador de milhares 2 2" xfId="8" xr:uid="{00000000-0005-0000-0000-00000A000000}"/>
    <cellStyle name="Separador de milhares 2 2 2" xfId="12" xr:uid="{00000000-0005-0000-0000-00000B000000}"/>
    <cellStyle name="Separador de milhares 2 2 2 2" xfId="19" xr:uid="{00000000-0005-0000-0000-00000C000000}"/>
    <cellStyle name="Separador de milhares 2 2 2 2 2" xfId="31" xr:uid="{00000000-0005-0000-0000-00000C000000}"/>
    <cellStyle name="Separador de milhares 2 2 2 2 2 2" xfId="80" xr:uid="{00000000-0005-0000-0000-00000C000000}"/>
    <cellStyle name="Separador de milhares 2 2 2 2 3" xfId="44" xr:uid="{00000000-0005-0000-0000-00000C000000}"/>
    <cellStyle name="Separador de milhares 2 2 2 2 3 2" xfId="92" xr:uid="{00000000-0005-0000-0000-00000C000000}"/>
    <cellStyle name="Separador de milhares 2 2 2 2 4" xfId="56" xr:uid="{00000000-0005-0000-0000-00000C000000}"/>
    <cellStyle name="Separador de milhares 2 2 2 2 4 2" xfId="104" xr:uid="{00000000-0005-0000-0000-00000C000000}"/>
    <cellStyle name="Separador de milhares 2 2 2 2 5" xfId="68" xr:uid="{00000000-0005-0000-0000-00000C000000}"/>
    <cellStyle name="Separador de milhares 2 2 2 3" xfId="25" xr:uid="{00000000-0005-0000-0000-00000B000000}"/>
    <cellStyle name="Separador de milhares 2 2 2 3 2" xfId="74" xr:uid="{00000000-0005-0000-0000-00000B000000}"/>
    <cellStyle name="Separador de milhares 2 2 2 4" xfId="38" xr:uid="{00000000-0005-0000-0000-00000B000000}"/>
    <cellStyle name="Separador de milhares 2 2 2 4 2" xfId="86" xr:uid="{00000000-0005-0000-0000-00000B000000}"/>
    <cellStyle name="Separador de milhares 2 2 2 5" xfId="50" xr:uid="{00000000-0005-0000-0000-00000B000000}"/>
    <cellStyle name="Separador de milhares 2 2 2 5 2" xfId="98" xr:uid="{00000000-0005-0000-0000-00000B000000}"/>
    <cellStyle name="Separador de milhares 2 2 2 6" xfId="62" xr:uid="{00000000-0005-0000-0000-00000B000000}"/>
    <cellStyle name="Separador de milhares 2 2 3" xfId="16" xr:uid="{00000000-0005-0000-0000-00000D000000}"/>
    <cellStyle name="Separador de milhares 2 2 3 2" xfId="28" xr:uid="{00000000-0005-0000-0000-00000D000000}"/>
    <cellStyle name="Separador de milhares 2 2 3 2 2" xfId="77" xr:uid="{00000000-0005-0000-0000-00000D000000}"/>
    <cellStyle name="Separador de milhares 2 2 3 3" xfId="41" xr:uid="{00000000-0005-0000-0000-00000D000000}"/>
    <cellStyle name="Separador de milhares 2 2 3 3 2" xfId="89" xr:uid="{00000000-0005-0000-0000-00000D000000}"/>
    <cellStyle name="Separador de milhares 2 2 3 4" xfId="53" xr:uid="{00000000-0005-0000-0000-00000D000000}"/>
    <cellStyle name="Separador de milhares 2 2 3 4 2" xfId="101" xr:uid="{00000000-0005-0000-0000-00000D000000}"/>
    <cellStyle name="Separador de milhares 2 2 3 5" xfId="65" xr:uid="{00000000-0005-0000-0000-00000D000000}"/>
    <cellStyle name="Separador de milhares 2 2 4" xfId="22" xr:uid="{00000000-0005-0000-0000-00000A000000}"/>
    <cellStyle name="Separador de milhares 2 2 4 2" xfId="71" xr:uid="{00000000-0005-0000-0000-00000A000000}"/>
    <cellStyle name="Separador de milhares 2 2 5" xfId="35" xr:uid="{00000000-0005-0000-0000-00000A000000}"/>
    <cellStyle name="Separador de milhares 2 2 5 2" xfId="83" xr:uid="{00000000-0005-0000-0000-00000A000000}"/>
    <cellStyle name="Separador de milhares 2 2 6" xfId="47" xr:uid="{00000000-0005-0000-0000-00000A000000}"/>
    <cellStyle name="Separador de milhares 2 2 6 2" xfId="95" xr:uid="{00000000-0005-0000-0000-00000A000000}"/>
    <cellStyle name="Separador de milhares 2 2 7" xfId="59" xr:uid="{00000000-0005-0000-0000-00000A000000}"/>
    <cellStyle name="Separador de milhares 2 3" xfId="7" xr:uid="{00000000-0005-0000-0000-00000E000000}"/>
    <cellStyle name="Separador de milhares 2 3 2" xfId="11" xr:uid="{00000000-0005-0000-0000-00000F000000}"/>
    <cellStyle name="Separador de milhares 2 3 2 2" xfId="18" xr:uid="{00000000-0005-0000-0000-000010000000}"/>
    <cellStyle name="Separador de milhares 2 3 2 2 2" xfId="30" xr:uid="{00000000-0005-0000-0000-000010000000}"/>
    <cellStyle name="Separador de milhares 2 3 2 2 2 2" xfId="79" xr:uid="{00000000-0005-0000-0000-000010000000}"/>
    <cellStyle name="Separador de milhares 2 3 2 2 3" xfId="43" xr:uid="{00000000-0005-0000-0000-000010000000}"/>
    <cellStyle name="Separador de milhares 2 3 2 2 3 2" xfId="91" xr:uid="{00000000-0005-0000-0000-000010000000}"/>
    <cellStyle name="Separador de milhares 2 3 2 2 4" xfId="55" xr:uid="{00000000-0005-0000-0000-000010000000}"/>
    <cellStyle name="Separador de milhares 2 3 2 2 4 2" xfId="103" xr:uid="{00000000-0005-0000-0000-000010000000}"/>
    <cellStyle name="Separador de milhares 2 3 2 2 5" xfId="67" xr:uid="{00000000-0005-0000-0000-000010000000}"/>
    <cellStyle name="Separador de milhares 2 3 2 3" xfId="24" xr:uid="{00000000-0005-0000-0000-00000F000000}"/>
    <cellStyle name="Separador de milhares 2 3 2 3 2" xfId="73" xr:uid="{00000000-0005-0000-0000-00000F000000}"/>
    <cellStyle name="Separador de milhares 2 3 2 4" xfId="37" xr:uid="{00000000-0005-0000-0000-00000F000000}"/>
    <cellStyle name="Separador de milhares 2 3 2 4 2" xfId="85" xr:uid="{00000000-0005-0000-0000-00000F000000}"/>
    <cellStyle name="Separador de milhares 2 3 2 5" xfId="49" xr:uid="{00000000-0005-0000-0000-00000F000000}"/>
    <cellStyle name="Separador de milhares 2 3 2 5 2" xfId="97" xr:uid="{00000000-0005-0000-0000-00000F000000}"/>
    <cellStyle name="Separador de milhares 2 3 2 6" xfId="61" xr:uid="{00000000-0005-0000-0000-00000F000000}"/>
    <cellStyle name="Separador de milhares 2 3 3" xfId="15" xr:uid="{00000000-0005-0000-0000-000011000000}"/>
    <cellStyle name="Separador de milhares 2 3 3 2" xfId="27" xr:uid="{00000000-0005-0000-0000-000011000000}"/>
    <cellStyle name="Separador de milhares 2 3 3 2 2" xfId="76" xr:uid="{00000000-0005-0000-0000-000011000000}"/>
    <cellStyle name="Separador de milhares 2 3 3 3" xfId="40" xr:uid="{00000000-0005-0000-0000-000011000000}"/>
    <cellStyle name="Separador de milhares 2 3 3 3 2" xfId="88" xr:uid="{00000000-0005-0000-0000-000011000000}"/>
    <cellStyle name="Separador de milhares 2 3 3 4" xfId="52" xr:uid="{00000000-0005-0000-0000-000011000000}"/>
    <cellStyle name="Separador de milhares 2 3 3 4 2" xfId="100" xr:uid="{00000000-0005-0000-0000-000011000000}"/>
    <cellStyle name="Separador de milhares 2 3 3 5" xfId="64" xr:uid="{00000000-0005-0000-0000-000011000000}"/>
    <cellStyle name="Separador de milhares 2 3 4" xfId="21" xr:uid="{00000000-0005-0000-0000-00000E000000}"/>
    <cellStyle name="Separador de milhares 2 3 4 2" xfId="70" xr:uid="{00000000-0005-0000-0000-00000E000000}"/>
    <cellStyle name="Separador de milhares 2 3 5" xfId="34" xr:uid="{00000000-0005-0000-0000-00000E000000}"/>
    <cellStyle name="Separador de milhares 2 3 5 2" xfId="82" xr:uid="{00000000-0005-0000-0000-00000E000000}"/>
    <cellStyle name="Separador de milhares 2 3 6" xfId="46" xr:uid="{00000000-0005-0000-0000-00000E000000}"/>
    <cellStyle name="Separador de milhares 2 3 6 2" xfId="94" xr:uid="{00000000-0005-0000-0000-00000E000000}"/>
    <cellStyle name="Separador de milhares 2 3 7" xfId="58" xr:uid="{00000000-0005-0000-0000-00000E000000}"/>
    <cellStyle name="Separador de milhares 3" xfId="3" xr:uid="{00000000-0005-0000-0000-000012000000}"/>
    <cellStyle name="Título 5" xfId="4" xr:uid="{00000000-0005-0000-0000-000013000000}"/>
  </cellStyles>
  <dxfs count="90">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s>
  <tableStyles count="1" defaultTableStyle="TableStyleMedium9" defaultPivotStyle="PivotStyleLight16">
    <tableStyle name="Invisible" pivot="0" table="0" count="0" xr9:uid="{FC3DC7F2-BD41-4DBE-A62F-0166A959B67F}"/>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0</xdr:colOff>
      <xdr:row>0</xdr:row>
      <xdr:rowOff>0</xdr:rowOff>
    </xdr:from>
    <xdr:to>
      <xdr:col>2</xdr:col>
      <xdr:colOff>0</xdr:colOff>
      <xdr:row>0</xdr:row>
      <xdr:rowOff>0</xdr:rowOff>
    </xdr:to>
    <xdr:sp macro="[0]!Mudar1" textlink="">
      <xdr:nvSpPr>
        <xdr:cNvPr id="2" name="Retângulo de cantos arredondados 1">
          <a:extLst>
            <a:ext uri="{FF2B5EF4-FFF2-40B4-BE49-F238E27FC236}">
              <a16:creationId xmlns:a16="http://schemas.microsoft.com/office/drawing/2014/main" id="{00000000-0008-0000-0A00-000002000000}"/>
            </a:ext>
          </a:extLst>
        </xdr:cNvPr>
        <xdr:cNvSpPr>
          <a:spLocks noChangeArrowheads="1"/>
        </xdr:cNvSpPr>
      </xdr:nvSpPr>
      <xdr:spPr bwMode="auto">
        <a:xfrm>
          <a:off x="1333500" y="0"/>
          <a:ext cx="0" cy="0"/>
        </a:xfrm>
        <a:prstGeom prst="roundRect">
          <a:avLst>
            <a:gd name="adj" fmla="val 16667"/>
          </a:avLst>
        </a:prstGeom>
        <a:solidFill>
          <a:srgbClr val="4F81BD"/>
        </a:solidFill>
        <a:ln w="25400" algn="ctr">
          <a:solidFill>
            <a:srgbClr val="385D8A"/>
          </a:solidFill>
          <a:round/>
          <a:headEnd/>
          <a:tailEnd/>
        </a:ln>
      </xdr:spPr>
      <xdr:txBody>
        <a:bodyPr vertOverflow="clip" wrap="square" lIns="27432" tIns="27432" rIns="27432" bIns="27432" anchor="ctr" upright="1"/>
        <a:lstStyle/>
        <a:p>
          <a:pPr algn="ctr" rtl="0">
            <a:defRPr sz="1000"/>
          </a:pPr>
          <a:r>
            <a:rPr lang="pt-BR" sz="1100" b="0" i="0" u="none" strike="noStrike" baseline="0">
              <a:solidFill>
                <a:srgbClr val="FFFFFF"/>
              </a:solidFill>
              <a:latin typeface="Calibri"/>
              <a:cs typeface="Calibri"/>
            </a:rPr>
            <a:t>VOLTAR</a:t>
          </a:r>
        </a:p>
      </xdr:txBody>
    </xdr:sp>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26"/>
  <sheetViews>
    <sheetView zoomScale="82" zoomScaleNormal="82" workbookViewId="0">
      <selection activeCell="R10" sqref="R10"/>
    </sheetView>
  </sheetViews>
  <sheetFormatPr defaultColWidth="9.7109375" defaultRowHeight="15"/>
  <cols>
    <col min="1" max="1" width="7.140625" style="1" customWidth="1"/>
    <col min="2" max="2" width="33.28515625" style="1" customWidth="1"/>
    <col min="3" max="3" width="6" style="27" bestFit="1" customWidth="1"/>
    <col min="4" max="4" width="60.28515625" style="1" customWidth="1"/>
    <col min="5" max="5" width="19" style="32" customWidth="1"/>
    <col min="6" max="6" width="9.28515625" style="1" hidden="1" customWidth="1"/>
    <col min="7" max="7" width="12" style="1" bestFit="1" customWidth="1"/>
    <col min="8" max="8" width="8.85546875" style="1" customWidth="1"/>
    <col min="9" max="9" width="10.140625" style="1" bestFit="1" customWidth="1"/>
    <col min="10" max="10" width="13.42578125" style="44" bestFit="1" customWidth="1"/>
    <col min="11" max="11" width="12.7109375" style="4" customWidth="1"/>
    <col min="12" max="12" width="13.28515625" style="28" customWidth="1"/>
    <col min="13" max="13" width="12.5703125" style="5" customWidth="1"/>
    <col min="14" max="14" width="13.85546875" style="6" customWidth="1"/>
    <col min="15" max="15" width="12.7109375" style="6" customWidth="1"/>
    <col min="16" max="16" width="14.85546875" style="6" customWidth="1"/>
    <col min="17" max="17" width="14.140625" style="6" customWidth="1"/>
    <col min="18" max="18" width="15.28515625" style="6" customWidth="1"/>
    <col min="19" max="19" width="15.42578125" style="6" customWidth="1"/>
    <col min="20" max="20" width="17.85546875" style="6" customWidth="1"/>
    <col min="21" max="21" width="14" style="6" customWidth="1"/>
    <col min="22" max="22" width="13.5703125" style="6" customWidth="1"/>
    <col min="23" max="23" width="14.5703125" style="6" customWidth="1"/>
    <col min="24" max="24" width="14" style="6" customWidth="1"/>
    <col min="25" max="25" width="14.28515625" style="6" customWidth="1"/>
    <col min="26" max="31" width="12.7109375" style="2" customWidth="1"/>
    <col min="32" max="16384" width="9.7109375" style="2"/>
  </cols>
  <sheetData>
    <row r="1" spans="1:31" ht="31.5" customHeight="1">
      <c r="A1" s="132" t="s">
        <v>41</v>
      </c>
      <c r="B1" s="132"/>
      <c r="C1" s="132"/>
      <c r="D1" s="132" t="s">
        <v>42</v>
      </c>
      <c r="E1" s="132"/>
      <c r="F1" s="132"/>
      <c r="G1" s="132"/>
      <c r="H1" s="132"/>
      <c r="I1" s="132"/>
      <c r="J1" s="132"/>
      <c r="K1" s="132" t="s">
        <v>43</v>
      </c>
      <c r="L1" s="132"/>
      <c r="M1" s="132"/>
      <c r="N1" s="126" t="s">
        <v>97</v>
      </c>
      <c r="O1" s="127" t="s">
        <v>98</v>
      </c>
      <c r="P1" s="126" t="s">
        <v>44</v>
      </c>
      <c r="Q1" s="126" t="s">
        <v>44</v>
      </c>
      <c r="R1" s="126" t="s">
        <v>44</v>
      </c>
      <c r="S1" s="126" t="s">
        <v>44</v>
      </c>
      <c r="T1" s="126" t="s">
        <v>44</v>
      </c>
      <c r="U1" s="126" t="s">
        <v>44</v>
      </c>
      <c r="V1" s="126" t="s">
        <v>44</v>
      </c>
      <c r="W1" s="126" t="s">
        <v>44</v>
      </c>
      <c r="X1" s="126" t="s">
        <v>44</v>
      </c>
      <c r="Y1" s="126" t="s">
        <v>44</v>
      </c>
      <c r="Z1" s="126" t="s">
        <v>44</v>
      </c>
      <c r="AA1" s="126" t="s">
        <v>44</v>
      </c>
      <c r="AB1" s="126" t="s">
        <v>44</v>
      </c>
      <c r="AC1" s="126" t="s">
        <v>44</v>
      </c>
      <c r="AD1" s="126" t="s">
        <v>44</v>
      </c>
      <c r="AE1" s="126" t="s">
        <v>44</v>
      </c>
    </row>
    <row r="2" spans="1:31" ht="24" customHeight="1">
      <c r="A2" s="132" t="s">
        <v>19</v>
      </c>
      <c r="B2" s="132"/>
      <c r="C2" s="132"/>
      <c r="D2" s="132"/>
      <c r="E2" s="132"/>
      <c r="F2" s="132"/>
      <c r="G2" s="132"/>
      <c r="H2" s="132"/>
      <c r="I2" s="132"/>
      <c r="J2" s="132"/>
      <c r="K2" s="132"/>
      <c r="L2" s="132"/>
      <c r="M2" s="132"/>
      <c r="N2" s="126"/>
      <c r="O2" s="127"/>
      <c r="P2" s="126"/>
      <c r="Q2" s="126"/>
      <c r="R2" s="126"/>
      <c r="S2" s="126"/>
      <c r="T2" s="126"/>
      <c r="U2" s="126"/>
      <c r="V2" s="126"/>
      <c r="W2" s="126"/>
      <c r="X2" s="126"/>
      <c r="Y2" s="126"/>
      <c r="Z2" s="126"/>
      <c r="AA2" s="126"/>
      <c r="AB2" s="126"/>
      <c r="AC2" s="126"/>
      <c r="AD2" s="126"/>
      <c r="AE2" s="126"/>
    </row>
    <row r="3" spans="1:31" s="3" customFormat="1" ht="50.25">
      <c r="A3" s="50" t="s">
        <v>30</v>
      </c>
      <c r="B3" s="63" t="s">
        <v>31</v>
      </c>
      <c r="C3" s="50" t="s">
        <v>4</v>
      </c>
      <c r="D3" s="51" t="s">
        <v>32</v>
      </c>
      <c r="E3" s="51" t="s">
        <v>33</v>
      </c>
      <c r="F3" s="63"/>
      <c r="G3" s="50" t="s">
        <v>34</v>
      </c>
      <c r="H3" s="50" t="s">
        <v>5</v>
      </c>
      <c r="I3" s="50" t="s">
        <v>35</v>
      </c>
      <c r="J3" s="43" t="s">
        <v>2</v>
      </c>
      <c r="K3" s="22" t="s">
        <v>7</v>
      </c>
      <c r="L3" s="23" t="s">
        <v>0</v>
      </c>
      <c r="M3" s="20" t="s">
        <v>3</v>
      </c>
      <c r="N3" s="111">
        <v>45134</v>
      </c>
      <c r="O3" s="112">
        <v>45197</v>
      </c>
      <c r="P3" s="72" t="s">
        <v>1</v>
      </c>
      <c r="Q3" s="72" t="s">
        <v>1</v>
      </c>
      <c r="R3" s="72" t="s">
        <v>1</v>
      </c>
      <c r="S3" s="24" t="s">
        <v>1</v>
      </c>
      <c r="T3" s="24" t="s">
        <v>1</v>
      </c>
      <c r="U3" s="24" t="s">
        <v>1</v>
      </c>
      <c r="V3" s="24" t="s">
        <v>1</v>
      </c>
      <c r="W3" s="24" t="s">
        <v>1</v>
      </c>
      <c r="X3" s="24" t="s">
        <v>1</v>
      </c>
      <c r="Y3" s="24" t="s">
        <v>1</v>
      </c>
      <c r="Z3" s="24" t="s">
        <v>1</v>
      </c>
      <c r="AA3" s="24" t="s">
        <v>1</v>
      </c>
      <c r="AB3" s="24" t="s">
        <v>1</v>
      </c>
      <c r="AC3" s="24" t="s">
        <v>1</v>
      </c>
      <c r="AD3" s="24" t="s">
        <v>1</v>
      </c>
      <c r="AE3" s="24" t="s">
        <v>1</v>
      </c>
    </row>
    <row r="4" spans="1:31" ht="50.1" customHeight="1">
      <c r="A4" s="133">
        <v>1</v>
      </c>
      <c r="B4" s="135" t="s">
        <v>45</v>
      </c>
      <c r="C4" s="49">
        <v>1</v>
      </c>
      <c r="D4" s="33" t="s">
        <v>46</v>
      </c>
      <c r="E4" s="79" t="s">
        <v>47</v>
      </c>
      <c r="F4" s="37"/>
      <c r="G4" s="81" t="s">
        <v>20</v>
      </c>
      <c r="H4" s="37" t="s">
        <v>16</v>
      </c>
      <c r="I4" s="37" t="s">
        <v>17</v>
      </c>
      <c r="J4" s="52">
        <v>214</v>
      </c>
      <c r="K4" s="19">
        <v>100</v>
      </c>
      <c r="L4" s="25">
        <f>K4-(SUM(N4:AE4))</f>
        <v>100</v>
      </c>
      <c r="M4" s="26" t="str">
        <f>IF(L4&lt;0,"ATENÇÃO","OK")</f>
        <v>OK</v>
      </c>
      <c r="N4" s="110"/>
      <c r="O4" s="110"/>
      <c r="P4" s="71"/>
      <c r="Q4" s="71"/>
      <c r="R4" s="71"/>
      <c r="S4" s="57"/>
      <c r="T4" s="57"/>
      <c r="U4" s="57"/>
      <c r="V4" s="57"/>
      <c r="W4" s="57"/>
      <c r="X4" s="57"/>
      <c r="Y4" s="57"/>
      <c r="Z4" s="57"/>
      <c r="AA4" s="57"/>
      <c r="AB4" s="57"/>
      <c r="AC4" s="57"/>
      <c r="AD4" s="57"/>
      <c r="AE4" s="57"/>
    </row>
    <row r="5" spans="1:31" ht="27" customHeight="1">
      <c r="A5" s="134"/>
      <c r="B5" s="136"/>
      <c r="C5" s="49">
        <v>2</v>
      </c>
      <c r="D5" s="34" t="s">
        <v>48</v>
      </c>
      <c r="E5" s="109" t="s">
        <v>49</v>
      </c>
      <c r="F5" s="38"/>
      <c r="G5" s="81" t="s">
        <v>21</v>
      </c>
      <c r="H5" s="38" t="s">
        <v>16</v>
      </c>
      <c r="I5" s="37" t="s">
        <v>17</v>
      </c>
      <c r="J5" s="52">
        <v>90</v>
      </c>
      <c r="K5" s="19">
        <v>50</v>
      </c>
      <c r="L5" s="25">
        <f t="shared" ref="L5:L26" si="0">K5-(SUM(N5:AE5))</f>
        <v>50</v>
      </c>
      <c r="M5" s="26" t="str">
        <f t="shared" ref="M5:M26" si="1">IF(L5&lt;0,"ATENÇÃO","OK")</f>
        <v>OK</v>
      </c>
      <c r="N5" s="110"/>
      <c r="O5" s="110"/>
      <c r="P5" s="71"/>
      <c r="Q5" s="71"/>
      <c r="R5" s="71"/>
      <c r="S5" s="57"/>
      <c r="T5" s="57"/>
      <c r="U5" s="57"/>
      <c r="V5" s="57"/>
      <c r="W5" s="57"/>
      <c r="X5" s="57"/>
      <c r="Y5" s="57"/>
      <c r="Z5" s="57"/>
      <c r="AA5" s="57"/>
      <c r="AB5" s="57"/>
      <c r="AC5" s="57"/>
      <c r="AD5" s="57"/>
      <c r="AE5" s="57"/>
    </row>
    <row r="6" spans="1:31" ht="50.1" customHeight="1">
      <c r="A6" s="134"/>
      <c r="B6" s="136"/>
      <c r="C6" s="49">
        <v>3</v>
      </c>
      <c r="D6" s="33" t="s">
        <v>50</v>
      </c>
      <c r="E6" s="80" t="s">
        <v>51</v>
      </c>
      <c r="F6" s="37"/>
      <c r="G6" s="81" t="s">
        <v>23</v>
      </c>
      <c r="H6" s="37" t="s">
        <v>16</v>
      </c>
      <c r="I6" s="37" t="s">
        <v>17</v>
      </c>
      <c r="J6" s="52">
        <v>70</v>
      </c>
      <c r="K6" s="19"/>
      <c r="L6" s="25">
        <f t="shared" si="0"/>
        <v>0</v>
      </c>
      <c r="M6" s="26" t="str">
        <f t="shared" si="1"/>
        <v>OK</v>
      </c>
      <c r="N6" s="110"/>
      <c r="O6" s="110"/>
      <c r="P6" s="71"/>
      <c r="Q6" s="71"/>
      <c r="R6" s="71"/>
      <c r="S6" s="57"/>
      <c r="T6" s="57"/>
      <c r="U6" s="57"/>
      <c r="V6" s="57"/>
      <c r="W6" s="57"/>
      <c r="X6" s="57"/>
      <c r="Y6" s="57"/>
      <c r="Z6" s="57"/>
      <c r="AA6" s="57"/>
      <c r="AB6" s="57"/>
      <c r="AC6" s="57"/>
      <c r="AD6" s="57"/>
      <c r="AE6" s="57"/>
    </row>
    <row r="7" spans="1:31" ht="50.1" customHeight="1">
      <c r="A7" s="134"/>
      <c r="B7" s="136"/>
      <c r="C7" s="49">
        <v>4</v>
      </c>
      <c r="D7" s="33" t="s">
        <v>52</v>
      </c>
      <c r="E7" s="79" t="s">
        <v>53</v>
      </c>
      <c r="F7" s="37"/>
      <c r="G7" s="81" t="s">
        <v>24</v>
      </c>
      <c r="H7" s="37" t="s">
        <v>16</v>
      </c>
      <c r="I7" s="37" t="s">
        <v>17</v>
      </c>
      <c r="J7" s="52">
        <v>120</v>
      </c>
      <c r="K7" s="19">
        <v>100</v>
      </c>
      <c r="L7" s="25">
        <f t="shared" si="0"/>
        <v>96</v>
      </c>
      <c r="M7" s="26" t="str">
        <f t="shared" si="1"/>
        <v>OK</v>
      </c>
      <c r="N7" s="110">
        <v>4</v>
      </c>
      <c r="O7" s="110"/>
      <c r="P7" s="71"/>
      <c r="Q7" s="71"/>
      <c r="R7" s="71"/>
      <c r="S7" s="57"/>
      <c r="T7" s="57"/>
      <c r="U7" s="57"/>
      <c r="V7" s="57"/>
      <c r="W7" s="57"/>
      <c r="X7" s="57"/>
      <c r="Y7" s="57"/>
      <c r="Z7" s="57"/>
      <c r="AA7" s="57"/>
      <c r="AB7" s="57"/>
      <c r="AC7" s="57"/>
      <c r="AD7" s="57"/>
      <c r="AE7" s="57"/>
    </row>
    <row r="8" spans="1:31" ht="50.1" customHeight="1">
      <c r="A8" s="134"/>
      <c r="B8" s="137"/>
      <c r="C8" s="49">
        <v>5</v>
      </c>
      <c r="D8" s="33" t="s">
        <v>54</v>
      </c>
      <c r="E8" s="79" t="s">
        <v>55</v>
      </c>
      <c r="F8" s="37"/>
      <c r="G8" s="81" t="s">
        <v>25</v>
      </c>
      <c r="H8" s="37" t="s">
        <v>16</v>
      </c>
      <c r="I8" s="37" t="s">
        <v>17</v>
      </c>
      <c r="J8" s="52">
        <v>131.80000000000001</v>
      </c>
      <c r="K8" s="19">
        <v>200</v>
      </c>
      <c r="L8" s="25">
        <f t="shared" si="0"/>
        <v>200</v>
      </c>
      <c r="M8" s="26" t="str">
        <f t="shared" si="1"/>
        <v>OK</v>
      </c>
      <c r="N8" s="110"/>
      <c r="O8" s="110"/>
      <c r="P8" s="71"/>
      <c r="Q8" s="71"/>
      <c r="R8" s="71"/>
      <c r="S8" s="57"/>
      <c r="T8" s="57"/>
      <c r="U8" s="57"/>
      <c r="V8" s="57"/>
      <c r="W8" s="57"/>
      <c r="X8" s="57"/>
      <c r="Y8" s="57"/>
      <c r="Z8" s="57"/>
      <c r="AA8" s="57"/>
      <c r="AB8" s="57"/>
      <c r="AC8" s="57"/>
      <c r="AD8" s="57"/>
      <c r="AE8" s="57"/>
    </row>
    <row r="9" spans="1:31" ht="50.1" customHeight="1">
      <c r="A9" s="138">
        <v>2</v>
      </c>
      <c r="B9" s="130" t="s">
        <v>56</v>
      </c>
      <c r="C9" s="48">
        <v>6</v>
      </c>
      <c r="D9" s="35" t="s">
        <v>57</v>
      </c>
      <c r="E9" s="82" t="s">
        <v>58</v>
      </c>
      <c r="F9" s="39"/>
      <c r="G9" s="39" t="s">
        <v>22</v>
      </c>
      <c r="H9" s="39" t="s">
        <v>16</v>
      </c>
      <c r="I9" s="39" t="s">
        <v>17</v>
      </c>
      <c r="J9" s="53">
        <v>99</v>
      </c>
      <c r="K9" s="19">
        <v>500</v>
      </c>
      <c r="L9" s="25">
        <f t="shared" si="0"/>
        <v>500</v>
      </c>
      <c r="M9" s="26" t="str">
        <f t="shared" si="1"/>
        <v>OK</v>
      </c>
      <c r="N9" s="110"/>
      <c r="O9" s="110"/>
      <c r="P9" s="71"/>
      <c r="Q9" s="71"/>
      <c r="R9" s="71"/>
      <c r="S9" s="57"/>
      <c r="T9" s="57"/>
      <c r="U9" s="57"/>
      <c r="V9" s="57"/>
      <c r="W9" s="57"/>
      <c r="X9" s="57"/>
      <c r="Y9" s="57"/>
      <c r="Z9" s="57"/>
      <c r="AA9" s="57"/>
      <c r="AB9" s="57"/>
      <c r="AC9" s="57"/>
      <c r="AD9" s="57"/>
      <c r="AE9" s="57"/>
    </row>
    <row r="10" spans="1:31" ht="50.1" customHeight="1">
      <c r="A10" s="139"/>
      <c r="B10" s="131"/>
      <c r="C10" s="48">
        <v>7</v>
      </c>
      <c r="D10" s="35" t="s">
        <v>59</v>
      </c>
      <c r="E10" s="82" t="s">
        <v>58</v>
      </c>
      <c r="F10" s="39"/>
      <c r="G10" s="39" t="s">
        <v>22</v>
      </c>
      <c r="H10" s="39" t="s">
        <v>16</v>
      </c>
      <c r="I10" s="39" t="s">
        <v>17</v>
      </c>
      <c r="J10" s="53">
        <v>135</v>
      </c>
      <c r="K10" s="19">
        <v>250</v>
      </c>
      <c r="L10" s="25">
        <f t="shared" si="0"/>
        <v>250</v>
      </c>
      <c r="M10" s="26" t="str">
        <f t="shared" si="1"/>
        <v>OK</v>
      </c>
      <c r="N10" s="110"/>
      <c r="O10" s="110"/>
      <c r="P10" s="71"/>
      <c r="Q10" s="71"/>
      <c r="R10" s="71"/>
      <c r="S10" s="57"/>
      <c r="T10" s="57"/>
      <c r="U10" s="57"/>
      <c r="V10" s="57"/>
      <c r="W10" s="57"/>
      <c r="X10" s="57"/>
      <c r="Y10" s="57"/>
      <c r="Z10" s="57"/>
      <c r="AA10" s="57"/>
      <c r="AB10" s="57"/>
      <c r="AC10" s="57"/>
      <c r="AD10" s="57"/>
      <c r="AE10" s="57"/>
    </row>
    <row r="11" spans="1:31" ht="50.1" customHeight="1">
      <c r="A11" s="139"/>
      <c r="B11" s="131"/>
      <c r="C11" s="48">
        <v>8</v>
      </c>
      <c r="D11" s="36" t="s">
        <v>60</v>
      </c>
      <c r="E11" s="82" t="s">
        <v>58</v>
      </c>
      <c r="F11" s="39"/>
      <c r="G11" s="39" t="s">
        <v>26</v>
      </c>
      <c r="H11" s="39" t="s">
        <v>27</v>
      </c>
      <c r="I11" s="40" t="s">
        <v>17</v>
      </c>
      <c r="J11" s="53">
        <v>325</v>
      </c>
      <c r="K11" s="19">
        <v>20</v>
      </c>
      <c r="L11" s="25">
        <f t="shared" si="0"/>
        <v>20</v>
      </c>
      <c r="M11" s="26" t="str">
        <f t="shared" si="1"/>
        <v>OK</v>
      </c>
      <c r="N11" s="110"/>
      <c r="O11" s="110"/>
      <c r="P11" s="71"/>
      <c r="Q11" s="71"/>
      <c r="R11" s="71"/>
      <c r="S11" s="57"/>
      <c r="T11" s="57"/>
      <c r="U11" s="57"/>
      <c r="V11" s="57"/>
      <c r="W11" s="57"/>
      <c r="X11" s="57"/>
      <c r="Y11" s="57"/>
      <c r="Z11" s="57"/>
      <c r="AA11" s="57"/>
      <c r="AB11" s="57"/>
      <c r="AC11" s="57"/>
      <c r="AD11" s="57"/>
      <c r="AE11" s="57"/>
    </row>
    <row r="12" spans="1:31" ht="50.1" customHeight="1">
      <c r="A12" s="139"/>
      <c r="B12" s="131"/>
      <c r="C12" s="48">
        <v>9</v>
      </c>
      <c r="D12" s="36" t="s">
        <v>61</v>
      </c>
      <c r="E12" s="82" t="s">
        <v>58</v>
      </c>
      <c r="F12" s="39"/>
      <c r="G12" s="39" t="s">
        <v>26</v>
      </c>
      <c r="H12" s="39" t="s">
        <v>27</v>
      </c>
      <c r="I12" s="40" t="s">
        <v>17</v>
      </c>
      <c r="J12" s="54">
        <v>274</v>
      </c>
      <c r="K12" s="19">
        <v>20</v>
      </c>
      <c r="L12" s="25">
        <f t="shared" si="0"/>
        <v>20</v>
      </c>
      <c r="M12" s="26" t="str">
        <f t="shared" si="1"/>
        <v>OK</v>
      </c>
      <c r="N12" s="110"/>
      <c r="O12" s="110"/>
      <c r="P12" s="71"/>
      <c r="Q12" s="71"/>
      <c r="R12" s="71"/>
      <c r="S12" s="57"/>
      <c r="T12" s="57"/>
      <c r="U12" s="57"/>
      <c r="V12" s="57"/>
      <c r="W12" s="57"/>
      <c r="X12" s="57"/>
      <c r="Y12" s="57"/>
      <c r="Z12" s="57"/>
      <c r="AA12" s="57"/>
      <c r="AB12" s="57"/>
      <c r="AC12" s="57"/>
      <c r="AD12" s="57"/>
      <c r="AE12" s="57"/>
    </row>
    <row r="13" spans="1:31" ht="34.5" customHeight="1">
      <c r="A13" s="139"/>
      <c r="B13" s="131"/>
      <c r="C13" s="62">
        <v>10</v>
      </c>
      <c r="D13" s="35" t="s">
        <v>62</v>
      </c>
      <c r="E13" s="82" t="s">
        <v>63</v>
      </c>
      <c r="F13" s="39"/>
      <c r="G13" s="39" t="s">
        <v>39</v>
      </c>
      <c r="H13" s="39" t="s">
        <v>16</v>
      </c>
      <c r="I13" s="39" t="s">
        <v>18</v>
      </c>
      <c r="J13" s="54">
        <v>35.15</v>
      </c>
      <c r="K13" s="19">
        <v>200</v>
      </c>
      <c r="L13" s="25">
        <f t="shared" si="0"/>
        <v>200</v>
      </c>
      <c r="M13" s="26" t="str">
        <f t="shared" si="1"/>
        <v>OK</v>
      </c>
      <c r="N13" s="110"/>
      <c r="O13" s="110"/>
      <c r="P13" s="71"/>
      <c r="Q13" s="71"/>
      <c r="R13" s="71"/>
      <c r="S13" s="57"/>
      <c r="T13" s="57"/>
      <c r="U13" s="57"/>
      <c r="V13" s="57"/>
      <c r="W13" s="57"/>
      <c r="X13" s="57"/>
      <c r="Y13" s="57"/>
      <c r="Z13" s="57"/>
      <c r="AA13" s="57"/>
      <c r="AB13" s="57"/>
      <c r="AC13" s="57"/>
      <c r="AD13" s="57"/>
      <c r="AE13" s="57"/>
    </row>
    <row r="14" spans="1:31" ht="39.75" customHeight="1">
      <c r="A14" s="140"/>
      <c r="B14" s="141"/>
      <c r="C14" s="62">
        <v>11</v>
      </c>
      <c r="D14" s="35" t="s">
        <v>64</v>
      </c>
      <c r="E14" s="82" t="s">
        <v>63</v>
      </c>
      <c r="F14" s="39"/>
      <c r="G14" s="39" t="s">
        <v>39</v>
      </c>
      <c r="H14" s="39" t="s">
        <v>16</v>
      </c>
      <c r="I14" s="39" t="s">
        <v>18</v>
      </c>
      <c r="J14" s="54">
        <v>39</v>
      </c>
      <c r="K14" s="19">
        <v>300</v>
      </c>
      <c r="L14" s="25">
        <f t="shared" si="0"/>
        <v>300</v>
      </c>
      <c r="M14" s="26" t="str">
        <f t="shared" si="1"/>
        <v>OK</v>
      </c>
      <c r="N14" s="110"/>
      <c r="O14" s="110"/>
      <c r="P14" s="71"/>
      <c r="Q14" s="71"/>
      <c r="R14" s="71"/>
      <c r="S14" s="57"/>
      <c r="T14" s="57"/>
      <c r="U14" s="57"/>
      <c r="V14" s="57"/>
      <c r="W14" s="57"/>
      <c r="X14" s="57"/>
      <c r="Y14" s="57"/>
      <c r="Z14" s="57"/>
      <c r="AA14" s="57"/>
      <c r="AB14" s="57"/>
      <c r="AC14" s="57"/>
      <c r="AD14" s="57"/>
      <c r="AE14" s="57"/>
    </row>
    <row r="15" spans="1:31" ht="50.1" customHeight="1">
      <c r="A15" s="86">
        <v>3</v>
      </c>
      <c r="B15" s="85" t="s">
        <v>65</v>
      </c>
      <c r="C15" s="86">
        <v>12</v>
      </c>
      <c r="D15" s="83" t="s">
        <v>36</v>
      </c>
      <c r="E15" s="84" t="s">
        <v>66</v>
      </c>
      <c r="F15" s="81"/>
      <c r="G15" s="81" t="s">
        <v>28</v>
      </c>
      <c r="H15" s="81" t="s">
        <v>16</v>
      </c>
      <c r="I15" s="81" t="s">
        <v>17</v>
      </c>
      <c r="J15" s="87">
        <v>55.96</v>
      </c>
      <c r="K15" s="19">
        <v>1000</v>
      </c>
      <c r="L15" s="25">
        <f t="shared" si="0"/>
        <v>960</v>
      </c>
      <c r="M15" s="26" t="str">
        <f t="shared" si="1"/>
        <v>OK</v>
      </c>
      <c r="N15" s="110"/>
      <c r="O15" s="110">
        <v>40</v>
      </c>
      <c r="P15" s="71"/>
      <c r="Q15" s="71"/>
      <c r="R15" s="71"/>
      <c r="S15" s="57"/>
      <c r="T15" s="57"/>
      <c r="U15" s="57"/>
      <c r="V15" s="57"/>
      <c r="W15" s="57"/>
      <c r="X15" s="57"/>
      <c r="Y15" s="57"/>
      <c r="Z15" s="57"/>
      <c r="AA15" s="57"/>
      <c r="AB15" s="57"/>
      <c r="AC15" s="57"/>
      <c r="AD15" s="57"/>
      <c r="AE15" s="57"/>
    </row>
    <row r="16" spans="1:31" ht="50.1" customHeight="1">
      <c r="A16" s="138">
        <v>4</v>
      </c>
      <c r="B16" s="130" t="s">
        <v>56</v>
      </c>
      <c r="C16" s="62">
        <v>13</v>
      </c>
      <c r="D16" s="35" t="s">
        <v>37</v>
      </c>
      <c r="E16" s="82" t="s">
        <v>67</v>
      </c>
      <c r="F16" s="39"/>
      <c r="G16" s="39" t="s">
        <v>29</v>
      </c>
      <c r="H16" s="39" t="s">
        <v>16</v>
      </c>
      <c r="I16" s="39" t="s">
        <v>17</v>
      </c>
      <c r="J16" s="54">
        <v>84.13</v>
      </c>
      <c r="K16" s="19">
        <v>1000</v>
      </c>
      <c r="L16" s="25">
        <f t="shared" si="0"/>
        <v>1000</v>
      </c>
      <c r="M16" s="26" t="str">
        <f t="shared" si="1"/>
        <v>OK</v>
      </c>
      <c r="N16" s="110"/>
      <c r="O16" s="110"/>
      <c r="P16" s="71"/>
      <c r="Q16" s="71"/>
      <c r="R16" s="71"/>
      <c r="S16" s="57"/>
      <c r="T16" s="57"/>
      <c r="U16" s="57"/>
      <c r="V16" s="57"/>
      <c r="W16" s="57"/>
      <c r="X16" s="57"/>
      <c r="Y16" s="57"/>
      <c r="Z16" s="57"/>
      <c r="AA16" s="57"/>
      <c r="AB16" s="57"/>
      <c r="AC16" s="57"/>
      <c r="AD16" s="57"/>
      <c r="AE16" s="57"/>
    </row>
    <row r="17" spans="1:31" ht="50.1" customHeight="1">
      <c r="A17" s="139"/>
      <c r="B17" s="131"/>
      <c r="C17" s="62">
        <v>14</v>
      </c>
      <c r="D17" s="35" t="s">
        <v>38</v>
      </c>
      <c r="E17" s="82" t="s">
        <v>67</v>
      </c>
      <c r="F17" s="39"/>
      <c r="G17" s="39" t="s">
        <v>29</v>
      </c>
      <c r="H17" s="39" t="s">
        <v>16</v>
      </c>
      <c r="I17" s="39" t="s">
        <v>17</v>
      </c>
      <c r="J17" s="54">
        <v>85.72</v>
      </c>
      <c r="K17" s="19"/>
      <c r="L17" s="25">
        <f t="shared" si="0"/>
        <v>0</v>
      </c>
      <c r="M17" s="26" t="str">
        <f t="shared" si="1"/>
        <v>OK</v>
      </c>
      <c r="N17" s="110"/>
      <c r="O17" s="110"/>
      <c r="P17" s="71"/>
      <c r="Q17" s="71"/>
      <c r="R17" s="71"/>
      <c r="S17" s="57"/>
      <c r="T17" s="57"/>
      <c r="U17" s="57"/>
      <c r="V17" s="57"/>
      <c r="W17" s="57"/>
      <c r="X17" s="57"/>
      <c r="Y17" s="57"/>
      <c r="Z17" s="57"/>
      <c r="AA17" s="57"/>
      <c r="AB17" s="57"/>
      <c r="AC17" s="57"/>
      <c r="AD17" s="57"/>
      <c r="AE17" s="57"/>
    </row>
    <row r="18" spans="1:31" ht="70.5">
      <c r="A18" s="139"/>
      <c r="B18" s="131"/>
      <c r="C18" s="48">
        <v>15</v>
      </c>
      <c r="D18" s="35" t="s">
        <v>68</v>
      </c>
      <c r="E18" s="82" t="s">
        <v>67</v>
      </c>
      <c r="F18" s="41"/>
      <c r="G18" s="39" t="s">
        <v>29</v>
      </c>
      <c r="H18" s="39" t="s">
        <v>16</v>
      </c>
      <c r="I18" s="39" t="s">
        <v>17</v>
      </c>
      <c r="J18" s="54">
        <v>128.54</v>
      </c>
      <c r="K18" s="19"/>
      <c r="L18" s="25">
        <f t="shared" si="0"/>
        <v>0</v>
      </c>
      <c r="M18" s="26" t="str">
        <f t="shared" si="1"/>
        <v>OK</v>
      </c>
      <c r="N18" s="110"/>
      <c r="O18" s="110"/>
      <c r="P18" s="71"/>
      <c r="Q18" s="71"/>
      <c r="R18" s="71"/>
      <c r="S18" s="57"/>
      <c r="T18" s="57"/>
      <c r="U18" s="57"/>
      <c r="V18" s="57"/>
      <c r="W18" s="57"/>
      <c r="X18" s="57"/>
      <c r="Y18" s="57"/>
      <c r="Z18" s="57"/>
      <c r="AA18" s="57"/>
      <c r="AB18" s="57"/>
      <c r="AC18" s="57"/>
      <c r="AD18" s="57"/>
      <c r="AE18" s="57"/>
    </row>
    <row r="19" spans="1:31" ht="50.1" customHeight="1">
      <c r="A19" s="140"/>
      <c r="B19" s="141"/>
      <c r="C19" s="48">
        <v>16</v>
      </c>
      <c r="D19" s="35" t="s">
        <v>69</v>
      </c>
      <c r="E19" s="82" t="s">
        <v>67</v>
      </c>
      <c r="F19" s="41"/>
      <c r="G19" s="39" t="s">
        <v>29</v>
      </c>
      <c r="H19" s="39" t="s">
        <v>16</v>
      </c>
      <c r="I19" s="39" t="s">
        <v>17</v>
      </c>
      <c r="J19" s="53">
        <v>166.91</v>
      </c>
      <c r="K19" s="19"/>
      <c r="L19" s="25">
        <f t="shared" si="0"/>
        <v>0</v>
      </c>
      <c r="M19" s="26" t="str">
        <f t="shared" si="1"/>
        <v>OK</v>
      </c>
      <c r="N19" s="110"/>
      <c r="O19" s="110"/>
      <c r="P19" s="71"/>
      <c r="Q19" s="71"/>
      <c r="R19" s="71"/>
      <c r="S19" s="57"/>
      <c r="T19" s="57"/>
      <c r="U19" s="57"/>
      <c r="V19" s="57"/>
      <c r="W19" s="57"/>
      <c r="X19" s="57"/>
      <c r="Y19" s="57"/>
      <c r="Z19" s="57"/>
      <c r="AA19" s="57"/>
      <c r="AB19" s="57"/>
      <c r="AC19" s="57"/>
      <c r="AD19" s="57"/>
      <c r="AE19" s="57"/>
    </row>
    <row r="20" spans="1:31" ht="50.1" customHeight="1">
      <c r="A20" s="86">
        <v>5</v>
      </c>
      <c r="B20" s="94" t="s">
        <v>70</v>
      </c>
      <c r="C20" s="86">
        <v>17</v>
      </c>
      <c r="D20" s="89" t="s">
        <v>71</v>
      </c>
      <c r="E20" s="90" t="s">
        <v>72</v>
      </c>
      <c r="F20" s="88"/>
      <c r="G20" s="81" t="s">
        <v>74</v>
      </c>
      <c r="H20" s="81" t="s">
        <v>73</v>
      </c>
      <c r="I20" s="81" t="s">
        <v>17</v>
      </c>
      <c r="J20" s="87">
        <v>10495</v>
      </c>
      <c r="K20" s="19"/>
      <c r="L20" s="25">
        <f t="shared" si="0"/>
        <v>0</v>
      </c>
      <c r="M20" s="26" t="str">
        <f t="shared" si="1"/>
        <v>OK</v>
      </c>
      <c r="N20" s="110"/>
      <c r="O20" s="110"/>
      <c r="P20" s="71"/>
      <c r="Q20" s="71"/>
      <c r="R20" s="71"/>
      <c r="S20" s="57"/>
      <c r="T20" s="57"/>
      <c r="U20" s="57"/>
      <c r="V20" s="57"/>
      <c r="W20" s="57"/>
      <c r="X20" s="57"/>
      <c r="Y20" s="57"/>
      <c r="Z20" s="57"/>
      <c r="AA20" s="57"/>
      <c r="AB20" s="57"/>
      <c r="AC20" s="57"/>
      <c r="AD20" s="57"/>
      <c r="AE20" s="57"/>
    </row>
    <row r="21" spans="1:31" ht="50.1" customHeight="1">
      <c r="A21" s="77">
        <v>6</v>
      </c>
      <c r="B21" s="47" t="s">
        <v>45</v>
      </c>
      <c r="C21" s="77">
        <v>18</v>
      </c>
      <c r="D21" s="92" t="s">
        <v>75</v>
      </c>
      <c r="E21" s="93" t="s">
        <v>76</v>
      </c>
      <c r="F21" s="41"/>
      <c r="G21" s="82" t="s">
        <v>40</v>
      </c>
      <c r="H21" s="97" t="s">
        <v>16</v>
      </c>
      <c r="I21" s="39" t="s">
        <v>18</v>
      </c>
      <c r="J21" s="53">
        <v>180</v>
      </c>
      <c r="K21" s="19"/>
      <c r="L21" s="25">
        <f t="shared" si="0"/>
        <v>0</v>
      </c>
      <c r="M21" s="26" t="str">
        <f t="shared" si="1"/>
        <v>OK</v>
      </c>
      <c r="N21" s="110"/>
      <c r="O21" s="110"/>
      <c r="P21" s="71"/>
      <c r="Q21" s="71"/>
      <c r="R21" s="71"/>
      <c r="S21" s="57"/>
      <c r="T21" s="57"/>
      <c r="U21" s="57"/>
      <c r="V21" s="57"/>
      <c r="W21" s="57"/>
      <c r="X21" s="57"/>
      <c r="Y21" s="57"/>
      <c r="Z21" s="57"/>
      <c r="AA21" s="57"/>
      <c r="AB21" s="57"/>
      <c r="AC21" s="57"/>
      <c r="AD21" s="57"/>
      <c r="AE21" s="57"/>
    </row>
    <row r="22" spans="1:31" ht="56.25" customHeight="1">
      <c r="A22" s="76">
        <v>7</v>
      </c>
      <c r="B22" s="91" t="s">
        <v>70</v>
      </c>
      <c r="C22" s="73">
        <v>19</v>
      </c>
      <c r="D22" s="95" t="s">
        <v>77</v>
      </c>
      <c r="E22" s="84" t="s">
        <v>78</v>
      </c>
      <c r="F22" s="38"/>
      <c r="G22" s="84" t="s">
        <v>79</v>
      </c>
      <c r="H22" s="81" t="s">
        <v>27</v>
      </c>
      <c r="I22" s="81" t="s">
        <v>18</v>
      </c>
      <c r="J22" s="55">
        <v>24.14</v>
      </c>
      <c r="K22" s="19"/>
      <c r="L22" s="25">
        <f t="shared" si="0"/>
        <v>0</v>
      </c>
      <c r="M22" s="26" t="str">
        <f t="shared" si="1"/>
        <v>OK</v>
      </c>
      <c r="N22" s="110"/>
      <c r="O22" s="110"/>
      <c r="P22" s="71"/>
      <c r="Q22" s="71"/>
      <c r="R22" s="71"/>
      <c r="S22" s="57"/>
      <c r="T22" s="57"/>
      <c r="U22" s="57"/>
      <c r="V22" s="57"/>
      <c r="W22" s="57"/>
      <c r="X22" s="57"/>
      <c r="Y22" s="57"/>
      <c r="Z22" s="57"/>
      <c r="AA22" s="57"/>
      <c r="AB22" s="57"/>
      <c r="AC22" s="57"/>
      <c r="AD22" s="57"/>
      <c r="AE22" s="57"/>
    </row>
    <row r="23" spans="1:31" ht="50.1" customHeight="1">
      <c r="A23" s="128">
        <v>8</v>
      </c>
      <c r="B23" s="130" t="s">
        <v>80</v>
      </c>
      <c r="C23" s="77">
        <v>20</v>
      </c>
      <c r="D23" s="64" t="s">
        <v>81</v>
      </c>
      <c r="E23" s="96" t="s">
        <v>82</v>
      </c>
      <c r="F23" s="41"/>
      <c r="G23" s="82" t="s">
        <v>85</v>
      </c>
      <c r="H23" s="39" t="s">
        <v>27</v>
      </c>
      <c r="I23" s="39" t="s">
        <v>17</v>
      </c>
      <c r="J23" s="53">
        <v>221.83</v>
      </c>
      <c r="K23" s="19"/>
      <c r="L23" s="25">
        <f t="shared" si="0"/>
        <v>0</v>
      </c>
      <c r="M23" s="26" t="str">
        <f t="shared" si="1"/>
        <v>OK</v>
      </c>
      <c r="N23" s="110"/>
      <c r="O23" s="110"/>
      <c r="P23" s="71"/>
      <c r="Q23" s="71"/>
      <c r="R23" s="71"/>
      <c r="S23" s="57"/>
      <c r="T23" s="57"/>
      <c r="U23" s="57"/>
      <c r="V23" s="57"/>
      <c r="W23" s="57"/>
      <c r="X23" s="57"/>
      <c r="Y23" s="57"/>
      <c r="Z23" s="57"/>
      <c r="AA23" s="57"/>
      <c r="AB23" s="57"/>
      <c r="AC23" s="57"/>
      <c r="AD23" s="57"/>
      <c r="AE23" s="57"/>
    </row>
    <row r="24" spans="1:31" ht="50.1" customHeight="1">
      <c r="A24" s="129"/>
      <c r="B24" s="131"/>
      <c r="C24" s="77">
        <v>21</v>
      </c>
      <c r="D24" s="64" t="s">
        <v>83</v>
      </c>
      <c r="E24" s="96" t="s">
        <v>82</v>
      </c>
      <c r="F24" s="41"/>
      <c r="G24" s="82" t="s">
        <v>85</v>
      </c>
      <c r="H24" s="39" t="s">
        <v>27</v>
      </c>
      <c r="I24" s="39" t="s">
        <v>17</v>
      </c>
      <c r="J24" s="53">
        <v>321.91000000000003</v>
      </c>
      <c r="K24" s="19"/>
      <c r="L24" s="25">
        <f t="shared" si="0"/>
        <v>0</v>
      </c>
      <c r="M24" s="26" t="str">
        <f t="shared" si="1"/>
        <v>OK</v>
      </c>
      <c r="N24" s="110"/>
      <c r="O24" s="110"/>
      <c r="P24" s="71"/>
      <c r="Q24" s="71"/>
      <c r="R24" s="71"/>
      <c r="S24" s="57"/>
      <c r="T24" s="57"/>
      <c r="U24" s="57"/>
      <c r="V24" s="57"/>
      <c r="W24" s="57"/>
      <c r="X24" s="57"/>
      <c r="Y24" s="57"/>
      <c r="Z24" s="57"/>
      <c r="AA24" s="57"/>
      <c r="AB24" s="57"/>
      <c r="AC24" s="57"/>
      <c r="AD24" s="57"/>
      <c r="AE24" s="57"/>
    </row>
    <row r="25" spans="1:31" ht="50.1" customHeight="1">
      <c r="A25" s="129"/>
      <c r="B25" s="131"/>
      <c r="C25" s="77">
        <v>22</v>
      </c>
      <c r="D25" s="64" t="s">
        <v>84</v>
      </c>
      <c r="E25" s="96" t="s">
        <v>82</v>
      </c>
      <c r="F25" s="41"/>
      <c r="G25" s="82" t="s">
        <v>85</v>
      </c>
      <c r="H25" s="39" t="s">
        <v>27</v>
      </c>
      <c r="I25" s="39" t="s">
        <v>17</v>
      </c>
      <c r="J25" s="53">
        <v>82.16</v>
      </c>
      <c r="K25" s="19"/>
      <c r="L25" s="25">
        <f t="shared" si="0"/>
        <v>0</v>
      </c>
      <c r="M25" s="26" t="str">
        <f t="shared" si="1"/>
        <v>OK</v>
      </c>
      <c r="N25" s="110"/>
      <c r="O25" s="110"/>
      <c r="P25" s="71"/>
      <c r="Q25" s="71"/>
      <c r="R25" s="71"/>
      <c r="S25" s="57"/>
      <c r="T25" s="57"/>
      <c r="U25" s="57"/>
      <c r="V25" s="57"/>
      <c r="W25" s="57"/>
      <c r="X25" s="57"/>
      <c r="Y25" s="57"/>
      <c r="Z25" s="57"/>
      <c r="AA25" s="57"/>
      <c r="AB25" s="57"/>
      <c r="AC25" s="57"/>
      <c r="AD25" s="57"/>
      <c r="AE25" s="57"/>
    </row>
    <row r="26" spans="1:31" ht="409.5">
      <c r="A26" s="73">
        <v>9</v>
      </c>
      <c r="B26" s="98" t="s">
        <v>86</v>
      </c>
      <c r="C26" s="66">
        <v>23</v>
      </c>
      <c r="D26" s="83" t="s">
        <v>87</v>
      </c>
      <c r="E26" s="84" t="s">
        <v>88</v>
      </c>
      <c r="F26" s="42"/>
      <c r="G26" s="38" t="s">
        <v>28</v>
      </c>
      <c r="H26" s="38" t="s">
        <v>16</v>
      </c>
      <c r="I26" s="38" t="s">
        <v>17</v>
      </c>
      <c r="J26" s="55">
        <v>679.16</v>
      </c>
      <c r="K26" s="19"/>
      <c r="L26" s="25">
        <f t="shared" si="0"/>
        <v>0</v>
      </c>
      <c r="M26" s="26" t="str">
        <f t="shared" si="1"/>
        <v>OK</v>
      </c>
      <c r="N26" s="110"/>
      <c r="O26" s="110"/>
      <c r="P26" s="71"/>
      <c r="Q26" s="71"/>
      <c r="R26" s="71"/>
      <c r="S26" s="57"/>
      <c r="T26" s="57"/>
      <c r="U26" s="57"/>
      <c r="V26" s="57"/>
      <c r="W26" s="57"/>
      <c r="X26" s="57"/>
      <c r="Y26" s="57"/>
      <c r="Z26" s="57"/>
      <c r="AA26" s="57"/>
      <c r="AB26" s="57"/>
      <c r="AC26" s="57"/>
      <c r="AD26" s="57"/>
      <c r="AE26" s="57"/>
    </row>
  </sheetData>
  <mergeCells count="30">
    <mergeCell ref="A16:A19"/>
    <mergeCell ref="B16:B19"/>
    <mergeCell ref="A1:C1"/>
    <mergeCell ref="V1:V2"/>
    <mergeCell ref="A4:A8"/>
    <mergeCell ref="B4:B8"/>
    <mergeCell ref="A9:A14"/>
    <mergeCell ref="B9:B14"/>
    <mergeCell ref="N1:N2"/>
    <mergeCell ref="O1:O2"/>
    <mergeCell ref="A23:A25"/>
    <mergeCell ref="B23:B25"/>
    <mergeCell ref="AE1:AE2"/>
    <mergeCell ref="Z1:Z2"/>
    <mergeCell ref="AA1:AA2"/>
    <mergeCell ref="AB1:AB2"/>
    <mergeCell ref="AC1:AC2"/>
    <mergeCell ref="AD1:AD2"/>
    <mergeCell ref="Y1:Y2"/>
    <mergeCell ref="W1:W2"/>
    <mergeCell ref="X1:X2"/>
    <mergeCell ref="D1:J1"/>
    <mergeCell ref="K1:M1"/>
    <mergeCell ref="A2:M2"/>
    <mergeCell ref="S1:S2"/>
    <mergeCell ref="T1:T2"/>
    <mergeCell ref="U1:U2"/>
    <mergeCell ref="R1:R2"/>
    <mergeCell ref="P1:P2"/>
    <mergeCell ref="Q1:Q2"/>
  </mergeCells>
  <conditionalFormatting sqref="X4:AE26 U5:W26 O4:T26 N5:N26">
    <cfRule type="cellIs" dxfId="89" priority="49" stopIfTrue="1" operator="greaterThan">
      <formula>0</formula>
    </cfRule>
    <cfRule type="cellIs" dxfId="88" priority="50" stopIfTrue="1" operator="greaterThan">
      <formula>0</formula>
    </cfRule>
    <cfRule type="cellIs" dxfId="87" priority="51" stopIfTrue="1" operator="greaterThan">
      <formula>0</formula>
    </cfRule>
  </conditionalFormatting>
  <conditionalFormatting sqref="U4:W4">
    <cfRule type="cellIs" dxfId="86" priority="25" stopIfTrue="1" operator="greaterThan">
      <formula>0</formula>
    </cfRule>
    <cfRule type="cellIs" dxfId="85" priority="26" stopIfTrue="1" operator="greaterThan">
      <formula>0</formula>
    </cfRule>
    <cfRule type="cellIs" dxfId="84" priority="27" stopIfTrue="1" operator="greaterThan">
      <formula>0</formula>
    </cfRule>
  </conditionalFormatting>
  <conditionalFormatting sqref="N4">
    <cfRule type="cellIs" dxfId="83" priority="7" stopIfTrue="1" operator="greaterThan">
      <formula>0</formula>
    </cfRule>
    <cfRule type="cellIs" dxfId="82" priority="8" stopIfTrue="1" operator="greaterThan">
      <formula>0</formula>
    </cfRule>
    <cfRule type="cellIs" dxfId="81" priority="9" stopIfTrue="1" operator="greaterThan">
      <formula>0</formula>
    </cfRule>
  </conditionalFormatting>
  <pageMargins left="0.511811024" right="0.511811024" top="0.78740157499999996" bottom="0.78740157499999996" header="0.31496062000000002" footer="0.31496062000000002"/>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DCC690-3CD3-4613-A23F-503C5F349CEA}">
  <dimension ref="A1:AE26"/>
  <sheetViews>
    <sheetView topLeftCell="A10" zoomScale="80" zoomScaleNormal="80" workbookViewId="0">
      <selection activeCell="Q8" sqref="Q8"/>
    </sheetView>
  </sheetViews>
  <sheetFormatPr defaultColWidth="9.7109375" defaultRowHeight="15"/>
  <cols>
    <col min="1" max="1" width="7.140625" style="32" customWidth="1"/>
    <col min="2" max="2" width="33.28515625" style="32" customWidth="1"/>
    <col min="3" max="3" width="6" style="27" bestFit="1" customWidth="1"/>
    <col min="4" max="4" width="60.28515625" style="32" customWidth="1"/>
    <col min="5" max="5" width="19" style="32" customWidth="1"/>
    <col min="6" max="6" width="9.28515625" style="32" hidden="1" customWidth="1"/>
    <col min="7" max="7" width="12" style="32" bestFit="1" customWidth="1"/>
    <col min="8" max="8" width="8.85546875" style="32" customWidth="1"/>
    <col min="9" max="9" width="10.140625" style="32" bestFit="1" customWidth="1"/>
    <col min="10" max="10" width="13.42578125" style="44" bestFit="1" customWidth="1"/>
    <col min="11" max="11" width="12.7109375" style="4" customWidth="1"/>
    <col min="12" max="12" width="13.28515625" style="28" customWidth="1"/>
    <col min="13" max="13" width="12.5703125" style="5" customWidth="1"/>
    <col min="14" max="14" width="13.85546875" style="6" customWidth="1"/>
    <col min="15" max="15" width="12.7109375" style="6" customWidth="1"/>
    <col min="16" max="16" width="14.85546875" style="6" customWidth="1"/>
    <col min="17" max="17" width="14.140625" style="6" customWidth="1"/>
    <col min="18" max="18" width="15.28515625" style="6" customWidth="1"/>
    <col min="19" max="19" width="15.42578125" style="6" customWidth="1"/>
    <col min="20" max="20" width="17.85546875" style="6" customWidth="1"/>
    <col min="21" max="21" width="14" style="6" customWidth="1"/>
    <col min="22" max="22" width="13.5703125" style="6" customWidth="1"/>
    <col min="23" max="23" width="14.5703125" style="6" customWidth="1"/>
    <col min="24" max="24" width="14" style="6" customWidth="1"/>
    <col min="25" max="25" width="14.28515625" style="6" customWidth="1"/>
    <col min="26" max="31" width="12.7109375" style="2" customWidth="1"/>
    <col min="32" max="16384" width="9.7109375" style="2"/>
  </cols>
  <sheetData>
    <row r="1" spans="1:31" ht="31.5" customHeight="1">
      <c r="A1" s="132" t="s">
        <v>41</v>
      </c>
      <c r="B1" s="132"/>
      <c r="C1" s="132"/>
      <c r="D1" s="132" t="s">
        <v>42</v>
      </c>
      <c r="E1" s="132"/>
      <c r="F1" s="132"/>
      <c r="G1" s="132"/>
      <c r="H1" s="132"/>
      <c r="I1" s="132"/>
      <c r="J1" s="132"/>
      <c r="K1" s="132" t="s">
        <v>43</v>
      </c>
      <c r="L1" s="132"/>
      <c r="M1" s="132"/>
      <c r="N1" s="126" t="s">
        <v>44</v>
      </c>
      <c r="O1" s="126" t="s">
        <v>44</v>
      </c>
      <c r="P1" s="126" t="s">
        <v>44</v>
      </c>
      <c r="Q1" s="126" t="s">
        <v>44</v>
      </c>
      <c r="R1" s="126" t="s">
        <v>44</v>
      </c>
      <c r="S1" s="126" t="s">
        <v>44</v>
      </c>
      <c r="T1" s="126" t="s">
        <v>44</v>
      </c>
      <c r="U1" s="126" t="s">
        <v>44</v>
      </c>
      <c r="V1" s="126" t="s">
        <v>44</v>
      </c>
      <c r="W1" s="126" t="s">
        <v>44</v>
      </c>
      <c r="X1" s="126" t="s">
        <v>44</v>
      </c>
      <c r="Y1" s="126" t="s">
        <v>44</v>
      </c>
      <c r="Z1" s="126" t="s">
        <v>44</v>
      </c>
      <c r="AA1" s="126" t="s">
        <v>44</v>
      </c>
      <c r="AB1" s="126" t="s">
        <v>44</v>
      </c>
      <c r="AC1" s="126" t="s">
        <v>44</v>
      </c>
      <c r="AD1" s="126" t="s">
        <v>44</v>
      </c>
      <c r="AE1" s="126" t="s">
        <v>44</v>
      </c>
    </row>
    <row r="2" spans="1:31" ht="24" customHeight="1">
      <c r="A2" s="132" t="s">
        <v>19</v>
      </c>
      <c r="B2" s="132"/>
      <c r="C2" s="132"/>
      <c r="D2" s="132"/>
      <c r="E2" s="132"/>
      <c r="F2" s="132"/>
      <c r="G2" s="132"/>
      <c r="H2" s="132"/>
      <c r="I2" s="132"/>
      <c r="J2" s="132"/>
      <c r="K2" s="132"/>
      <c r="L2" s="132"/>
      <c r="M2" s="132"/>
      <c r="N2" s="126"/>
      <c r="O2" s="126"/>
      <c r="P2" s="126"/>
      <c r="Q2" s="126"/>
      <c r="R2" s="126"/>
      <c r="S2" s="126"/>
      <c r="T2" s="126"/>
      <c r="U2" s="126"/>
      <c r="V2" s="126"/>
      <c r="W2" s="126"/>
      <c r="X2" s="126"/>
      <c r="Y2" s="126"/>
      <c r="Z2" s="126"/>
      <c r="AA2" s="126"/>
      <c r="AB2" s="126"/>
      <c r="AC2" s="126"/>
      <c r="AD2" s="126"/>
      <c r="AE2" s="126"/>
    </row>
    <row r="3" spans="1:31" s="3" customFormat="1" ht="50.25">
      <c r="A3" s="50" t="s">
        <v>30</v>
      </c>
      <c r="B3" s="63" t="s">
        <v>31</v>
      </c>
      <c r="C3" s="50" t="s">
        <v>4</v>
      </c>
      <c r="D3" s="51" t="s">
        <v>32</v>
      </c>
      <c r="E3" s="51" t="s">
        <v>33</v>
      </c>
      <c r="F3" s="63"/>
      <c r="G3" s="50" t="s">
        <v>34</v>
      </c>
      <c r="H3" s="50" t="s">
        <v>5</v>
      </c>
      <c r="I3" s="50" t="s">
        <v>35</v>
      </c>
      <c r="J3" s="43" t="s">
        <v>2</v>
      </c>
      <c r="K3" s="22" t="s">
        <v>7</v>
      </c>
      <c r="L3" s="23" t="s">
        <v>0</v>
      </c>
      <c r="M3" s="20" t="s">
        <v>3</v>
      </c>
      <c r="N3" s="72" t="s">
        <v>1</v>
      </c>
      <c r="O3" s="72" t="s">
        <v>1</v>
      </c>
      <c r="P3" s="72" t="s">
        <v>1</v>
      </c>
      <c r="Q3" s="72" t="s">
        <v>1</v>
      </c>
      <c r="R3" s="72" t="s">
        <v>1</v>
      </c>
      <c r="S3" s="72" t="s">
        <v>1</v>
      </c>
      <c r="T3" s="72" t="s">
        <v>1</v>
      </c>
      <c r="U3" s="72" t="s">
        <v>1</v>
      </c>
      <c r="V3" s="72" t="s">
        <v>1</v>
      </c>
      <c r="W3" s="72" t="s">
        <v>1</v>
      </c>
      <c r="X3" s="72" t="s">
        <v>1</v>
      </c>
      <c r="Y3" s="72" t="s">
        <v>1</v>
      </c>
      <c r="Z3" s="72" t="s">
        <v>1</v>
      </c>
      <c r="AA3" s="72" t="s">
        <v>1</v>
      </c>
      <c r="AB3" s="72" t="s">
        <v>1</v>
      </c>
      <c r="AC3" s="72" t="s">
        <v>1</v>
      </c>
      <c r="AD3" s="72" t="s">
        <v>1</v>
      </c>
      <c r="AE3" s="72" t="s">
        <v>1</v>
      </c>
    </row>
    <row r="4" spans="1:31" ht="50.1" customHeight="1">
      <c r="A4" s="133">
        <v>1</v>
      </c>
      <c r="B4" s="135" t="s">
        <v>45</v>
      </c>
      <c r="C4" s="73">
        <v>1</v>
      </c>
      <c r="D4" s="33" t="s">
        <v>46</v>
      </c>
      <c r="E4" s="79" t="s">
        <v>47</v>
      </c>
      <c r="F4" s="37"/>
      <c r="G4" s="81" t="s">
        <v>20</v>
      </c>
      <c r="H4" s="37" t="s">
        <v>16</v>
      </c>
      <c r="I4" s="37" t="s">
        <v>17</v>
      </c>
      <c r="J4" s="52">
        <v>214</v>
      </c>
      <c r="K4" s="19"/>
      <c r="L4" s="69">
        <f>K4-(SUM(N4:AE4))</f>
        <v>0</v>
      </c>
      <c r="M4" s="26" t="str">
        <f>IF(L4&lt;0,"ATENÇÃO","OK")</f>
        <v>OK</v>
      </c>
      <c r="N4" s="78"/>
      <c r="O4" s="78"/>
      <c r="P4" s="78"/>
      <c r="Q4" s="78"/>
      <c r="R4" s="78"/>
      <c r="S4" s="78"/>
      <c r="T4" s="78"/>
      <c r="U4" s="78"/>
      <c r="V4" s="78"/>
      <c r="W4" s="78"/>
      <c r="X4" s="78"/>
      <c r="Y4" s="78"/>
      <c r="Z4" s="78"/>
      <c r="AA4" s="78"/>
      <c r="AB4" s="78"/>
      <c r="AC4" s="78"/>
      <c r="AD4" s="78"/>
      <c r="AE4" s="78"/>
    </row>
    <row r="5" spans="1:31" ht="27" customHeight="1">
      <c r="A5" s="134"/>
      <c r="B5" s="136"/>
      <c r="C5" s="73">
        <v>2</v>
      </c>
      <c r="D5" s="34" t="s">
        <v>48</v>
      </c>
      <c r="E5" s="79" t="s">
        <v>49</v>
      </c>
      <c r="F5" s="38"/>
      <c r="G5" s="81" t="s">
        <v>21</v>
      </c>
      <c r="H5" s="38" t="s">
        <v>16</v>
      </c>
      <c r="I5" s="37" t="s">
        <v>17</v>
      </c>
      <c r="J5" s="52">
        <v>90</v>
      </c>
      <c r="K5" s="19"/>
      <c r="L5" s="69">
        <f t="shared" ref="L5:L26" si="0">K5-(SUM(N5:AE5))</f>
        <v>0</v>
      </c>
      <c r="M5" s="26" t="str">
        <f t="shared" ref="M5:M26" si="1">IF(L5&lt;0,"ATENÇÃO","OK")</f>
        <v>OK</v>
      </c>
      <c r="N5" s="78"/>
      <c r="O5" s="78"/>
      <c r="P5" s="78"/>
      <c r="Q5" s="78"/>
      <c r="R5" s="78"/>
      <c r="S5" s="78"/>
      <c r="T5" s="78"/>
      <c r="U5" s="78"/>
      <c r="V5" s="78"/>
      <c r="W5" s="78"/>
      <c r="X5" s="78"/>
      <c r="Y5" s="78"/>
      <c r="Z5" s="78"/>
      <c r="AA5" s="78"/>
      <c r="AB5" s="78"/>
      <c r="AC5" s="78"/>
      <c r="AD5" s="78"/>
      <c r="AE5" s="78"/>
    </row>
    <row r="6" spans="1:31" ht="50.1" customHeight="1">
      <c r="A6" s="134"/>
      <c r="B6" s="136"/>
      <c r="C6" s="73">
        <v>3</v>
      </c>
      <c r="D6" s="33" t="s">
        <v>50</v>
      </c>
      <c r="E6" s="80" t="s">
        <v>51</v>
      </c>
      <c r="F6" s="37"/>
      <c r="G6" s="81" t="s">
        <v>23</v>
      </c>
      <c r="H6" s="37" t="s">
        <v>16</v>
      </c>
      <c r="I6" s="37" t="s">
        <v>17</v>
      </c>
      <c r="J6" s="52">
        <v>70</v>
      </c>
      <c r="K6" s="19"/>
      <c r="L6" s="69">
        <f t="shared" si="0"/>
        <v>0</v>
      </c>
      <c r="M6" s="26" t="str">
        <f t="shared" si="1"/>
        <v>OK</v>
      </c>
      <c r="N6" s="78"/>
      <c r="O6" s="78"/>
      <c r="P6" s="78"/>
      <c r="Q6" s="78"/>
      <c r="R6" s="78"/>
      <c r="S6" s="78"/>
      <c r="T6" s="78"/>
      <c r="U6" s="78"/>
      <c r="V6" s="78"/>
      <c r="W6" s="78"/>
      <c r="X6" s="78"/>
      <c r="Y6" s="78"/>
      <c r="Z6" s="78"/>
      <c r="AA6" s="78"/>
      <c r="AB6" s="78"/>
      <c r="AC6" s="78"/>
      <c r="AD6" s="78"/>
      <c r="AE6" s="78"/>
    </row>
    <row r="7" spans="1:31" ht="50.1" customHeight="1">
      <c r="A7" s="134"/>
      <c r="B7" s="136"/>
      <c r="C7" s="73">
        <v>4</v>
      </c>
      <c r="D7" s="33" t="s">
        <v>52</v>
      </c>
      <c r="E7" s="79" t="s">
        <v>53</v>
      </c>
      <c r="F7" s="37"/>
      <c r="G7" s="81" t="s">
        <v>24</v>
      </c>
      <c r="H7" s="37" t="s">
        <v>16</v>
      </c>
      <c r="I7" s="37" t="s">
        <v>17</v>
      </c>
      <c r="J7" s="52">
        <v>120</v>
      </c>
      <c r="K7" s="19"/>
      <c r="L7" s="69">
        <f t="shared" si="0"/>
        <v>0</v>
      </c>
      <c r="M7" s="26" t="str">
        <f t="shared" si="1"/>
        <v>OK</v>
      </c>
      <c r="N7" s="78"/>
      <c r="O7" s="78"/>
      <c r="P7" s="78"/>
      <c r="Q7" s="78"/>
      <c r="R7" s="78"/>
      <c r="S7" s="78"/>
      <c r="T7" s="78"/>
      <c r="U7" s="78"/>
      <c r="V7" s="78"/>
      <c r="W7" s="78"/>
      <c r="X7" s="78"/>
      <c r="Y7" s="78"/>
      <c r="Z7" s="78"/>
      <c r="AA7" s="78"/>
      <c r="AB7" s="78"/>
      <c r="AC7" s="78"/>
      <c r="AD7" s="78"/>
      <c r="AE7" s="78"/>
    </row>
    <row r="8" spans="1:31" ht="50.1" customHeight="1">
      <c r="A8" s="134"/>
      <c r="B8" s="137"/>
      <c r="C8" s="73">
        <v>5</v>
      </c>
      <c r="D8" s="33" t="s">
        <v>54</v>
      </c>
      <c r="E8" s="79" t="s">
        <v>55</v>
      </c>
      <c r="F8" s="37"/>
      <c r="G8" s="81" t="s">
        <v>25</v>
      </c>
      <c r="H8" s="37" t="s">
        <v>16</v>
      </c>
      <c r="I8" s="37" t="s">
        <v>17</v>
      </c>
      <c r="J8" s="52">
        <v>131.80000000000001</v>
      </c>
      <c r="K8" s="19"/>
      <c r="L8" s="69">
        <f t="shared" si="0"/>
        <v>0</v>
      </c>
      <c r="M8" s="26" t="str">
        <f t="shared" si="1"/>
        <v>OK</v>
      </c>
      <c r="N8" s="78"/>
      <c r="O8" s="78"/>
      <c r="P8" s="78"/>
      <c r="Q8" s="78"/>
      <c r="R8" s="78"/>
      <c r="S8" s="78"/>
      <c r="T8" s="78"/>
      <c r="U8" s="78"/>
      <c r="V8" s="78"/>
      <c r="W8" s="78"/>
      <c r="X8" s="78"/>
      <c r="Y8" s="78"/>
      <c r="Z8" s="78"/>
      <c r="AA8" s="78"/>
      <c r="AB8" s="78"/>
      <c r="AC8" s="78"/>
      <c r="AD8" s="78"/>
      <c r="AE8" s="78"/>
    </row>
    <row r="9" spans="1:31" ht="50.1" customHeight="1">
      <c r="A9" s="138">
        <v>2</v>
      </c>
      <c r="B9" s="130" t="s">
        <v>56</v>
      </c>
      <c r="C9" s="77">
        <v>6</v>
      </c>
      <c r="D9" s="35" t="s">
        <v>57</v>
      </c>
      <c r="E9" s="82" t="s">
        <v>58</v>
      </c>
      <c r="F9" s="39"/>
      <c r="G9" s="39" t="s">
        <v>22</v>
      </c>
      <c r="H9" s="39" t="s">
        <v>16</v>
      </c>
      <c r="I9" s="39" t="s">
        <v>17</v>
      </c>
      <c r="J9" s="53">
        <v>99</v>
      </c>
      <c r="K9" s="19"/>
      <c r="L9" s="69">
        <f t="shared" si="0"/>
        <v>0</v>
      </c>
      <c r="M9" s="26" t="str">
        <f t="shared" si="1"/>
        <v>OK</v>
      </c>
      <c r="N9" s="78"/>
      <c r="O9" s="78"/>
      <c r="P9" s="78"/>
      <c r="Q9" s="78"/>
      <c r="R9" s="78"/>
      <c r="S9" s="78"/>
      <c r="T9" s="78"/>
      <c r="U9" s="78"/>
      <c r="V9" s="78"/>
      <c r="W9" s="78"/>
      <c r="X9" s="78"/>
      <c r="Y9" s="78"/>
      <c r="Z9" s="78"/>
      <c r="AA9" s="78"/>
      <c r="AB9" s="78"/>
      <c r="AC9" s="78"/>
      <c r="AD9" s="78"/>
      <c r="AE9" s="78"/>
    </row>
    <row r="10" spans="1:31" ht="50.1" customHeight="1">
      <c r="A10" s="139"/>
      <c r="B10" s="131"/>
      <c r="C10" s="77">
        <v>7</v>
      </c>
      <c r="D10" s="35" t="s">
        <v>59</v>
      </c>
      <c r="E10" s="82" t="s">
        <v>58</v>
      </c>
      <c r="F10" s="39"/>
      <c r="G10" s="39" t="s">
        <v>22</v>
      </c>
      <c r="H10" s="39" t="s">
        <v>16</v>
      </c>
      <c r="I10" s="39" t="s">
        <v>17</v>
      </c>
      <c r="J10" s="53">
        <v>135</v>
      </c>
      <c r="K10" s="19"/>
      <c r="L10" s="69">
        <f t="shared" si="0"/>
        <v>0</v>
      </c>
      <c r="M10" s="26" t="str">
        <f t="shared" si="1"/>
        <v>OK</v>
      </c>
      <c r="N10" s="78"/>
      <c r="O10" s="78"/>
      <c r="P10" s="78"/>
      <c r="Q10" s="78"/>
      <c r="R10" s="78"/>
      <c r="S10" s="78"/>
      <c r="T10" s="78"/>
      <c r="U10" s="78"/>
      <c r="V10" s="78"/>
      <c r="W10" s="78"/>
      <c r="X10" s="78"/>
      <c r="Y10" s="78"/>
      <c r="Z10" s="78"/>
      <c r="AA10" s="78"/>
      <c r="AB10" s="78"/>
      <c r="AC10" s="78"/>
      <c r="AD10" s="78"/>
      <c r="AE10" s="78"/>
    </row>
    <row r="11" spans="1:31" ht="50.1" customHeight="1">
      <c r="A11" s="139"/>
      <c r="B11" s="131"/>
      <c r="C11" s="77">
        <v>8</v>
      </c>
      <c r="D11" s="36" t="s">
        <v>60</v>
      </c>
      <c r="E11" s="82" t="s">
        <v>58</v>
      </c>
      <c r="F11" s="39"/>
      <c r="G11" s="39" t="s">
        <v>26</v>
      </c>
      <c r="H11" s="39" t="s">
        <v>27</v>
      </c>
      <c r="I11" s="40" t="s">
        <v>17</v>
      </c>
      <c r="J11" s="53">
        <v>325</v>
      </c>
      <c r="K11" s="19"/>
      <c r="L11" s="69">
        <f t="shared" si="0"/>
        <v>0</v>
      </c>
      <c r="M11" s="26" t="str">
        <f t="shared" si="1"/>
        <v>OK</v>
      </c>
      <c r="N11" s="78"/>
      <c r="O11" s="78"/>
      <c r="P11" s="78"/>
      <c r="Q11" s="78"/>
      <c r="R11" s="78"/>
      <c r="S11" s="78"/>
      <c r="T11" s="78"/>
      <c r="U11" s="78"/>
      <c r="V11" s="78"/>
      <c r="W11" s="78"/>
      <c r="X11" s="78"/>
      <c r="Y11" s="78"/>
      <c r="Z11" s="78"/>
      <c r="AA11" s="78"/>
      <c r="AB11" s="78"/>
      <c r="AC11" s="78"/>
      <c r="AD11" s="78"/>
      <c r="AE11" s="78"/>
    </row>
    <row r="12" spans="1:31" ht="50.1" customHeight="1">
      <c r="A12" s="139"/>
      <c r="B12" s="131"/>
      <c r="C12" s="77">
        <v>9</v>
      </c>
      <c r="D12" s="36" t="s">
        <v>61</v>
      </c>
      <c r="E12" s="82" t="s">
        <v>58</v>
      </c>
      <c r="F12" s="39"/>
      <c r="G12" s="39" t="s">
        <v>26</v>
      </c>
      <c r="H12" s="39" t="s">
        <v>27</v>
      </c>
      <c r="I12" s="40" t="s">
        <v>17</v>
      </c>
      <c r="J12" s="54">
        <v>274</v>
      </c>
      <c r="K12" s="19"/>
      <c r="L12" s="69">
        <f t="shared" si="0"/>
        <v>0</v>
      </c>
      <c r="M12" s="26" t="str">
        <f t="shared" si="1"/>
        <v>OK</v>
      </c>
      <c r="N12" s="78"/>
      <c r="O12" s="78"/>
      <c r="P12" s="78"/>
      <c r="Q12" s="78"/>
      <c r="R12" s="78"/>
      <c r="S12" s="78"/>
      <c r="T12" s="78"/>
      <c r="U12" s="78"/>
      <c r="V12" s="78"/>
      <c r="W12" s="78"/>
      <c r="X12" s="78"/>
      <c r="Y12" s="78"/>
      <c r="Z12" s="78"/>
      <c r="AA12" s="78"/>
      <c r="AB12" s="78"/>
      <c r="AC12" s="78"/>
      <c r="AD12" s="78"/>
      <c r="AE12" s="78"/>
    </row>
    <row r="13" spans="1:31" ht="34.5" customHeight="1">
      <c r="A13" s="139"/>
      <c r="B13" s="131"/>
      <c r="C13" s="77">
        <v>10</v>
      </c>
      <c r="D13" s="35" t="s">
        <v>62</v>
      </c>
      <c r="E13" s="82" t="s">
        <v>63</v>
      </c>
      <c r="F13" s="39"/>
      <c r="G13" s="39" t="s">
        <v>39</v>
      </c>
      <c r="H13" s="39" t="s">
        <v>16</v>
      </c>
      <c r="I13" s="39" t="s">
        <v>18</v>
      </c>
      <c r="J13" s="54">
        <v>35.15</v>
      </c>
      <c r="K13" s="19"/>
      <c r="L13" s="69">
        <f t="shared" si="0"/>
        <v>0</v>
      </c>
      <c r="M13" s="26" t="str">
        <f t="shared" si="1"/>
        <v>OK</v>
      </c>
      <c r="N13" s="78"/>
      <c r="O13" s="78"/>
      <c r="P13" s="78"/>
      <c r="Q13" s="78"/>
      <c r="R13" s="78"/>
      <c r="S13" s="78"/>
      <c r="T13" s="78"/>
      <c r="U13" s="78"/>
      <c r="V13" s="78"/>
      <c r="W13" s="78"/>
      <c r="X13" s="78"/>
      <c r="Y13" s="78"/>
      <c r="Z13" s="78"/>
      <c r="AA13" s="78"/>
      <c r="AB13" s="78"/>
      <c r="AC13" s="78"/>
      <c r="AD13" s="78"/>
      <c r="AE13" s="78"/>
    </row>
    <row r="14" spans="1:31" ht="39.75" customHeight="1">
      <c r="A14" s="140"/>
      <c r="B14" s="141"/>
      <c r="C14" s="77">
        <v>11</v>
      </c>
      <c r="D14" s="35" t="s">
        <v>64</v>
      </c>
      <c r="E14" s="82" t="s">
        <v>63</v>
      </c>
      <c r="F14" s="39"/>
      <c r="G14" s="39" t="s">
        <v>39</v>
      </c>
      <c r="H14" s="39" t="s">
        <v>16</v>
      </c>
      <c r="I14" s="39" t="s">
        <v>18</v>
      </c>
      <c r="J14" s="54">
        <v>39</v>
      </c>
      <c r="K14" s="19"/>
      <c r="L14" s="69">
        <f t="shared" si="0"/>
        <v>0</v>
      </c>
      <c r="M14" s="26" t="str">
        <f t="shared" si="1"/>
        <v>OK</v>
      </c>
      <c r="N14" s="78"/>
      <c r="O14" s="78"/>
      <c r="P14" s="78"/>
      <c r="Q14" s="78"/>
      <c r="R14" s="78"/>
      <c r="S14" s="78"/>
      <c r="T14" s="78"/>
      <c r="U14" s="78"/>
      <c r="V14" s="78"/>
      <c r="W14" s="78"/>
      <c r="X14" s="78"/>
      <c r="Y14" s="78"/>
      <c r="Z14" s="78"/>
      <c r="AA14" s="78"/>
      <c r="AB14" s="78"/>
      <c r="AC14" s="78"/>
      <c r="AD14" s="78"/>
      <c r="AE14" s="78"/>
    </row>
    <row r="15" spans="1:31" ht="50.1" customHeight="1">
      <c r="A15" s="86">
        <v>3</v>
      </c>
      <c r="B15" s="85" t="s">
        <v>65</v>
      </c>
      <c r="C15" s="86">
        <v>12</v>
      </c>
      <c r="D15" s="83" t="s">
        <v>36</v>
      </c>
      <c r="E15" s="84" t="s">
        <v>66</v>
      </c>
      <c r="F15" s="81"/>
      <c r="G15" s="81" t="s">
        <v>28</v>
      </c>
      <c r="H15" s="81" t="s">
        <v>16</v>
      </c>
      <c r="I15" s="81" t="s">
        <v>17</v>
      </c>
      <c r="J15" s="87">
        <v>55.96</v>
      </c>
      <c r="K15" s="19">
        <v>50</v>
      </c>
      <c r="L15" s="69">
        <f t="shared" si="0"/>
        <v>50</v>
      </c>
      <c r="M15" s="26" t="str">
        <f t="shared" si="1"/>
        <v>OK</v>
      </c>
      <c r="N15" s="78"/>
      <c r="O15" s="78"/>
      <c r="P15" s="78"/>
      <c r="Q15" s="78"/>
      <c r="R15" s="78"/>
      <c r="S15" s="78"/>
      <c r="T15" s="78"/>
      <c r="U15" s="78"/>
      <c r="V15" s="78"/>
      <c r="W15" s="78"/>
      <c r="X15" s="78"/>
      <c r="Y15" s="78"/>
      <c r="Z15" s="78"/>
      <c r="AA15" s="78"/>
      <c r="AB15" s="78"/>
      <c r="AC15" s="78"/>
      <c r="AD15" s="78"/>
      <c r="AE15" s="78"/>
    </row>
    <row r="16" spans="1:31" ht="50.1" customHeight="1">
      <c r="A16" s="138">
        <v>4</v>
      </c>
      <c r="B16" s="130" t="s">
        <v>56</v>
      </c>
      <c r="C16" s="77">
        <v>13</v>
      </c>
      <c r="D16" s="35" t="s">
        <v>37</v>
      </c>
      <c r="E16" s="82" t="s">
        <v>67</v>
      </c>
      <c r="F16" s="39"/>
      <c r="G16" s="39" t="s">
        <v>29</v>
      </c>
      <c r="H16" s="39" t="s">
        <v>16</v>
      </c>
      <c r="I16" s="39" t="s">
        <v>17</v>
      </c>
      <c r="J16" s="54">
        <v>84.13</v>
      </c>
      <c r="K16" s="19"/>
      <c r="L16" s="69">
        <f t="shared" si="0"/>
        <v>0</v>
      </c>
      <c r="M16" s="26" t="str">
        <f t="shared" si="1"/>
        <v>OK</v>
      </c>
      <c r="N16" s="78"/>
      <c r="O16" s="78"/>
      <c r="P16" s="78"/>
      <c r="Q16" s="78"/>
      <c r="R16" s="78"/>
      <c r="S16" s="78"/>
      <c r="T16" s="78"/>
      <c r="U16" s="78"/>
      <c r="V16" s="78"/>
      <c r="W16" s="78"/>
      <c r="X16" s="78"/>
      <c r="Y16" s="78"/>
      <c r="Z16" s="78"/>
      <c r="AA16" s="78"/>
      <c r="AB16" s="78"/>
      <c r="AC16" s="78"/>
      <c r="AD16" s="78"/>
      <c r="AE16" s="78"/>
    </row>
    <row r="17" spans="1:31" ht="50.1" customHeight="1">
      <c r="A17" s="139"/>
      <c r="B17" s="131"/>
      <c r="C17" s="77">
        <v>14</v>
      </c>
      <c r="D17" s="35" t="s">
        <v>38</v>
      </c>
      <c r="E17" s="82" t="s">
        <v>67</v>
      </c>
      <c r="F17" s="39"/>
      <c r="G17" s="39" t="s">
        <v>29</v>
      </c>
      <c r="H17" s="39" t="s">
        <v>16</v>
      </c>
      <c r="I17" s="39" t="s">
        <v>17</v>
      </c>
      <c r="J17" s="54">
        <v>85.72</v>
      </c>
      <c r="K17" s="19"/>
      <c r="L17" s="69">
        <f t="shared" si="0"/>
        <v>0</v>
      </c>
      <c r="M17" s="26" t="str">
        <f t="shared" si="1"/>
        <v>OK</v>
      </c>
      <c r="N17" s="78"/>
      <c r="O17" s="78"/>
      <c r="P17" s="78"/>
      <c r="Q17" s="78"/>
      <c r="R17" s="78"/>
      <c r="S17" s="78"/>
      <c r="T17" s="78"/>
      <c r="U17" s="78"/>
      <c r="V17" s="78"/>
      <c r="W17" s="78"/>
      <c r="X17" s="78"/>
      <c r="Y17" s="78"/>
      <c r="Z17" s="78"/>
      <c r="AA17" s="78"/>
      <c r="AB17" s="78"/>
      <c r="AC17" s="78"/>
      <c r="AD17" s="78"/>
      <c r="AE17" s="78"/>
    </row>
    <row r="18" spans="1:31" ht="70.5">
      <c r="A18" s="139"/>
      <c r="B18" s="131"/>
      <c r="C18" s="77">
        <v>15</v>
      </c>
      <c r="D18" s="35" t="s">
        <v>68</v>
      </c>
      <c r="E18" s="82" t="s">
        <v>67</v>
      </c>
      <c r="F18" s="41"/>
      <c r="G18" s="39" t="s">
        <v>29</v>
      </c>
      <c r="H18" s="39" t="s">
        <v>16</v>
      </c>
      <c r="I18" s="39" t="s">
        <v>17</v>
      </c>
      <c r="J18" s="54">
        <v>128.54</v>
      </c>
      <c r="K18" s="19"/>
      <c r="L18" s="69">
        <f t="shared" si="0"/>
        <v>0</v>
      </c>
      <c r="M18" s="26" t="str">
        <f t="shared" si="1"/>
        <v>OK</v>
      </c>
      <c r="N18" s="78"/>
      <c r="O18" s="78"/>
      <c r="P18" s="78"/>
      <c r="Q18" s="78"/>
      <c r="R18" s="78"/>
      <c r="S18" s="78"/>
      <c r="T18" s="78"/>
      <c r="U18" s="78"/>
      <c r="V18" s="78"/>
      <c r="W18" s="78"/>
      <c r="X18" s="78"/>
      <c r="Y18" s="78"/>
      <c r="Z18" s="78"/>
      <c r="AA18" s="78"/>
      <c r="AB18" s="78"/>
      <c r="AC18" s="78"/>
      <c r="AD18" s="78"/>
      <c r="AE18" s="78"/>
    </row>
    <row r="19" spans="1:31" ht="50.1" customHeight="1">
      <c r="A19" s="140"/>
      <c r="B19" s="141"/>
      <c r="C19" s="77">
        <v>16</v>
      </c>
      <c r="D19" s="35" t="s">
        <v>69</v>
      </c>
      <c r="E19" s="82" t="s">
        <v>67</v>
      </c>
      <c r="F19" s="41"/>
      <c r="G19" s="39" t="s">
        <v>29</v>
      </c>
      <c r="H19" s="39" t="s">
        <v>16</v>
      </c>
      <c r="I19" s="39" t="s">
        <v>17</v>
      </c>
      <c r="J19" s="53">
        <v>166.91</v>
      </c>
      <c r="K19" s="19"/>
      <c r="L19" s="69">
        <f t="shared" si="0"/>
        <v>0</v>
      </c>
      <c r="M19" s="26" t="str">
        <f t="shared" si="1"/>
        <v>OK</v>
      </c>
      <c r="N19" s="78"/>
      <c r="O19" s="78"/>
      <c r="P19" s="78"/>
      <c r="Q19" s="78"/>
      <c r="R19" s="78"/>
      <c r="S19" s="78"/>
      <c r="T19" s="78"/>
      <c r="U19" s="78"/>
      <c r="V19" s="78"/>
      <c r="W19" s="78"/>
      <c r="X19" s="78"/>
      <c r="Y19" s="78"/>
      <c r="Z19" s="78"/>
      <c r="AA19" s="78"/>
      <c r="AB19" s="78"/>
      <c r="AC19" s="78"/>
      <c r="AD19" s="78"/>
      <c r="AE19" s="78"/>
    </row>
    <row r="20" spans="1:31" ht="50.1" customHeight="1">
      <c r="A20" s="86">
        <v>5</v>
      </c>
      <c r="B20" s="94" t="s">
        <v>70</v>
      </c>
      <c r="C20" s="86">
        <v>17</v>
      </c>
      <c r="D20" s="89" t="s">
        <v>71</v>
      </c>
      <c r="E20" s="90" t="s">
        <v>72</v>
      </c>
      <c r="F20" s="88"/>
      <c r="G20" s="81" t="s">
        <v>74</v>
      </c>
      <c r="H20" s="81" t="s">
        <v>73</v>
      </c>
      <c r="I20" s="81" t="s">
        <v>17</v>
      </c>
      <c r="J20" s="87">
        <v>10495</v>
      </c>
      <c r="K20" s="19"/>
      <c r="L20" s="69">
        <f t="shared" si="0"/>
        <v>0</v>
      </c>
      <c r="M20" s="26" t="str">
        <f t="shared" si="1"/>
        <v>OK</v>
      </c>
      <c r="N20" s="78"/>
      <c r="O20" s="78"/>
      <c r="P20" s="78"/>
      <c r="Q20" s="78"/>
      <c r="R20" s="78"/>
      <c r="S20" s="78"/>
      <c r="T20" s="78"/>
      <c r="U20" s="78"/>
      <c r="V20" s="78"/>
      <c r="W20" s="78"/>
      <c r="X20" s="78"/>
      <c r="Y20" s="78"/>
      <c r="Z20" s="78"/>
      <c r="AA20" s="78"/>
      <c r="AB20" s="78"/>
      <c r="AC20" s="78"/>
      <c r="AD20" s="78"/>
      <c r="AE20" s="78"/>
    </row>
    <row r="21" spans="1:31" ht="50.1" customHeight="1">
      <c r="A21" s="77">
        <v>6</v>
      </c>
      <c r="B21" s="47" t="s">
        <v>45</v>
      </c>
      <c r="C21" s="77">
        <v>18</v>
      </c>
      <c r="D21" s="92" t="s">
        <v>75</v>
      </c>
      <c r="E21" s="93" t="s">
        <v>76</v>
      </c>
      <c r="F21" s="41"/>
      <c r="G21" s="82" t="s">
        <v>40</v>
      </c>
      <c r="H21" s="97" t="s">
        <v>16</v>
      </c>
      <c r="I21" s="39" t="s">
        <v>18</v>
      </c>
      <c r="J21" s="53">
        <v>180</v>
      </c>
      <c r="K21" s="19"/>
      <c r="L21" s="69">
        <f t="shared" si="0"/>
        <v>0</v>
      </c>
      <c r="M21" s="26" t="str">
        <f t="shared" si="1"/>
        <v>OK</v>
      </c>
      <c r="N21" s="78"/>
      <c r="O21" s="78"/>
      <c r="P21" s="78"/>
      <c r="Q21" s="78"/>
      <c r="R21" s="78"/>
      <c r="S21" s="78"/>
      <c r="T21" s="78"/>
      <c r="U21" s="78"/>
      <c r="V21" s="78"/>
      <c r="W21" s="78"/>
      <c r="X21" s="78"/>
      <c r="Y21" s="78"/>
      <c r="Z21" s="78"/>
      <c r="AA21" s="78"/>
      <c r="AB21" s="78"/>
      <c r="AC21" s="78"/>
      <c r="AD21" s="78"/>
      <c r="AE21" s="78"/>
    </row>
    <row r="22" spans="1:31" ht="56.25" customHeight="1">
      <c r="A22" s="76">
        <v>7</v>
      </c>
      <c r="B22" s="91" t="s">
        <v>70</v>
      </c>
      <c r="C22" s="73">
        <v>19</v>
      </c>
      <c r="D22" s="95" t="s">
        <v>77</v>
      </c>
      <c r="E22" s="84" t="s">
        <v>78</v>
      </c>
      <c r="F22" s="38"/>
      <c r="G22" s="84" t="s">
        <v>79</v>
      </c>
      <c r="H22" s="81" t="s">
        <v>27</v>
      </c>
      <c r="I22" s="81" t="s">
        <v>18</v>
      </c>
      <c r="J22" s="55">
        <v>24.14</v>
      </c>
      <c r="K22" s="19"/>
      <c r="L22" s="69">
        <f t="shared" si="0"/>
        <v>0</v>
      </c>
      <c r="M22" s="26" t="str">
        <f t="shared" si="1"/>
        <v>OK</v>
      </c>
      <c r="N22" s="78"/>
      <c r="O22" s="78"/>
      <c r="P22" s="78"/>
      <c r="Q22" s="78"/>
      <c r="R22" s="78"/>
      <c r="S22" s="78"/>
      <c r="T22" s="78"/>
      <c r="U22" s="78"/>
      <c r="V22" s="78"/>
      <c r="W22" s="78"/>
      <c r="X22" s="78"/>
      <c r="Y22" s="78"/>
      <c r="Z22" s="78"/>
      <c r="AA22" s="78"/>
      <c r="AB22" s="78"/>
      <c r="AC22" s="78"/>
      <c r="AD22" s="78"/>
      <c r="AE22" s="78"/>
    </row>
    <row r="23" spans="1:31" ht="50.1" customHeight="1">
      <c r="A23" s="128">
        <v>8</v>
      </c>
      <c r="B23" s="130" t="s">
        <v>80</v>
      </c>
      <c r="C23" s="77">
        <v>20</v>
      </c>
      <c r="D23" s="64" t="s">
        <v>81</v>
      </c>
      <c r="E23" s="96" t="s">
        <v>82</v>
      </c>
      <c r="F23" s="41"/>
      <c r="G23" s="82" t="s">
        <v>85</v>
      </c>
      <c r="H23" s="39" t="s">
        <v>27</v>
      </c>
      <c r="I23" s="39" t="s">
        <v>17</v>
      </c>
      <c r="J23" s="53">
        <v>221.83</v>
      </c>
      <c r="K23" s="19"/>
      <c r="L23" s="69">
        <f t="shared" si="0"/>
        <v>0</v>
      </c>
      <c r="M23" s="26" t="str">
        <f t="shared" si="1"/>
        <v>OK</v>
      </c>
      <c r="N23" s="78"/>
      <c r="O23" s="78"/>
      <c r="P23" s="78"/>
      <c r="Q23" s="78"/>
      <c r="R23" s="78"/>
      <c r="S23" s="78"/>
      <c r="T23" s="78"/>
      <c r="U23" s="78"/>
      <c r="V23" s="78"/>
      <c r="W23" s="78"/>
      <c r="X23" s="78"/>
      <c r="Y23" s="78"/>
      <c r="Z23" s="78"/>
      <c r="AA23" s="78"/>
      <c r="AB23" s="78"/>
      <c r="AC23" s="78"/>
      <c r="AD23" s="78"/>
      <c r="AE23" s="78"/>
    </row>
    <row r="24" spans="1:31" ht="50.1" customHeight="1">
      <c r="A24" s="129"/>
      <c r="B24" s="131"/>
      <c r="C24" s="77">
        <v>21</v>
      </c>
      <c r="D24" s="64" t="s">
        <v>83</v>
      </c>
      <c r="E24" s="96" t="s">
        <v>82</v>
      </c>
      <c r="F24" s="41"/>
      <c r="G24" s="82" t="s">
        <v>85</v>
      </c>
      <c r="H24" s="39" t="s">
        <v>27</v>
      </c>
      <c r="I24" s="39" t="s">
        <v>17</v>
      </c>
      <c r="J24" s="53">
        <v>321.91000000000003</v>
      </c>
      <c r="K24" s="19"/>
      <c r="L24" s="69">
        <f t="shared" si="0"/>
        <v>0</v>
      </c>
      <c r="M24" s="26" t="str">
        <f t="shared" si="1"/>
        <v>OK</v>
      </c>
      <c r="N24" s="78"/>
      <c r="O24" s="78"/>
      <c r="P24" s="78"/>
      <c r="Q24" s="78"/>
      <c r="R24" s="78"/>
      <c r="S24" s="78"/>
      <c r="T24" s="78"/>
      <c r="U24" s="78"/>
      <c r="V24" s="78"/>
      <c r="W24" s="78"/>
      <c r="X24" s="78"/>
      <c r="Y24" s="78"/>
      <c r="Z24" s="78"/>
      <c r="AA24" s="78"/>
      <c r="AB24" s="78"/>
      <c r="AC24" s="78"/>
      <c r="AD24" s="78"/>
      <c r="AE24" s="78"/>
    </row>
    <row r="25" spans="1:31" ht="50.1" customHeight="1">
      <c r="A25" s="129"/>
      <c r="B25" s="131"/>
      <c r="C25" s="77">
        <v>22</v>
      </c>
      <c r="D25" s="64" t="s">
        <v>84</v>
      </c>
      <c r="E25" s="96" t="s">
        <v>82</v>
      </c>
      <c r="F25" s="41"/>
      <c r="G25" s="82" t="s">
        <v>85</v>
      </c>
      <c r="H25" s="39" t="s">
        <v>27</v>
      </c>
      <c r="I25" s="39" t="s">
        <v>17</v>
      </c>
      <c r="J25" s="53">
        <v>82.16</v>
      </c>
      <c r="K25" s="19"/>
      <c r="L25" s="69">
        <f t="shared" si="0"/>
        <v>0</v>
      </c>
      <c r="M25" s="26" t="str">
        <f t="shared" si="1"/>
        <v>OK</v>
      </c>
      <c r="N25" s="78"/>
      <c r="O25" s="78"/>
      <c r="P25" s="78"/>
      <c r="Q25" s="78"/>
      <c r="R25" s="78"/>
      <c r="S25" s="78"/>
      <c r="T25" s="78"/>
      <c r="U25" s="78"/>
      <c r="V25" s="78"/>
      <c r="W25" s="78"/>
      <c r="X25" s="78"/>
      <c r="Y25" s="78"/>
      <c r="Z25" s="78"/>
      <c r="AA25" s="78"/>
      <c r="AB25" s="78"/>
      <c r="AC25" s="78"/>
      <c r="AD25" s="78"/>
      <c r="AE25" s="78"/>
    </row>
    <row r="26" spans="1:31" ht="409.5">
      <c r="A26" s="73">
        <v>9</v>
      </c>
      <c r="B26" s="98" t="s">
        <v>86</v>
      </c>
      <c r="C26" s="73">
        <v>23</v>
      </c>
      <c r="D26" s="83" t="s">
        <v>87</v>
      </c>
      <c r="E26" s="84" t="s">
        <v>88</v>
      </c>
      <c r="F26" s="42"/>
      <c r="G26" s="38" t="s">
        <v>28</v>
      </c>
      <c r="H26" s="38" t="s">
        <v>16</v>
      </c>
      <c r="I26" s="38" t="s">
        <v>17</v>
      </c>
      <c r="J26" s="55">
        <v>679.16</v>
      </c>
      <c r="K26" s="19"/>
      <c r="L26" s="69">
        <f t="shared" si="0"/>
        <v>0</v>
      </c>
      <c r="M26" s="26" t="str">
        <f t="shared" si="1"/>
        <v>OK</v>
      </c>
      <c r="N26" s="78"/>
      <c r="O26" s="78"/>
      <c r="P26" s="78"/>
      <c r="Q26" s="78"/>
      <c r="R26" s="78"/>
      <c r="S26" s="78"/>
      <c r="T26" s="78"/>
      <c r="U26" s="78"/>
      <c r="V26" s="78"/>
      <c r="W26" s="78"/>
      <c r="X26" s="78"/>
      <c r="Y26" s="78"/>
      <c r="Z26" s="78"/>
      <c r="AA26" s="78"/>
      <c r="AB26" s="78"/>
      <c r="AC26" s="78"/>
      <c r="AD26" s="78"/>
      <c r="AE26" s="78"/>
    </row>
  </sheetData>
  <mergeCells count="30">
    <mergeCell ref="A9:A14"/>
    <mergeCell ref="B9:B14"/>
    <mergeCell ref="A16:A19"/>
    <mergeCell ref="B16:B19"/>
    <mergeCell ref="A23:A25"/>
    <mergeCell ref="B23:B25"/>
    <mergeCell ref="AC1:AC2"/>
    <mergeCell ref="AD1:AD2"/>
    <mergeCell ref="AE1:AE2"/>
    <mergeCell ref="A2:M2"/>
    <mergeCell ref="A4:A8"/>
    <mergeCell ref="B4:B8"/>
    <mergeCell ref="W1:W2"/>
    <mergeCell ref="X1:X2"/>
    <mergeCell ref="Y1:Y2"/>
    <mergeCell ref="Z1:Z2"/>
    <mergeCell ref="AA1:AA2"/>
    <mergeCell ref="AB1:AB2"/>
    <mergeCell ref="Q1:Q2"/>
    <mergeCell ref="R1:R2"/>
    <mergeCell ref="S1:S2"/>
    <mergeCell ref="T1:T2"/>
    <mergeCell ref="U1:U2"/>
    <mergeCell ref="V1:V2"/>
    <mergeCell ref="A1:C1"/>
    <mergeCell ref="D1:J1"/>
    <mergeCell ref="K1:M1"/>
    <mergeCell ref="N1:N2"/>
    <mergeCell ref="O1:O2"/>
    <mergeCell ref="P1:P2"/>
  </mergeCells>
  <conditionalFormatting sqref="X4:AE26 U5:W26 O4:T26 N5:N26">
    <cfRule type="cellIs" dxfId="8" priority="7" stopIfTrue="1" operator="greaterThan">
      <formula>0</formula>
    </cfRule>
    <cfRule type="cellIs" dxfId="7" priority="8" stopIfTrue="1" operator="greaterThan">
      <formula>0</formula>
    </cfRule>
    <cfRule type="cellIs" dxfId="6" priority="9" stopIfTrue="1" operator="greaterThan">
      <formula>0</formula>
    </cfRule>
  </conditionalFormatting>
  <conditionalFormatting sqref="U4:W4">
    <cfRule type="cellIs" dxfId="5" priority="4" stopIfTrue="1" operator="greaterThan">
      <formula>0</formula>
    </cfRule>
    <cfRule type="cellIs" dxfId="4" priority="5" stopIfTrue="1" operator="greaterThan">
      <formula>0</formula>
    </cfRule>
    <cfRule type="cellIs" dxfId="3" priority="6" stopIfTrue="1" operator="greaterThan">
      <formula>0</formula>
    </cfRule>
  </conditionalFormatting>
  <conditionalFormatting sqref="N4">
    <cfRule type="cellIs" dxfId="2" priority="1" stopIfTrue="1" operator="greaterThan">
      <formula>0</formula>
    </cfRule>
    <cfRule type="cellIs" dxfId="1" priority="2" stopIfTrue="1" operator="greaterThan">
      <formula>0</formula>
    </cfRule>
    <cfRule type="cellIs" dxfId="0" priority="3" stopIfTrue="1" operator="greaterThan">
      <formula>0</formula>
    </cfRule>
  </conditionalFormatting>
  <pageMargins left="0.511811024" right="0.511811024" top="0.78740157499999996" bottom="0.78740157499999996" header="0.31496062000000002" footer="0.3149606200000000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O36"/>
  <sheetViews>
    <sheetView tabSelected="1" topLeftCell="A28" zoomScale="78" zoomScaleNormal="78" workbookViewId="0">
      <selection activeCell="O42" sqref="O42"/>
    </sheetView>
  </sheetViews>
  <sheetFormatPr defaultColWidth="9.7109375" defaultRowHeight="36.75" customHeight="1"/>
  <cols>
    <col min="1" max="1" width="7.42578125" style="1" customWidth="1"/>
    <col min="2" max="2" width="30.42578125" style="1" customWidth="1"/>
    <col min="3" max="3" width="7.140625" style="27" customWidth="1"/>
    <col min="4" max="4" width="54.7109375" style="1" customWidth="1"/>
    <col min="5" max="5" width="15.42578125" style="1" customWidth="1"/>
    <col min="6" max="6" width="15.42578125" style="3" customWidth="1"/>
    <col min="7" max="7" width="15" style="4" customWidth="1"/>
    <col min="8" max="8" width="13.28515625" style="28" customWidth="1"/>
    <col min="9" max="9" width="15" style="5" bestFit="1" customWidth="1"/>
    <col min="10" max="10" width="17.5703125" style="2" customWidth="1"/>
    <col min="11" max="11" width="18.85546875" style="2" bestFit="1" customWidth="1"/>
    <col min="12" max="12" width="12.140625" style="2" customWidth="1"/>
    <col min="13" max="13" width="13.28515625" style="2" bestFit="1" customWidth="1"/>
    <col min="14" max="14" width="12.7109375" style="2" bestFit="1" customWidth="1"/>
    <col min="15" max="15" width="13.28515625" style="2" bestFit="1" customWidth="1"/>
    <col min="16" max="16384" width="9.7109375" style="2"/>
  </cols>
  <sheetData>
    <row r="1" spans="1:15" ht="36.75" customHeight="1">
      <c r="A1" s="132" t="s">
        <v>41</v>
      </c>
      <c r="B1" s="132"/>
      <c r="C1" s="132"/>
      <c r="D1" s="132" t="s">
        <v>42</v>
      </c>
      <c r="E1" s="132"/>
      <c r="F1" s="132"/>
      <c r="G1" s="143" t="s">
        <v>43</v>
      </c>
      <c r="H1" s="143"/>
      <c r="I1" s="143"/>
      <c r="J1" s="143"/>
      <c r="K1" s="143"/>
      <c r="L1" s="145" t="s">
        <v>93</v>
      </c>
      <c r="M1" s="145"/>
      <c r="N1" s="145"/>
      <c r="O1" s="145"/>
    </row>
    <row r="2" spans="1:15" ht="36.75" customHeight="1">
      <c r="A2" s="132" t="s">
        <v>15</v>
      </c>
      <c r="B2" s="132"/>
      <c r="C2" s="132"/>
      <c r="D2" s="132"/>
      <c r="E2" s="132"/>
      <c r="F2" s="132"/>
      <c r="G2" s="132"/>
      <c r="H2" s="132"/>
      <c r="I2" s="132"/>
      <c r="J2" s="132"/>
      <c r="K2" s="132"/>
      <c r="L2" s="145"/>
      <c r="M2" s="145"/>
      <c r="N2" s="145"/>
      <c r="O2" s="145"/>
    </row>
    <row r="3" spans="1:15" s="3" customFormat="1" ht="31.5">
      <c r="A3" s="50" t="s">
        <v>30</v>
      </c>
      <c r="B3" s="63" t="s">
        <v>31</v>
      </c>
      <c r="C3" s="50" t="s">
        <v>4</v>
      </c>
      <c r="D3" s="51" t="s">
        <v>32</v>
      </c>
      <c r="E3" s="51" t="s">
        <v>33</v>
      </c>
      <c r="F3" s="21" t="s">
        <v>2</v>
      </c>
      <c r="G3" s="22" t="s">
        <v>7</v>
      </c>
      <c r="H3" s="23" t="s">
        <v>14</v>
      </c>
      <c r="I3" s="20" t="s">
        <v>6</v>
      </c>
      <c r="J3" s="29" t="s">
        <v>8</v>
      </c>
      <c r="K3" s="29" t="s">
        <v>9</v>
      </c>
      <c r="L3" s="100" t="s">
        <v>89</v>
      </c>
      <c r="M3" s="101" t="s">
        <v>90</v>
      </c>
      <c r="N3" s="101" t="s">
        <v>91</v>
      </c>
      <c r="O3" s="100" t="s">
        <v>92</v>
      </c>
    </row>
    <row r="4" spans="1:15" ht="45">
      <c r="A4" s="133">
        <v>1</v>
      </c>
      <c r="B4" s="135" t="s">
        <v>45</v>
      </c>
      <c r="C4" s="49">
        <v>1</v>
      </c>
      <c r="D4" s="33" t="s">
        <v>46</v>
      </c>
      <c r="E4" s="79" t="s">
        <v>47</v>
      </c>
      <c r="F4" s="58">
        <v>214</v>
      </c>
      <c r="G4" s="18">
        <f>REITORIA_SEMS!K4+MUSEU!K4+ESAG!K4+CEART!K4+FAED!K4+CEAD!K4+CEFID!K4+CERES!K4+CESFI!K4+CEAVI!K4</f>
        <v>302</v>
      </c>
      <c r="H4" s="25">
        <f>SUM((REITORIA_SEMS!K4-REITORIA_SEMS!L4)+(MUSEU!K4-MUSEU!L4)+(ESAG!K4-ESAG!L4)+(CEART!K4-CEART!L4)+(FAED!K4-FAED!L4)+(CEAD!K4-CEAD!L4)+(CEFID!K4-CEFID!L4)+(CERES!K4-CERES!L4)+(CESFI!K4-CESFI!L4)+(CEAVI!K4-CEAVI!L4))</f>
        <v>25</v>
      </c>
      <c r="I4" s="30">
        <f>G4-H4</f>
        <v>277</v>
      </c>
      <c r="J4" s="16">
        <f>G4*F4</f>
        <v>64628</v>
      </c>
      <c r="K4" s="17">
        <f>F4*H4</f>
        <v>5350</v>
      </c>
      <c r="L4" s="102"/>
      <c r="M4" s="102"/>
      <c r="N4" s="102"/>
      <c r="O4" s="102"/>
    </row>
    <row r="5" spans="1:15" ht="25.5">
      <c r="A5" s="134"/>
      <c r="B5" s="136"/>
      <c r="C5" s="49">
        <v>2</v>
      </c>
      <c r="D5" s="34" t="s">
        <v>48</v>
      </c>
      <c r="E5" s="79" t="s">
        <v>49</v>
      </c>
      <c r="F5" s="58">
        <v>90</v>
      </c>
      <c r="G5" s="18">
        <f>REITORIA_SEMS!K5+MUSEU!K5+ESAG!K5+CEART!K5+FAED!K5+CEAD!K5+CEFID!K5+CERES!K5+CESFI!K5+CEAVI!K5</f>
        <v>110</v>
      </c>
      <c r="H5" s="69">
        <f>SUM((REITORIA_SEMS!K5-REITORIA_SEMS!L5)+(MUSEU!K5-MUSEU!L5)+(ESAG!K5-ESAG!L5)+(CEART!K5-CEART!L5)+(FAED!K5-FAED!L5)+(CEAD!K5-CEAD!L5)+(CEFID!K5-CEFID!L5)+(CERES!K5-CERES!L5)+(CESFI!K5-CESFI!L5)+(CEAVI!K5-CEAVI!L5))</f>
        <v>0</v>
      </c>
      <c r="I5" s="30">
        <f t="shared" ref="I5:I26" si="0">G5-H5</f>
        <v>110</v>
      </c>
      <c r="J5" s="16">
        <f t="shared" ref="J5:J26" si="1">G5*F5</f>
        <v>9900</v>
      </c>
      <c r="K5" s="17">
        <f t="shared" ref="K5:K26" si="2">F5*H5</f>
        <v>0</v>
      </c>
      <c r="L5" s="102"/>
      <c r="M5" s="102"/>
      <c r="N5" s="102"/>
      <c r="O5" s="102"/>
    </row>
    <row r="6" spans="1:15" ht="51" customHeight="1">
      <c r="A6" s="134"/>
      <c r="B6" s="136"/>
      <c r="C6" s="49">
        <v>3</v>
      </c>
      <c r="D6" s="33" t="s">
        <v>50</v>
      </c>
      <c r="E6" s="80" t="s">
        <v>51</v>
      </c>
      <c r="F6" s="58">
        <v>70</v>
      </c>
      <c r="G6" s="18">
        <f>REITORIA_SEMS!K6+MUSEU!K6+ESAG!K6+CEART!K6+FAED!K6+CEAD!K6+CEFID!K6+CERES!K6+CESFI!K6+CEAVI!K6</f>
        <v>160</v>
      </c>
      <c r="H6" s="69">
        <f>SUM((REITORIA_SEMS!K6-REITORIA_SEMS!L6)+(MUSEU!K6-MUSEU!L6)+(ESAG!K6-ESAG!L6)+(CEART!K6-CEART!L6)+(FAED!K6-FAED!L6)+(CEAD!K6-CEAD!L6)+(CEFID!K6-CEFID!L6)+(CERES!K6-CERES!L6)+(CESFI!K6-CESFI!L6)+(CEAVI!K6-CEAVI!L6))</f>
        <v>16</v>
      </c>
      <c r="I6" s="30">
        <f t="shared" si="0"/>
        <v>144</v>
      </c>
      <c r="J6" s="16">
        <f t="shared" si="1"/>
        <v>11200</v>
      </c>
      <c r="K6" s="17">
        <f t="shared" si="2"/>
        <v>1120</v>
      </c>
      <c r="L6" s="102"/>
      <c r="M6" s="102"/>
      <c r="N6" s="102"/>
      <c r="O6" s="102"/>
    </row>
    <row r="7" spans="1:15" ht="49.5" customHeight="1">
      <c r="A7" s="134"/>
      <c r="B7" s="136"/>
      <c r="C7" s="49">
        <v>4</v>
      </c>
      <c r="D7" s="33" t="s">
        <v>52</v>
      </c>
      <c r="E7" s="79" t="s">
        <v>53</v>
      </c>
      <c r="F7" s="58">
        <v>120</v>
      </c>
      <c r="G7" s="18">
        <f>REITORIA_SEMS!K7+MUSEU!K7+ESAG!K7+CEART!K7+FAED!K7+CEAD!K7+CEFID!K7+CERES!K7+CESFI!K7+CEAVI!K7</f>
        <v>315</v>
      </c>
      <c r="H7" s="69">
        <f>SUM((REITORIA_SEMS!K7-REITORIA_SEMS!L7)+(MUSEU!K7-MUSEU!L7)+(ESAG!K7-ESAG!L7)+(CEART!K7-CEART!L7)+(FAED!K7-FAED!L7)+(CEAD!K7-CEAD!L7)+(CEFID!K7-CEFID!L7)+(CERES!K7-CERES!L7)+(CESFI!K7-CESFI!L7)+(CEAVI!K7-CEAVI!L7))</f>
        <v>26.75</v>
      </c>
      <c r="I7" s="30">
        <f t="shared" si="0"/>
        <v>288.25</v>
      </c>
      <c r="J7" s="16">
        <f t="shared" si="1"/>
        <v>37800</v>
      </c>
      <c r="K7" s="17">
        <f t="shared" si="2"/>
        <v>3210</v>
      </c>
      <c r="L7" s="102"/>
      <c r="M7" s="102"/>
      <c r="N7" s="102"/>
      <c r="O7" s="102"/>
    </row>
    <row r="8" spans="1:15" ht="45.75" customHeight="1">
      <c r="A8" s="134"/>
      <c r="B8" s="137"/>
      <c r="C8" s="49">
        <v>5</v>
      </c>
      <c r="D8" s="33" t="s">
        <v>54</v>
      </c>
      <c r="E8" s="79" t="s">
        <v>55</v>
      </c>
      <c r="F8" s="58">
        <v>131.80000000000001</v>
      </c>
      <c r="G8" s="18">
        <f>REITORIA_SEMS!K8+MUSEU!K8+ESAG!K8+CEART!K8+FAED!K8+CEAD!K8+CEFID!K8+CERES!K8+CESFI!K8+CEAVI!K8</f>
        <v>401</v>
      </c>
      <c r="H8" s="69">
        <f>SUM((REITORIA_SEMS!K8-REITORIA_SEMS!L8)+(MUSEU!K8-MUSEU!L8)+(ESAG!K8-ESAG!L8)+(CEART!K8-CEART!L8)+(FAED!K8-FAED!L8)+(CEAD!K8-CEAD!L8)+(CEFID!K8-CEFID!L8)+(CERES!K8-CERES!L8)+(CESFI!K8-CESFI!L8)+(CEAVI!K8-CEAVI!L8))</f>
        <v>27</v>
      </c>
      <c r="I8" s="30">
        <f t="shared" si="0"/>
        <v>374</v>
      </c>
      <c r="J8" s="16">
        <f t="shared" si="1"/>
        <v>52851.8</v>
      </c>
      <c r="K8" s="17">
        <f t="shared" si="2"/>
        <v>3558.6000000000004</v>
      </c>
      <c r="L8" s="102"/>
      <c r="M8" s="102"/>
      <c r="N8" s="102"/>
      <c r="O8" s="102"/>
    </row>
    <row r="9" spans="1:15" ht="66">
      <c r="A9" s="142">
        <v>2</v>
      </c>
      <c r="B9" s="130" t="s">
        <v>56</v>
      </c>
      <c r="C9" s="48">
        <v>6</v>
      </c>
      <c r="D9" s="106" t="s">
        <v>57</v>
      </c>
      <c r="E9" s="82" t="s">
        <v>58</v>
      </c>
      <c r="F9" s="59">
        <v>99</v>
      </c>
      <c r="G9" s="18">
        <f>REITORIA_SEMS!K9+MUSEU!K9+ESAG!K9+CEART!K9+FAED!K9+CEAD!K9+CEFID!K9+CERES!K9+CESFI!K9+CEAVI!K9</f>
        <v>1610</v>
      </c>
      <c r="H9" s="69">
        <f>SUM((REITORIA_SEMS!K9-REITORIA_SEMS!L9)+(MUSEU!K9-MUSEU!L9)+(ESAG!K9-ESAG!L9)+(CEART!K9-CEART!L9)+(FAED!K9-FAED!L9)+(CEAD!K9-CEAD!L9)+(CEFID!K9-CEFID!L9)+(CERES!K9-CERES!L9)+(CESFI!K9-CESFI!L9)+(CEAVI!K9-CEAVI!L9))</f>
        <v>0</v>
      </c>
      <c r="I9" s="30">
        <f t="shared" si="0"/>
        <v>1610</v>
      </c>
      <c r="J9" s="16">
        <f t="shared" si="1"/>
        <v>159390</v>
      </c>
      <c r="K9" s="17">
        <f t="shared" si="2"/>
        <v>0</v>
      </c>
      <c r="L9" s="102"/>
      <c r="M9" s="102"/>
      <c r="N9" s="102"/>
      <c r="O9" s="102"/>
    </row>
    <row r="10" spans="1:15" ht="104.25">
      <c r="A10" s="142"/>
      <c r="B10" s="131"/>
      <c r="C10" s="48">
        <v>7</v>
      </c>
      <c r="D10" s="106" t="s">
        <v>59</v>
      </c>
      <c r="E10" s="82" t="s">
        <v>58</v>
      </c>
      <c r="F10" s="59">
        <v>135</v>
      </c>
      <c r="G10" s="18">
        <f>REITORIA_SEMS!K10+MUSEU!K10+ESAG!K10+CEART!K10+FAED!K10+CEAD!K10+CEFID!K10+CERES!K10+CESFI!K10+CEAVI!K10</f>
        <v>910</v>
      </c>
      <c r="H10" s="69">
        <f>SUM((REITORIA_SEMS!K10-REITORIA_SEMS!L10)+(MUSEU!K10-MUSEU!L10)+(ESAG!K10-ESAG!L10)+(CEART!K10-CEART!L10)+(FAED!K10-FAED!L10)+(CEAD!K10-CEAD!L10)+(CEFID!K10-CEFID!L10)+(CERES!K10-CERES!L10)+(CESFI!K10-CESFI!L10)+(CEAVI!K10-CEAVI!L10))</f>
        <v>16</v>
      </c>
      <c r="I10" s="30">
        <f t="shared" si="0"/>
        <v>894</v>
      </c>
      <c r="J10" s="16">
        <f t="shared" si="1"/>
        <v>122850</v>
      </c>
      <c r="K10" s="17">
        <f t="shared" si="2"/>
        <v>2160</v>
      </c>
      <c r="L10" s="102"/>
      <c r="M10" s="102"/>
      <c r="N10" s="102"/>
      <c r="O10" s="102"/>
    </row>
    <row r="11" spans="1:15" ht="68.25">
      <c r="A11" s="142"/>
      <c r="B11" s="131"/>
      <c r="C11" s="48">
        <v>8</v>
      </c>
      <c r="D11" s="107" t="s">
        <v>60</v>
      </c>
      <c r="E11" s="82" t="s">
        <v>58</v>
      </c>
      <c r="F11" s="59">
        <v>325</v>
      </c>
      <c r="G11" s="18">
        <f>REITORIA_SEMS!K11+MUSEU!K11+ESAG!K11+CEART!K11+FAED!K11+CEAD!K11+CEFID!K11+CERES!K11+CESFI!K11+CEAVI!K11</f>
        <v>104</v>
      </c>
      <c r="H11" s="69">
        <f>SUM((REITORIA_SEMS!K11-REITORIA_SEMS!L11)+(MUSEU!K11-MUSEU!L11)+(ESAG!K11-ESAG!L11)+(CEART!K11-CEART!L11)+(FAED!K11-FAED!L11)+(CEAD!K11-CEAD!L11)+(CEFID!K11-CEFID!L11)+(CERES!K11-CERES!L11)+(CESFI!K11-CESFI!L11)+(CEAVI!K11-CEAVI!L11))</f>
        <v>0</v>
      </c>
      <c r="I11" s="30">
        <f t="shared" si="0"/>
        <v>104</v>
      </c>
      <c r="J11" s="16">
        <f t="shared" si="1"/>
        <v>33800</v>
      </c>
      <c r="K11" s="17">
        <f t="shared" si="2"/>
        <v>0</v>
      </c>
      <c r="L11" s="102"/>
      <c r="M11" s="102"/>
      <c r="N11" s="102"/>
      <c r="O11" s="102"/>
    </row>
    <row r="12" spans="1:15" ht="70.5">
      <c r="A12" s="142"/>
      <c r="B12" s="131"/>
      <c r="C12" s="48">
        <v>9</v>
      </c>
      <c r="D12" s="36" t="s">
        <v>61</v>
      </c>
      <c r="E12" s="82" t="s">
        <v>58</v>
      </c>
      <c r="F12" s="60">
        <v>274</v>
      </c>
      <c r="G12" s="18">
        <f>REITORIA_SEMS!K12+MUSEU!K12+ESAG!K12+CEART!K12+FAED!K12+CEAD!K12+CEFID!K12+CERES!K12+CESFI!K12+CEAVI!K12</f>
        <v>81</v>
      </c>
      <c r="H12" s="69">
        <f>SUM((REITORIA_SEMS!K12-REITORIA_SEMS!L12)+(MUSEU!K12-MUSEU!L12)+(ESAG!K12-ESAG!L12)+(CEART!K12-CEART!L12)+(FAED!K12-FAED!L12)+(CEAD!K12-CEAD!L12)+(CEFID!K12-CEFID!L12)+(CERES!K12-CERES!L12)+(CESFI!K12-CESFI!L12)+(CEAVI!K12-CEAVI!L12))</f>
        <v>6</v>
      </c>
      <c r="I12" s="30">
        <f t="shared" si="0"/>
        <v>75</v>
      </c>
      <c r="J12" s="16">
        <f t="shared" si="1"/>
        <v>22194</v>
      </c>
      <c r="K12" s="17">
        <f t="shared" si="2"/>
        <v>1644</v>
      </c>
      <c r="L12" s="102"/>
      <c r="M12" s="102"/>
      <c r="N12" s="102"/>
      <c r="O12" s="102"/>
    </row>
    <row r="13" spans="1:15" ht="38.25">
      <c r="A13" s="142"/>
      <c r="B13" s="131"/>
      <c r="C13" s="48">
        <v>10</v>
      </c>
      <c r="D13" s="106" t="s">
        <v>62</v>
      </c>
      <c r="E13" s="82" t="s">
        <v>63</v>
      </c>
      <c r="F13" s="60">
        <v>35.15</v>
      </c>
      <c r="G13" s="18">
        <f>REITORIA_SEMS!K13+MUSEU!K13+ESAG!K13+CEART!K13+FAED!K13+CEAD!K13+CEFID!K13+CERES!K13+CESFI!K13+CEAVI!K13</f>
        <v>1340</v>
      </c>
      <c r="H13" s="69">
        <f>SUM((REITORIA_SEMS!K13-REITORIA_SEMS!L13)+(MUSEU!K13-MUSEU!L13)+(ESAG!K13-ESAG!L13)+(CEART!K13-CEART!L13)+(FAED!K13-FAED!L13)+(CEAD!K13-CEAD!L13)+(CEFID!K13-CEFID!L13)+(CERES!K13-CERES!L13)+(CESFI!K13-CESFI!L13)+(CEAVI!K13-CEAVI!L13))</f>
        <v>40</v>
      </c>
      <c r="I13" s="30">
        <f t="shared" si="0"/>
        <v>1300</v>
      </c>
      <c r="J13" s="16">
        <f t="shared" si="1"/>
        <v>47101</v>
      </c>
      <c r="K13" s="17">
        <f t="shared" si="2"/>
        <v>1406</v>
      </c>
      <c r="L13" s="102"/>
      <c r="M13" s="102"/>
      <c r="N13" s="102"/>
      <c r="O13" s="102"/>
    </row>
    <row r="14" spans="1:15" ht="25.5">
      <c r="A14" s="142"/>
      <c r="B14" s="131"/>
      <c r="C14" s="62">
        <v>11</v>
      </c>
      <c r="D14" s="106" t="s">
        <v>64</v>
      </c>
      <c r="E14" s="82" t="s">
        <v>63</v>
      </c>
      <c r="F14" s="60">
        <v>39</v>
      </c>
      <c r="G14" s="18">
        <f>REITORIA_SEMS!K14+MUSEU!K14+ESAG!K14+CEART!K14+FAED!K14+CEAD!K14+CEFID!K14+CERES!K14+CESFI!K14+CEAVI!K14</f>
        <v>1400</v>
      </c>
      <c r="H14" s="69">
        <f>SUM((REITORIA_SEMS!K14-REITORIA_SEMS!L14)+(MUSEU!K14-MUSEU!L14)+(ESAG!K14-ESAG!L14)+(CEART!K14-CEART!L14)+(FAED!K14-FAED!L14)+(CEAD!K14-CEAD!L14)+(CEFID!K14-CEFID!L14)+(CERES!K14-CERES!L14)+(CESFI!K14-CESFI!L14)+(CEAVI!K14-CEAVI!L14))</f>
        <v>40</v>
      </c>
      <c r="I14" s="30">
        <f t="shared" si="0"/>
        <v>1360</v>
      </c>
      <c r="J14" s="16">
        <f t="shared" si="1"/>
        <v>54600</v>
      </c>
      <c r="K14" s="17">
        <f t="shared" si="2"/>
        <v>1560</v>
      </c>
      <c r="L14" s="102"/>
      <c r="M14" s="102"/>
      <c r="N14" s="102"/>
      <c r="O14" s="102"/>
    </row>
    <row r="15" spans="1:15" ht="45">
      <c r="A15" s="49">
        <v>3</v>
      </c>
      <c r="B15" s="46" t="s">
        <v>65</v>
      </c>
      <c r="C15" s="66">
        <v>12</v>
      </c>
      <c r="D15" s="83" t="s">
        <v>36</v>
      </c>
      <c r="E15" s="84" t="s">
        <v>66</v>
      </c>
      <c r="F15" s="55">
        <v>55.96</v>
      </c>
      <c r="G15" s="18">
        <f>REITORIA_SEMS!K15+MUSEU!K15+ESAG!K15+CEART!K15+FAED!K15+CEAD!K15+CEFID!K15+CERES!K15+CESFI!K15+CEAVI!K15</f>
        <v>2046</v>
      </c>
      <c r="H15" s="69">
        <f>SUM((REITORIA_SEMS!K15-REITORIA_SEMS!L15)+(MUSEU!K15-MUSEU!L15)+(ESAG!K15-ESAG!L15)+(CEART!K15-CEART!L15)+(FAED!K15-FAED!L15)+(CEAD!K15-CEAD!L15)+(CEFID!K15-CEFID!L15)+(CERES!K15-CERES!L15)+(CESFI!K15-CESFI!L15)+(CEAVI!K15-CEAVI!L15))</f>
        <v>90</v>
      </c>
      <c r="I15" s="30">
        <f t="shared" si="0"/>
        <v>1956</v>
      </c>
      <c r="J15" s="16">
        <f t="shared" si="1"/>
        <v>114494.16</v>
      </c>
      <c r="K15" s="17">
        <f t="shared" si="2"/>
        <v>5036.3999999999996</v>
      </c>
      <c r="L15" s="102"/>
      <c r="M15" s="102"/>
      <c r="N15" s="102"/>
      <c r="O15" s="102"/>
    </row>
    <row r="16" spans="1:15" ht="68.25">
      <c r="A16" s="128">
        <v>4</v>
      </c>
      <c r="B16" s="130" t="s">
        <v>56</v>
      </c>
      <c r="C16" s="65">
        <v>13</v>
      </c>
      <c r="D16" s="35" t="s">
        <v>37</v>
      </c>
      <c r="E16" s="82" t="s">
        <v>67</v>
      </c>
      <c r="F16" s="59">
        <v>84.13</v>
      </c>
      <c r="G16" s="18">
        <f>REITORIA_SEMS!K16+MUSEU!K16+ESAG!K16+CEART!K16+FAED!K16+CEAD!K16+CEFID!K16+CERES!K16+CESFI!K16+CEAVI!K16</f>
        <v>2130</v>
      </c>
      <c r="H16" s="69">
        <f>SUM((REITORIA_SEMS!K16-REITORIA_SEMS!L16)+(MUSEU!K16-MUSEU!L16)+(ESAG!K16-ESAG!L16)+(CEART!K16-CEART!L16)+(FAED!K16-FAED!L16)+(CEAD!K16-CEAD!L16)+(CEFID!K16-CEFID!L16)+(CERES!K16-CERES!L16)+(CESFI!K16-CESFI!L16)+(CEAVI!K16-CEAVI!L16))</f>
        <v>65.2</v>
      </c>
      <c r="I16" s="30">
        <f t="shared" si="0"/>
        <v>2064.8000000000002</v>
      </c>
      <c r="J16" s="16">
        <f t="shared" si="1"/>
        <v>179196.9</v>
      </c>
      <c r="K16" s="17">
        <f t="shared" si="2"/>
        <v>5485.2759999999998</v>
      </c>
      <c r="L16" s="102"/>
      <c r="M16" s="102"/>
      <c r="N16" s="102"/>
      <c r="O16" s="102"/>
    </row>
    <row r="17" spans="1:15" ht="55.5">
      <c r="A17" s="129"/>
      <c r="B17" s="131"/>
      <c r="C17" s="65">
        <v>14</v>
      </c>
      <c r="D17" s="35" t="s">
        <v>38</v>
      </c>
      <c r="E17" s="82" t="s">
        <v>67</v>
      </c>
      <c r="F17" s="59">
        <v>85.72</v>
      </c>
      <c r="G17" s="18">
        <f>REITORIA_SEMS!K17+MUSEU!K17+ESAG!K17+CEART!K17+FAED!K17+CEAD!K17+CEFID!K17+CERES!K17+CESFI!K17+CEAVI!K17</f>
        <v>440</v>
      </c>
      <c r="H17" s="69">
        <f>SUM((REITORIA_SEMS!K17-REITORIA_SEMS!L17)+(MUSEU!K17-MUSEU!L17)+(ESAG!K17-ESAG!L17)+(CEART!K17-CEART!L17)+(FAED!K17-FAED!L17)+(CEAD!K17-CEAD!L17)+(CEFID!K17-CEFID!L17)+(CERES!K17-CERES!L17)+(CESFI!K17-CESFI!L17)+(CEAVI!K17-CEAVI!L17))</f>
        <v>0</v>
      </c>
      <c r="I17" s="30">
        <f t="shared" si="0"/>
        <v>440</v>
      </c>
      <c r="J17" s="16">
        <f t="shared" si="1"/>
        <v>37716.800000000003</v>
      </c>
      <c r="K17" s="17">
        <f t="shared" si="2"/>
        <v>0</v>
      </c>
      <c r="L17" s="102"/>
      <c r="M17" s="102"/>
      <c r="N17" s="102"/>
      <c r="O17" s="102"/>
    </row>
    <row r="18" spans="1:15" ht="70.5">
      <c r="A18" s="129"/>
      <c r="B18" s="131"/>
      <c r="C18" s="65">
        <v>15</v>
      </c>
      <c r="D18" s="35" t="s">
        <v>68</v>
      </c>
      <c r="E18" s="82" t="s">
        <v>67</v>
      </c>
      <c r="F18" s="59">
        <v>128.54</v>
      </c>
      <c r="G18" s="18">
        <f>REITORIA_SEMS!K18+MUSEU!K18+ESAG!K18+CEART!K18+FAED!K18+CEAD!K18+CEFID!K18+CERES!K18+CESFI!K18+CEAVI!K18</f>
        <v>430</v>
      </c>
      <c r="H18" s="69">
        <f>SUM((REITORIA_SEMS!K18-REITORIA_SEMS!L18)+(MUSEU!K18-MUSEU!L18)+(ESAG!K18-ESAG!L18)+(CEART!K18-CEART!L18)+(FAED!K18-FAED!L18)+(CEAD!K18-CEAD!L18)+(CEFID!K18-CEFID!L18)+(CERES!K18-CERES!L18)+(CESFI!K18-CESFI!L18)+(CEAVI!K18-CEAVI!L18))</f>
        <v>0</v>
      </c>
      <c r="I18" s="30">
        <f t="shared" si="0"/>
        <v>430</v>
      </c>
      <c r="J18" s="16">
        <f t="shared" si="1"/>
        <v>55272.2</v>
      </c>
      <c r="K18" s="17">
        <f t="shared" si="2"/>
        <v>0</v>
      </c>
      <c r="L18" s="102"/>
      <c r="M18" s="102"/>
      <c r="N18" s="102"/>
      <c r="O18" s="102"/>
    </row>
    <row r="19" spans="1:15" ht="66">
      <c r="A19" s="129"/>
      <c r="B19" s="141"/>
      <c r="C19" s="65">
        <v>16</v>
      </c>
      <c r="D19" s="35" t="s">
        <v>69</v>
      </c>
      <c r="E19" s="82" t="s">
        <v>67</v>
      </c>
      <c r="F19" s="59">
        <v>166.91</v>
      </c>
      <c r="G19" s="18">
        <f>REITORIA_SEMS!K19+MUSEU!K19+ESAG!K19+CEART!K19+FAED!K19+CEAD!K19+CEFID!K19+CERES!K19+CESFI!K19+CEAVI!K19</f>
        <v>556</v>
      </c>
      <c r="H19" s="69">
        <f>SUM((REITORIA_SEMS!K19-REITORIA_SEMS!L19)+(MUSEU!K19-MUSEU!L19)+(ESAG!K19-ESAG!L19)+(CEART!K19-CEART!L19)+(FAED!K19-FAED!L19)+(CEAD!K19-CEAD!L19)+(CEFID!K19-CEFID!L19)+(CERES!K19-CERES!L19)+(CESFI!K19-CESFI!L19)+(CEAVI!K19-CEAVI!L19))</f>
        <v>0</v>
      </c>
      <c r="I19" s="30">
        <f t="shared" si="0"/>
        <v>556</v>
      </c>
      <c r="J19" s="16">
        <f t="shared" si="1"/>
        <v>92801.959999999992</v>
      </c>
      <c r="K19" s="17">
        <f t="shared" si="2"/>
        <v>0</v>
      </c>
      <c r="L19" s="102"/>
      <c r="M19" s="102"/>
      <c r="N19" s="102"/>
      <c r="O19" s="102"/>
    </row>
    <row r="20" spans="1:15" ht="60">
      <c r="A20" s="73">
        <v>5</v>
      </c>
      <c r="B20" s="74" t="s">
        <v>70</v>
      </c>
      <c r="C20" s="66">
        <v>17</v>
      </c>
      <c r="D20" s="89" t="s">
        <v>71</v>
      </c>
      <c r="E20" s="90" t="s">
        <v>72</v>
      </c>
      <c r="F20" s="61">
        <v>10495</v>
      </c>
      <c r="G20" s="18">
        <f>REITORIA_SEMS!K20+MUSEU!K20+ESAG!K20+CEART!K20+FAED!K20+CEAD!K20+CEFID!K20+CERES!K20+CESFI!K20+CEAVI!K20</f>
        <v>2</v>
      </c>
      <c r="H20" s="69">
        <f>SUM((REITORIA_SEMS!K20-REITORIA_SEMS!L20)+(MUSEU!K20-MUSEU!L20)+(ESAG!K20-ESAG!L20)+(CEART!K20-CEART!L20)+(FAED!K20-FAED!L20)+(CEAD!K20-CEAD!L20)+(CEFID!K20-CEFID!L20)+(CERES!K20-CERES!L20)+(CESFI!K20-CESFI!L20)+(CEAVI!K20-CEAVI!L20))</f>
        <v>0</v>
      </c>
      <c r="I20" s="30">
        <f t="shared" si="0"/>
        <v>2</v>
      </c>
      <c r="J20" s="16">
        <f t="shared" si="1"/>
        <v>20990</v>
      </c>
      <c r="K20" s="17">
        <f t="shared" si="2"/>
        <v>0</v>
      </c>
      <c r="L20" s="102"/>
      <c r="M20" s="102"/>
      <c r="N20" s="102"/>
      <c r="O20" s="102"/>
    </row>
    <row r="21" spans="1:15" ht="114.75">
      <c r="A21" s="48">
        <v>6</v>
      </c>
      <c r="B21" s="47" t="s">
        <v>45</v>
      </c>
      <c r="C21" s="65">
        <v>18</v>
      </c>
      <c r="D21" s="92" t="s">
        <v>75</v>
      </c>
      <c r="E21" s="93" t="s">
        <v>76</v>
      </c>
      <c r="F21" s="99">
        <v>180</v>
      </c>
      <c r="G21" s="18">
        <f>REITORIA_SEMS!K21+MUSEU!K21+ESAG!K21+CEART!K21+FAED!K21+CEAD!K21+CEFID!K21+CERES!K21+CESFI!K21+CEAVI!K21</f>
        <v>1400</v>
      </c>
      <c r="H21" s="69">
        <f>SUM((REITORIA_SEMS!K21-REITORIA_SEMS!L21)+(MUSEU!K21-MUSEU!L21)+(ESAG!K21-ESAG!L21)+(CEART!K21-CEART!L21)+(FAED!K21-FAED!L21)+(CEAD!K21-CEAD!L21)+(CEFID!K21-CEFID!L21)+(CERES!K21-CERES!L21)+(CESFI!K21-CESFI!L21)+(CEAVI!K21-CEAVI!L21))</f>
        <v>450</v>
      </c>
      <c r="I21" s="30">
        <f t="shared" si="0"/>
        <v>950</v>
      </c>
      <c r="J21" s="16">
        <f t="shared" si="1"/>
        <v>252000</v>
      </c>
      <c r="K21" s="17">
        <f t="shared" si="2"/>
        <v>81000</v>
      </c>
      <c r="L21" s="102"/>
      <c r="M21" s="102"/>
      <c r="N21" s="102"/>
      <c r="O21" s="102"/>
    </row>
    <row r="22" spans="1:15" ht="51">
      <c r="A22" s="75">
        <v>7</v>
      </c>
      <c r="B22" s="74" t="s">
        <v>70</v>
      </c>
      <c r="C22" s="66">
        <v>19</v>
      </c>
      <c r="D22" s="95" t="s">
        <v>77</v>
      </c>
      <c r="E22" s="84" t="s">
        <v>78</v>
      </c>
      <c r="F22" s="61">
        <v>24.14</v>
      </c>
      <c r="G22" s="18">
        <f>REITORIA_SEMS!K22+MUSEU!K22+ESAG!K22+CEART!K22+FAED!K22+CEAD!K22+CEFID!K22+CERES!K22+CESFI!K22+CEAVI!K22</f>
        <v>820</v>
      </c>
      <c r="H22" s="69">
        <f>SUM((REITORIA_SEMS!K22-REITORIA_SEMS!L22)+(MUSEU!K22-MUSEU!L22)+(ESAG!K22-ESAG!L22)+(CEART!K22-CEART!L22)+(FAED!K22-FAED!L22)+(CEAD!K22-CEAD!L22)+(CEFID!K22-CEFID!L22)+(CERES!K22-CERES!L22)+(CESFI!K22-CESFI!L22)+(CEAVI!K22-CEAVI!L22))</f>
        <v>330</v>
      </c>
      <c r="I22" s="30">
        <f t="shared" si="0"/>
        <v>490</v>
      </c>
      <c r="J22" s="16">
        <f t="shared" si="1"/>
        <v>19794.8</v>
      </c>
      <c r="K22" s="17">
        <f t="shared" si="2"/>
        <v>7966.2</v>
      </c>
      <c r="L22" s="102"/>
      <c r="M22" s="102"/>
      <c r="N22" s="102"/>
      <c r="O22" s="102"/>
    </row>
    <row r="23" spans="1:15" ht="105">
      <c r="A23" s="138">
        <v>8</v>
      </c>
      <c r="B23" s="138" t="s">
        <v>56</v>
      </c>
      <c r="C23" s="77">
        <v>20</v>
      </c>
      <c r="D23" s="64" t="s">
        <v>81</v>
      </c>
      <c r="E23" s="96" t="s">
        <v>82</v>
      </c>
      <c r="F23" s="59">
        <v>221.83</v>
      </c>
      <c r="G23" s="18">
        <f>REITORIA_SEMS!K23+MUSEU!K23+ESAG!K23+CEART!K23+FAED!K23+CEAD!K23+CEFID!K23+CERES!K23+CESFI!K23+CEAVI!K23</f>
        <v>6</v>
      </c>
      <c r="H23" s="69">
        <f>SUM((REITORIA_SEMS!K23-REITORIA_SEMS!L23)+(MUSEU!K23-MUSEU!L23)+(ESAG!K23-ESAG!L23)+(CEART!K23-CEART!L23)+(FAED!K23-FAED!L23)+(CEAD!K23-CEAD!L23)+(CEFID!K23-CEFID!L23)+(CERES!K23-CERES!L23)+(CESFI!K23-CESFI!L23)+(CEAVI!K23-CEAVI!L23))</f>
        <v>6</v>
      </c>
      <c r="I23" s="30">
        <f t="shared" si="0"/>
        <v>0</v>
      </c>
      <c r="J23" s="16">
        <f t="shared" si="1"/>
        <v>1330.98</v>
      </c>
      <c r="K23" s="17">
        <f t="shared" si="2"/>
        <v>1330.98</v>
      </c>
      <c r="L23" s="102"/>
      <c r="M23" s="102"/>
      <c r="N23" s="102"/>
      <c r="O23" s="102"/>
    </row>
    <row r="24" spans="1:15" ht="105">
      <c r="A24" s="139"/>
      <c r="B24" s="139"/>
      <c r="C24" s="77">
        <v>21</v>
      </c>
      <c r="D24" s="64" t="s">
        <v>83</v>
      </c>
      <c r="E24" s="96" t="s">
        <v>82</v>
      </c>
      <c r="F24" s="59">
        <v>321.91000000000003</v>
      </c>
      <c r="G24" s="18">
        <f>REITORIA_SEMS!K24+MUSEU!K24+ESAG!K24+CEART!K24+FAED!K24+CEAD!K24+CEFID!K24+CERES!K24+CESFI!K24+CEAVI!K24</f>
        <v>2</v>
      </c>
      <c r="H24" s="69">
        <f>SUM((REITORIA_SEMS!K24-REITORIA_SEMS!L24)+(MUSEU!K24-MUSEU!L24)+(ESAG!K24-ESAG!L24)+(CEART!K24-CEART!L24)+(FAED!K24-FAED!L24)+(CEAD!K24-CEAD!L24)+(CEFID!K24-CEFID!L24)+(CERES!K24-CERES!L24)+(CESFI!K24-CESFI!L24)+(CEAVI!K24-CEAVI!L24))</f>
        <v>2</v>
      </c>
      <c r="I24" s="30">
        <f t="shared" si="0"/>
        <v>0</v>
      </c>
      <c r="J24" s="16">
        <f t="shared" si="1"/>
        <v>643.82000000000005</v>
      </c>
      <c r="K24" s="17">
        <f t="shared" si="2"/>
        <v>643.82000000000005</v>
      </c>
      <c r="L24" s="102"/>
      <c r="M24" s="102"/>
      <c r="N24" s="102"/>
      <c r="O24" s="102"/>
    </row>
    <row r="25" spans="1:15" ht="105">
      <c r="A25" s="140"/>
      <c r="B25" s="140"/>
      <c r="C25" s="77">
        <v>22</v>
      </c>
      <c r="D25" s="64" t="s">
        <v>84</v>
      </c>
      <c r="E25" s="96" t="s">
        <v>82</v>
      </c>
      <c r="F25" s="56">
        <v>82.16</v>
      </c>
      <c r="G25" s="18">
        <f>REITORIA_SEMS!K25+MUSEU!K25+ESAG!K25+CEART!K25+FAED!K25+CEAD!K25+CEFID!K25+CERES!K25+CESFI!K25+CEAVI!K25</f>
        <v>7</v>
      </c>
      <c r="H25" s="69">
        <f>SUM((REITORIA_SEMS!K25-REITORIA_SEMS!L25)+(MUSEU!K25-MUSEU!L25)+(ESAG!K25-ESAG!L25)+(CEART!K25-CEART!L25)+(FAED!K25-FAED!L25)+(CEAD!K25-CEAD!L25)+(CEFID!K25-CEFID!L25)+(CERES!K25-CERES!L25)+(CESFI!K25-CESFI!L25)+(CEAVI!K25-CEAVI!L25))</f>
        <v>7</v>
      </c>
      <c r="I25" s="30">
        <f t="shared" si="0"/>
        <v>0</v>
      </c>
      <c r="J25" s="16">
        <f t="shared" si="1"/>
        <v>575.12</v>
      </c>
      <c r="K25" s="17">
        <f t="shared" si="2"/>
        <v>575.12</v>
      </c>
      <c r="L25" s="102"/>
      <c r="M25" s="102"/>
      <c r="N25" s="102"/>
      <c r="O25" s="102"/>
    </row>
    <row r="26" spans="1:15" ht="409.5">
      <c r="A26" s="73">
        <v>9</v>
      </c>
      <c r="B26" s="98" t="s">
        <v>86</v>
      </c>
      <c r="C26" s="66">
        <v>23</v>
      </c>
      <c r="D26" s="83" t="s">
        <v>87</v>
      </c>
      <c r="E26" s="84" t="s">
        <v>88</v>
      </c>
      <c r="F26" s="67">
        <v>679.16</v>
      </c>
      <c r="G26" s="18">
        <f>REITORIA_SEMS!K26+MUSEU!K26+ESAG!K26+CEART!K26+FAED!K26+CEAD!K26+CEFID!K26+CERES!K26+CESFI!K26+CEAVI!K26</f>
        <v>72</v>
      </c>
      <c r="H26" s="69">
        <f>SUM((REITORIA_SEMS!K26-REITORIA_SEMS!L26)+(MUSEU!K26-MUSEU!L26)+(ESAG!K26-ESAG!L26)+(CEART!K26-CEART!L26)+(FAED!K26-FAED!L26)+(CEAD!K26-CEAD!L26)+(CEFID!K26-CEFID!L26)+(CERES!K26-CERES!L26)+(CESFI!K26-CESFI!L26)+(CEAVI!K26-CEAVI!L26))</f>
        <v>90</v>
      </c>
      <c r="I26" s="30">
        <f t="shared" si="0"/>
        <v>-18</v>
      </c>
      <c r="J26" s="16">
        <f t="shared" si="1"/>
        <v>48899.519999999997</v>
      </c>
      <c r="K26" s="17">
        <f t="shared" si="2"/>
        <v>61124.399999999994</v>
      </c>
      <c r="L26" s="100">
        <v>18</v>
      </c>
      <c r="M26" s="103">
        <f>L26*F26</f>
        <v>12224.88</v>
      </c>
      <c r="N26" s="104">
        <f>M26/J26</f>
        <v>0.25</v>
      </c>
      <c r="O26" s="103">
        <f>M26+J26</f>
        <v>61124.399999999994</v>
      </c>
    </row>
    <row r="27" spans="1:15" ht="36.75" customHeight="1">
      <c r="A27" s="32"/>
      <c r="B27" s="32"/>
      <c r="D27" s="32"/>
      <c r="E27" s="32"/>
      <c r="G27" s="4">
        <f>SUM(G4:G26)</f>
        <v>14644</v>
      </c>
      <c r="H27" s="4">
        <f>SUM(H4:H25)</f>
        <v>1146.95</v>
      </c>
      <c r="I27" s="68">
        <f>SUM(I4:I26)</f>
        <v>13407.05</v>
      </c>
      <c r="J27" s="45">
        <f>SUM(J4:J26)</f>
        <v>1440031.0600000003</v>
      </c>
      <c r="K27" s="45">
        <f>SUM(K4:K25)</f>
        <v>122046.39599999999</v>
      </c>
      <c r="N27" s="70"/>
    </row>
    <row r="28" spans="1:15" ht="60">
      <c r="D28" s="105" t="s">
        <v>94</v>
      </c>
    </row>
    <row r="29" spans="1:15" ht="36.75" customHeight="1">
      <c r="A29" s="32"/>
      <c r="B29" s="32"/>
      <c r="D29" s="32"/>
      <c r="E29" s="32"/>
      <c r="G29" s="144" t="str">
        <f>A1</f>
        <v>PROCESSO: 589/2023/UDESC</v>
      </c>
      <c r="H29" s="144"/>
      <c r="I29" s="144"/>
      <c r="J29" s="144"/>
      <c r="K29" s="144"/>
    </row>
    <row r="30" spans="1:15" ht="36.75" customHeight="1">
      <c r="D30" s="108" t="s">
        <v>95</v>
      </c>
      <c r="G30" s="144" t="str">
        <f>D1</f>
        <v>OBJETO: AQUISIÇÃO DE DIVISÓRIAS, VIDROS, CORTINAS, PELÍCULAS E SIMILARES PARA A UDESC,</v>
      </c>
      <c r="H30" s="144"/>
      <c r="I30" s="144"/>
      <c r="J30" s="144"/>
      <c r="K30" s="144"/>
    </row>
    <row r="31" spans="1:15" ht="36.75" customHeight="1">
      <c r="G31" s="144" t="str">
        <f>G1</f>
        <v>VIGÊNCIA DA ATA: 04/04/2023 até 04/04/2024</v>
      </c>
      <c r="H31" s="144"/>
      <c r="I31" s="144"/>
      <c r="J31" s="144"/>
      <c r="K31" s="144"/>
    </row>
    <row r="32" spans="1:15" ht="36.75" customHeight="1">
      <c r="G32" s="10" t="s">
        <v>10</v>
      </c>
      <c r="H32" s="11"/>
      <c r="I32" s="11"/>
      <c r="J32" s="11"/>
      <c r="K32" s="7">
        <f>J27</f>
        <v>1440031.0600000003</v>
      </c>
    </row>
    <row r="33" spans="7:11" ht="36.75" customHeight="1">
      <c r="G33" s="12" t="s">
        <v>11</v>
      </c>
      <c r="H33" s="13"/>
      <c r="I33" s="13"/>
      <c r="J33" s="13"/>
      <c r="K33" s="8">
        <f>K27</f>
        <v>122046.39599999999</v>
      </c>
    </row>
    <row r="34" spans="7:11" ht="36.75" customHeight="1">
      <c r="G34" s="12" t="s">
        <v>12</v>
      </c>
      <c r="H34" s="13"/>
      <c r="I34" s="13"/>
      <c r="J34" s="13"/>
      <c r="K34" s="9"/>
    </row>
    <row r="35" spans="7:11" ht="36.75" customHeight="1">
      <c r="G35" s="14" t="s">
        <v>13</v>
      </c>
      <c r="H35" s="15"/>
      <c r="I35" s="15"/>
      <c r="J35" s="15"/>
      <c r="K35" s="31">
        <f>K33/K32</f>
        <v>8.4752613599876084E-2</v>
      </c>
    </row>
    <row r="36" spans="7:11" ht="36.75" customHeight="1">
      <c r="G36" s="146" t="s">
        <v>96</v>
      </c>
      <c r="H36" s="147"/>
      <c r="I36" s="147"/>
      <c r="J36" s="147"/>
      <c r="K36" s="148"/>
    </row>
  </sheetData>
  <mergeCells count="17">
    <mergeCell ref="G31:K31"/>
    <mergeCell ref="G29:K29"/>
    <mergeCell ref="G30:K30"/>
    <mergeCell ref="L1:O2"/>
    <mergeCell ref="G36:K36"/>
    <mergeCell ref="A1:C1"/>
    <mergeCell ref="A2:K2"/>
    <mergeCell ref="D1:F1"/>
    <mergeCell ref="G1:K1"/>
    <mergeCell ref="A4:A8"/>
    <mergeCell ref="B4:B8"/>
    <mergeCell ref="A9:A14"/>
    <mergeCell ref="B9:B14"/>
    <mergeCell ref="A16:A19"/>
    <mergeCell ref="B16:B19"/>
    <mergeCell ref="A23:A25"/>
    <mergeCell ref="B23:B25"/>
  </mergeCells>
  <pageMargins left="0.74791666666666667" right="0.74791666666666667" top="0.98402777777777772" bottom="0.98402777777777772" header="0.51180555555555551" footer="0.51180555555555551"/>
  <pageSetup paperSize="9" firstPageNumber="0" orientation="landscape" horizontalDpi="300"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E26"/>
  <sheetViews>
    <sheetView zoomScale="80" zoomScaleNormal="80" workbookViewId="0">
      <selection activeCell="T10" sqref="T10"/>
    </sheetView>
  </sheetViews>
  <sheetFormatPr defaultColWidth="9.7109375" defaultRowHeight="15"/>
  <cols>
    <col min="1" max="1" width="7.140625" style="32" customWidth="1"/>
    <col min="2" max="2" width="33.28515625" style="32" customWidth="1"/>
    <col min="3" max="3" width="6" style="27" bestFit="1" customWidth="1"/>
    <col min="4" max="4" width="60.28515625" style="32" customWidth="1"/>
    <col min="5" max="5" width="19" style="32" customWidth="1"/>
    <col min="6" max="6" width="9.28515625" style="32" hidden="1" customWidth="1"/>
    <col min="7" max="7" width="12" style="32" bestFit="1" customWidth="1"/>
    <col min="8" max="8" width="8.85546875" style="32" customWidth="1"/>
    <col min="9" max="9" width="10.140625" style="32" bestFit="1" customWidth="1"/>
    <col min="10" max="10" width="13.42578125" style="44" bestFit="1" customWidth="1"/>
    <col min="11" max="11" width="12.7109375" style="4" customWidth="1"/>
    <col min="12" max="12" width="13.28515625" style="28" customWidth="1"/>
    <col min="13" max="13" width="12.5703125" style="5" customWidth="1"/>
    <col min="14" max="14" width="13.85546875" style="6" customWidth="1"/>
    <col min="15" max="15" width="12.7109375" style="6" customWidth="1"/>
    <col min="16" max="16" width="14.85546875" style="6" customWidth="1"/>
    <col min="17" max="17" width="14.140625" style="6" customWidth="1"/>
    <col min="18" max="18" width="15.28515625" style="6" customWidth="1"/>
    <col min="19" max="19" width="15.42578125" style="6" customWidth="1"/>
    <col min="20" max="20" width="17.85546875" style="6" customWidth="1"/>
    <col min="21" max="21" width="14" style="6" customWidth="1"/>
    <col min="22" max="22" width="13.5703125" style="6" customWidth="1"/>
    <col min="23" max="23" width="14.5703125" style="6" customWidth="1"/>
    <col min="24" max="24" width="14" style="6" customWidth="1"/>
    <col min="25" max="25" width="14.28515625" style="6" customWidth="1"/>
    <col min="26" max="31" width="12.7109375" style="2" customWidth="1"/>
    <col min="32" max="16384" width="9.7109375" style="2"/>
  </cols>
  <sheetData>
    <row r="1" spans="1:31" ht="31.5" customHeight="1">
      <c r="A1" s="132" t="s">
        <v>41</v>
      </c>
      <c r="B1" s="132"/>
      <c r="C1" s="132"/>
      <c r="D1" s="132" t="s">
        <v>42</v>
      </c>
      <c r="E1" s="132"/>
      <c r="F1" s="132"/>
      <c r="G1" s="132"/>
      <c r="H1" s="132"/>
      <c r="I1" s="132"/>
      <c r="J1" s="132"/>
      <c r="K1" s="132" t="s">
        <v>43</v>
      </c>
      <c r="L1" s="132"/>
      <c r="M1" s="132"/>
      <c r="N1" s="126" t="s">
        <v>99</v>
      </c>
      <c r="O1" s="126" t="s">
        <v>100</v>
      </c>
      <c r="P1" s="126" t="s">
        <v>101</v>
      </c>
      <c r="Q1" s="126" t="s">
        <v>102</v>
      </c>
      <c r="R1" s="126" t="s">
        <v>44</v>
      </c>
      <c r="S1" s="126" t="s">
        <v>44</v>
      </c>
      <c r="T1" s="126" t="s">
        <v>44</v>
      </c>
      <c r="U1" s="126" t="s">
        <v>44</v>
      </c>
      <c r="V1" s="126" t="s">
        <v>44</v>
      </c>
      <c r="W1" s="126" t="s">
        <v>44</v>
      </c>
      <c r="X1" s="126" t="s">
        <v>44</v>
      </c>
      <c r="Y1" s="126" t="s">
        <v>44</v>
      </c>
      <c r="Z1" s="126" t="s">
        <v>44</v>
      </c>
      <c r="AA1" s="126" t="s">
        <v>44</v>
      </c>
      <c r="AB1" s="126" t="s">
        <v>44</v>
      </c>
      <c r="AC1" s="126" t="s">
        <v>44</v>
      </c>
      <c r="AD1" s="126" t="s">
        <v>44</v>
      </c>
      <c r="AE1" s="126" t="s">
        <v>44</v>
      </c>
    </row>
    <row r="2" spans="1:31" ht="24" customHeight="1">
      <c r="A2" s="132" t="s">
        <v>19</v>
      </c>
      <c r="B2" s="132"/>
      <c r="C2" s="132"/>
      <c r="D2" s="132"/>
      <c r="E2" s="132"/>
      <c r="F2" s="132"/>
      <c r="G2" s="132"/>
      <c r="H2" s="132"/>
      <c r="I2" s="132"/>
      <c r="J2" s="132"/>
      <c r="K2" s="132"/>
      <c r="L2" s="132"/>
      <c r="M2" s="132"/>
      <c r="N2" s="126"/>
      <c r="O2" s="126"/>
      <c r="P2" s="126"/>
      <c r="Q2" s="126"/>
      <c r="R2" s="126"/>
      <c r="S2" s="126"/>
      <c r="T2" s="126"/>
      <c r="U2" s="126"/>
      <c r="V2" s="126"/>
      <c r="W2" s="126"/>
      <c r="X2" s="126"/>
      <c r="Y2" s="126"/>
      <c r="Z2" s="126"/>
      <c r="AA2" s="126"/>
      <c r="AB2" s="126"/>
      <c r="AC2" s="126"/>
      <c r="AD2" s="126"/>
      <c r="AE2" s="126"/>
    </row>
    <row r="3" spans="1:31" s="3" customFormat="1" ht="50.25">
      <c r="A3" s="50" t="s">
        <v>30</v>
      </c>
      <c r="B3" s="63" t="s">
        <v>31</v>
      </c>
      <c r="C3" s="50" t="s">
        <v>4</v>
      </c>
      <c r="D3" s="51" t="s">
        <v>32</v>
      </c>
      <c r="E3" s="51" t="s">
        <v>33</v>
      </c>
      <c r="F3" s="63"/>
      <c r="G3" s="50" t="s">
        <v>34</v>
      </c>
      <c r="H3" s="50" t="s">
        <v>5</v>
      </c>
      <c r="I3" s="50" t="s">
        <v>35</v>
      </c>
      <c r="J3" s="43" t="s">
        <v>2</v>
      </c>
      <c r="K3" s="22" t="s">
        <v>7</v>
      </c>
      <c r="L3" s="23" t="s">
        <v>0</v>
      </c>
      <c r="M3" s="20" t="s">
        <v>3</v>
      </c>
      <c r="N3" s="114">
        <v>45033</v>
      </c>
      <c r="O3" s="114">
        <v>45033</v>
      </c>
      <c r="P3" s="114">
        <v>45070</v>
      </c>
      <c r="Q3" s="114">
        <v>45078</v>
      </c>
      <c r="R3" s="72" t="s">
        <v>1</v>
      </c>
      <c r="S3" s="72" t="s">
        <v>1</v>
      </c>
      <c r="T3" s="72" t="s">
        <v>1</v>
      </c>
      <c r="U3" s="72" t="s">
        <v>1</v>
      </c>
      <c r="V3" s="72" t="s">
        <v>1</v>
      </c>
      <c r="W3" s="72" t="s">
        <v>1</v>
      </c>
      <c r="X3" s="72" t="s">
        <v>1</v>
      </c>
      <c r="Y3" s="72" t="s">
        <v>1</v>
      </c>
      <c r="Z3" s="72" t="s">
        <v>1</v>
      </c>
      <c r="AA3" s="72" t="s">
        <v>1</v>
      </c>
      <c r="AB3" s="72" t="s">
        <v>1</v>
      </c>
      <c r="AC3" s="72" t="s">
        <v>1</v>
      </c>
      <c r="AD3" s="72" t="s">
        <v>1</v>
      </c>
      <c r="AE3" s="72" t="s">
        <v>1</v>
      </c>
    </row>
    <row r="4" spans="1:31" ht="50.1" customHeight="1">
      <c r="A4" s="133">
        <v>1</v>
      </c>
      <c r="B4" s="135" t="s">
        <v>45</v>
      </c>
      <c r="C4" s="73">
        <v>1</v>
      </c>
      <c r="D4" s="33" t="s">
        <v>46</v>
      </c>
      <c r="E4" s="79" t="s">
        <v>47</v>
      </c>
      <c r="F4" s="37"/>
      <c r="G4" s="81" t="s">
        <v>20</v>
      </c>
      <c r="H4" s="37" t="s">
        <v>16</v>
      </c>
      <c r="I4" s="37" t="s">
        <v>17</v>
      </c>
      <c r="J4" s="52">
        <v>214</v>
      </c>
      <c r="K4" s="19">
        <v>2</v>
      </c>
      <c r="L4" s="69">
        <f>K4-(SUM(N4:AE4))</f>
        <v>2</v>
      </c>
      <c r="M4" s="26" t="str">
        <f>IF(L4&lt;0,"ATENÇÃO","OK")</f>
        <v>OK</v>
      </c>
      <c r="N4" s="113"/>
      <c r="O4" s="113"/>
      <c r="P4" s="113"/>
      <c r="Q4" s="113"/>
      <c r="R4" s="78"/>
      <c r="S4" s="78"/>
      <c r="T4" s="78"/>
      <c r="U4" s="78"/>
      <c r="V4" s="78"/>
      <c r="W4" s="78"/>
      <c r="X4" s="78"/>
      <c r="Y4" s="78"/>
      <c r="Z4" s="78"/>
      <c r="AA4" s="78"/>
      <c r="AB4" s="78"/>
      <c r="AC4" s="78"/>
      <c r="AD4" s="78"/>
      <c r="AE4" s="78"/>
    </row>
    <row r="5" spans="1:31" ht="27" customHeight="1">
      <c r="A5" s="134"/>
      <c r="B5" s="136"/>
      <c r="C5" s="73">
        <v>2</v>
      </c>
      <c r="D5" s="34" t="s">
        <v>48</v>
      </c>
      <c r="E5" s="79" t="s">
        <v>49</v>
      </c>
      <c r="F5" s="38"/>
      <c r="G5" s="81" t="s">
        <v>21</v>
      </c>
      <c r="H5" s="38" t="s">
        <v>16</v>
      </c>
      <c r="I5" s="37" t="s">
        <v>17</v>
      </c>
      <c r="J5" s="52">
        <v>90</v>
      </c>
      <c r="K5" s="19"/>
      <c r="L5" s="69">
        <f t="shared" ref="L5:L26" si="0">K5-(SUM(N5:AE5))</f>
        <v>0</v>
      </c>
      <c r="M5" s="26" t="str">
        <f t="shared" ref="M5:M26" si="1">IF(L5&lt;0,"ATENÇÃO","OK")</f>
        <v>OK</v>
      </c>
      <c r="N5" s="113"/>
      <c r="O5" s="113"/>
      <c r="P5" s="113"/>
      <c r="Q5" s="113"/>
      <c r="R5" s="78"/>
      <c r="S5" s="78"/>
      <c r="T5" s="78"/>
      <c r="U5" s="78"/>
      <c r="V5" s="78"/>
      <c r="W5" s="78"/>
      <c r="X5" s="78"/>
      <c r="Y5" s="78"/>
      <c r="Z5" s="78"/>
      <c r="AA5" s="78"/>
      <c r="AB5" s="78"/>
      <c r="AC5" s="78"/>
      <c r="AD5" s="78"/>
      <c r="AE5" s="78"/>
    </row>
    <row r="6" spans="1:31" ht="50.1" customHeight="1">
      <c r="A6" s="134"/>
      <c r="B6" s="136"/>
      <c r="C6" s="73">
        <v>3</v>
      </c>
      <c r="D6" s="33" t="s">
        <v>50</v>
      </c>
      <c r="E6" s="80" t="s">
        <v>51</v>
      </c>
      <c r="F6" s="37"/>
      <c r="G6" s="81" t="s">
        <v>23</v>
      </c>
      <c r="H6" s="37" t="s">
        <v>16</v>
      </c>
      <c r="I6" s="37" t="s">
        <v>17</v>
      </c>
      <c r="J6" s="52">
        <v>70</v>
      </c>
      <c r="K6" s="19">
        <v>5</v>
      </c>
      <c r="L6" s="69">
        <f t="shared" si="0"/>
        <v>2</v>
      </c>
      <c r="M6" s="26" t="str">
        <f t="shared" si="1"/>
        <v>OK</v>
      </c>
      <c r="N6" s="113"/>
      <c r="O6" s="113"/>
      <c r="P6" s="113">
        <v>3</v>
      </c>
      <c r="Q6" s="113"/>
      <c r="R6" s="78"/>
      <c r="S6" s="78"/>
      <c r="T6" s="78"/>
      <c r="U6" s="78"/>
      <c r="V6" s="78"/>
      <c r="W6" s="78"/>
      <c r="X6" s="78"/>
      <c r="Y6" s="78"/>
      <c r="Z6" s="78"/>
      <c r="AA6" s="78"/>
      <c r="AB6" s="78"/>
      <c r="AC6" s="78"/>
      <c r="AD6" s="78"/>
      <c r="AE6" s="78"/>
    </row>
    <row r="7" spans="1:31" ht="50.1" customHeight="1">
      <c r="A7" s="134"/>
      <c r="B7" s="136"/>
      <c r="C7" s="73">
        <v>4</v>
      </c>
      <c r="D7" s="33" t="s">
        <v>52</v>
      </c>
      <c r="E7" s="79" t="s">
        <v>53</v>
      </c>
      <c r="F7" s="37"/>
      <c r="G7" s="81" t="s">
        <v>24</v>
      </c>
      <c r="H7" s="37" t="s">
        <v>16</v>
      </c>
      <c r="I7" s="37" t="s">
        <v>17</v>
      </c>
      <c r="J7" s="52">
        <v>120</v>
      </c>
      <c r="K7" s="19">
        <v>5</v>
      </c>
      <c r="L7" s="69">
        <f t="shared" si="0"/>
        <v>5</v>
      </c>
      <c r="M7" s="26" t="str">
        <f t="shared" si="1"/>
        <v>OK</v>
      </c>
      <c r="N7" s="113"/>
      <c r="O7" s="113"/>
      <c r="P7" s="113"/>
      <c r="Q7" s="113"/>
      <c r="R7" s="78"/>
      <c r="S7" s="78"/>
      <c r="T7" s="78"/>
      <c r="U7" s="78"/>
      <c r="V7" s="78"/>
      <c r="W7" s="78"/>
      <c r="X7" s="78"/>
      <c r="Y7" s="78"/>
      <c r="Z7" s="78"/>
      <c r="AA7" s="78"/>
      <c r="AB7" s="78"/>
      <c r="AC7" s="78"/>
      <c r="AD7" s="78"/>
      <c r="AE7" s="78"/>
    </row>
    <row r="8" spans="1:31" ht="50.1" customHeight="1">
      <c r="A8" s="134"/>
      <c r="B8" s="137"/>
      <c r="C8" s="73">
        <v>5</v>
      </c>
      <c r="D8" s="33" t="s">
        <v>54</v>
      </c>
      <c r="E8" s="79" t="s">
        <v>55</v>
      </c>
      <c r="F8" s="37"/>
      <c r="G8" s="81" t="s">
        <v>25</v>
      </c>
      <c r="H8" s="37" t="s">
        <v>16</v>
      </c>
      <c r="I8" s="37" t="s">
        <v>17</v>
      </c>
      <c r="J8" s="52">
        <v>131.80000000000001</v>
      </c>
      <c r="K8" s="19"/>
      <c r="L8" s="69">
        <f t="shared" si="0"/>
        <v>0</v>
      </c>
      <c r="M8" s="26" t="str">
        <f t="shared" si="1"/>
        <v>OK</v>
      </c>
      <c r="N8" s="113"/>
      <c r="O8" s="113"/>
      <c r="P8" s="113"/>
      <c r="Q8" s="113"/>
      <c r="R8" s="78"/>
      <c r="S8" s="78"/>
      <c r="T8" s="78"/>
      <c r="U8" s="78"/>
      <c r="V8" s="78"/>
      <c r="W8" s="78"/>
      <c r="X8" s="78"/>
      <c r="Y8" s="78"/>
      <c r="Z8" s="78"/>
      <c r="AA8" s="78"/>
      <c r="AB8" s="78"/>
      <c r="AC8" s="78"/>
      <c r="AD8" s="78"/>
      <c r="AE8" s="78"/>
    </row>
    <row r="9" spans="1:31" ht="50.1" customHeight="1">
      <c r="A9" s="138">
        <v>2</v>
      </c>
      <c r="B9" s="130" t="s">
        <v>56</v>
      </c>
      <c r="C9" s="77">
        <v>6</v>
      </c>
      <c r="D9" s="35" t="s">
        <v>57</v>
      </c>
      <c r="E9" s="82" t="s">
        <v>58</v>
      </c>
      <c r="F9" s="39"/>
      <c r="G9" s="39" t="s">
        <v>22</v>
      </c>
      <c r="H9" s="39" t="s">
        <v>16</v>
      </c>
      <c r="I9" s="39" t="s">
        <v>17</v>
      </c>
      <c r="J9" s="53">
        <v>99</v>
      </c>
      <c r="K9" s="19"/>
      <c r="L9" s="69">
        <f t="shared" si="0"/>
        <v>0</v>
      </c>
      <c r="M9" s="26" t="str">
        <f t="shared" si="1"/>
        <v>OK</v>
      </c>
      <c r="N9" s="113"/>
      <c r="O9" s="113"/>
      <c r="P9" s="113"/>
      <c r="Q9" s="113"/>
      <c r="R9" s="78"/>
      <c r="S9" s="78"/>
      <c r="T9" s="78"/>
      <c r="U9" s="78"/>
      <c r="V9" s="78"/>
      <c r="W9" s="78"/>
      <c r="X9" s="78"/>
      <c r="Y9" s="78"/>
      <c r="Z9" s="78"/>
      <c r="AA9" s="78"/>
      <c r="AB9" s="78"/>
      <c r="AC9" s="78"/>
      <c r="AD9" s="78"/>
      <c r="AE9" s="78"/>
    </row>
    <row r="10" spans="1:31" ht="50.1" customHeight="1">
      <c r="A10" s="139"/>
      <c r="B10" s="131"/>
      <c r="C10" s="77">
        <v>7</v>
      </c>
      <c r="D10" s="35" t="s">
        <v>59</v>
      </c>
      <c r="E10" s="82" t="s">
        <v>58</v>
      </c>
      <c r="F10" s="39"/>
      <c r="G10" s="39" t="s">
        <v>22</v>
      </c>
      <c r="H10" s="39" t="s">
        <v>16</v>
      </c>
      <c r="I10" s="39" t="s">
        <v>17</v>
      </c>
      <c r="J10" s="53">
        <v>135</v>
      </c>
      <c r="K10" s="19"/>
      <c r="L10" s="69">
        <f t="shared" si="0"/>
        <v>0</v>
      </c>
      <c r="M10" s="26" t="str">
        <f t="shared" si="1"/>
        <v>OK</v>
      </c>
      <c r="N10" s="113"/>
      <c r="O10" s="113"/>
      <c r="P10" s="113"/>
      <c r="Q10" s="113"/>
      <c r="R10" s="78"/>
      <c r="S10" s="78"/>
      <c r="T10" s="78"/>
      <c r="U10" s="78"/>
      <c r="V10" s="78"/>
      <c r="W10" s="78"/>
      <c r="X10" s="78"/>
      <c r="Y10" s="78"/>
      <c r="Z10" s="78"/>
      <c r="AA10" s="78"/>
      <c r="AB10" s="78"/>
      <c r="AC10" s="78"/>
      <c r="AD10" s="78"/>
      <c r="AE10" s="78"/>
    </row>
    <row r="11" spans="1:31" ht="50.1" customHeight="1">
      <c r="A11" s="139"/>
      <c r="B11" s="131"/>
      <c r="C11" s="77">
        <v>8</v>
      </c>
      <c r="D11" s="36" t="s">
        <v>60</v>
      </c>
      <c r="E11" s="82" t="s">
        <v>58</v>
      </c>
      <c r="F11" s="39"/>
      <c r="G11" s="39" t="s">
        <v>26</v>
      </c>
      <c r="H11" s="39" t="s">
        <v>27</v>
      </c>
      <c r="I11" s="40" t="s">
        <v>17</v>
      </c>
      <c r="J11" s="53">
        <v>325</v>
      </c>
      <c r="K11" s="19"/>
      <c r="L11" s="69">
        <f t="shared" si="0"/>
        <v>0</v>
      </c>
      <c r="M11" s="26" t="str">
        <f t="shared" si="1"/>
        <v>OK</v>
      </c>
      <c r="N11" s="113"/>
      <c r="O11" s="113"/>
      <c r="P11" s="113"/>
      <c r="Q11" s="113"/>
      <c r="R11" s="78"/>
      <c r="S11" s="78"/>
      <c r="T11" s="78"/>
      <c r="U11" s="78"/>
      <c r="V11" s="78"/>
      <c r="W11" s="78"/>
      <c r="X11" s="78"/>
      <c r="Y11" s="78"/>
      <c r="Z11" s="78"/>
      <c r="AA11" s="78"/>
      <c r="AB11" s="78"/>
      <c r="AC11" s="78"/>
      <c r="AD11" s="78"/>
      <c r="AE11" s="78"/>
    </row>
    <row r="12" spans="1:31" ht="50.1" customHeight="1">
      <c r="A12" s="139"/>
      <c r="B12" s="131"/>
      <c r="C12" s="77">
        <v>9</v>
      </c>
      <c r="D12" s="36" t="s">
        <v>61</v>
      </c>
      <c r="E12" s="82" t="s">
        <v>58</v>
      </c>
      <c r="F12" s="39"/>
      <c r="G12" s="39" t="s">
        <v>26</v>
      </c>
      <c r="H12" s="39" t="s">
        <v>27</v>
      </c>
      <c r="I12" s="40" t="s">
        <v>17</v>
      </c>
      <c r="J12" s="54">
        <v>274</v>
      </c>
      <c r="K12" s="19"/>
      <c r="L12" s="69">
        <f t="shared" si="0"/>
        <v>0</v>
      </c>
      <c r="M12" s="26" t="str">
        <f t="shared" si="1"/>
        <v>OK</v>
      </c>
      <c r="N12" s="113"/>
      <c r="O12" s="113"/>
      <c r="P12" s="113"/>
      <c r="Q12" s="113"/>
      <c r="R12" s="78"/>
      <c r="S12" s="78"/>
      <c r="T12" s="78"/>
      <c r="U12" s="78"/>
      <c r="V12" s="78"/>
      <c r="W12" s="78"/>
      <c r="X12" s="78"/>
      <c r="Y12" s="78"/>
      <c r="Z12" s="78"/>
      <c r="AA12" s="78"/>
      <c r="AB12" s="78"/>
      <c r="AC12" s="78"/>
      <c r="AD12" s="78"/>
      <c r="AE12" s="78"/>
    </row>
    <row r="13" spans="1:31" ht="34.5" customHeight="1">
      <c r="A13" s="139"/>
      <c r="B13" s="131"/>
      <c r="C13" s="77">
        <v>10</v>
      </c>
      <c r="D13" s="35" t="s">
        <v>62</v>
      </c>
      <c r="E13" s="82" t="s">
        <v>63</v>
      </c>
      <c r="F13" s="39"/>
      <c r="G13" s="39" t="s">
        <v>39</v>
      </c>
      <c r="H13" s="39" t="s">
        <v>16</v>
      </c>
      <c r="I13" s="39" t="s">
        <v>18</v>
      </c>
      <c r="J13" s="54">
        <v>35.15</v>
      </c>
      <c r="K13" s="19"/>
      <c r="L13" s="69">
        <f t="shared" si="0"/>
        <v>0</v>
      </c>
      <c r="M13" s="26" t="str">
        <f t="shared" si="1"/>
        <v>OK</v>
      </c>
      <c r="N13" s="113"/>
      <c r="O13" s="113"/>
      <c r="P13" s="113"/>
      <c r="Q13" s="113"/>
      <c r="R13" s="78"/>
      <c r="S13" s="78"/>
      <c r="T13" s="78"/>
      <c r="U13" s="78"/>
      <c r="V13" s="78"/>
      <c r="W13" s="78"/>
      <c r="X13" s="78"/>
      <c r="Y13" s="78"/>
      <c r="Z13" s="78"/>
      <c r="AA13" s="78"/>
      <c r="AB13" s="78"/>
      <c r="AC13" s="78"/>
      <c r="AD13" s="78"/>
      <c r="AE13" s="78"/>
    </row>
    <row r="14" spans="1:31" ht="39.75" customHeight="1">
      <c r="A14" s="140"/>
      <c r="B14" s="141"/>
      <c r="C14" s="77">
        <v>11</v>
      </c>
      <c r="D14" s="35" t="s">
        <v>64</v>
      </c>
      <c r="E14" s="82" t="s">
        <v>63</v>
      </c>
      <c r="F14" s="39"/>
      <c r="G14" s="39" t="s">
        <v>39</v>
      </c>
      <c r="H14" s="39" t="s">
        <v>16</v>
      </c>
      <c r="I14" s="39" t="s">
        <v>18</v>
      </c>
      <c r="J14" s="54">
        <v>39</v>
      </c>
      <c r="K14" s="19"/>
      <c r="L14" s="69">
        <f t="shared" si="0"/>
        <v>0</v>
      </c>
      <c r="M14" s="26" t="str">
        <f t="shared" si="1"/>
        <v>OK</v>
      </c>
      <c r="N14" s="113"/>
      <c r="O14" s="113"/>
      <c r="P14" s="113"/>
      <c r="Q14" s="113"/>
      <c r="R14" s="78"/>
      <c r="S14" s="78"/>
      <c r="T14" s="78"/>
      <c r="U14" s="78"/>
      <c r="V14" s="78"/>
      <c r="W14" s="78"/>
      <c r="X14" s="78"/>
      <c r="Y14" s="78"/>
      <c r="Z14" s="78"/>
      <c r="AA14" s="78"/>
      <c r="AB14" s="78"/>
      <c r="AC14" s="78"/>
      <c r="AD14" s="78"/>
      <c r="AE14" s="78"/>
    </row>
    <row r="15" spans="1:31" ht="50.1" customHeight="1">
      <c r="A15" s="86">
        <v>3</v>
      </c>
      <c r="B15" s="94" t="s">
        <v>65</v>
      </c>
      <c r="C15" s="86">
        <v>12</v>
      </c>
      <c r="D15" s="83" t="s">
        <v>36</v>
      </c>
      <c r="E15" s="84" t="s">
        <v>66</v>
      </c>
      <c r="F15" s="81"/>
      <c r="G15" s="81" t="s">
        <v>28</v>
      </c>
      <c r="H15" s="81" t="s">
        <v>16</v>
      </c>
      <c r="I15" s="81" t="s">
        <v>17</v>
      </c>
      <c r="J15" s="87">
        <v>55.96</v>
      </c>
      <c r="K15" s="19"/>
      <c r="L15" s="69">
        <f t="shared" si="0"/>
        <v>0</v>
      </c>
      <c r="M15" s="26" t="str">
        <f t="shared" si="1"/>
        <v>OK</v>
      </c>
      <c r="N15" s="113"/>
      <c r="O15" s="113"/>
      <c r="P15" s="113"/>
      <c r="Q15" s="113"/>
      <c r="R15" s="78"/>
      <c r="S15" s="78"/>
      <c r="T15" s="78"/>
      <c r="U15" s="78"/>
      <c r="V15" s="78"/>
      <c r="W15" s="78"/>
      <c r="X15" s="78"/>
      <c r="Y15" s="78"/>
      <c r="Z15" s="78"/>
      <c r="AA15" s="78"/>
      <c r="AB15" s="78"/>
      <c r="AC15" s="78"/>
      <c r="AD15" s="78"/>
      <c r="AE15" s="78"/>
    </row>
    <row r="16" spans="1:31" ht="50.1" customHeight="1">
      <c r="A16" s="138">
        <v>4</v>
      </c>
      <c r="B16" s="130" t="s">
        <v>56</v>
      </c>
      <c r="C16" s="77">
        <v>13</v>
      </c>
      <c r="D16" s="35" t="s">
        <v>37</v>
      </c>
      <c r="E16" s="82" t="s">
        <v>67</v>
      </c>
      <c r="F16" s="39"/>
      <c r="G16" s="39" t="s">
        <v>29</v>
      </c>
      <c r="H16" s="39" t="s">
        <v>16</v>
      </c>
      <c r="I16" s="39" t="s">
        <v>17</v>
      </c>
      <c r="J16" s="54">
        <v>84.13</v>
      </c>
      <c r="K16" s="19"/>
      <c r="L16" s="69">
        <f t="shared" si="0"/>
        <v>0</v>
      </c>
      <c r="M16" s="26" t="str">
        <f t="shared" si="1"/>
        <v>OK</v>
      </c>
      <c r="N16" s="113"/>
      <c r="O16" s="113"/>
      <c r="P16" s="113"/>
      <c r="Q16" s="113"/>
      <c r="R16" s="78"/>
      <c r="S16" s="78"/>
      <c r="T16" s="78"/>
      <c r="U16" s="78"/>
      <c r="V16" s="78"/>
      <c r="W16" s="78"/>
      <c r="X16" s="78"/>
      <c r="Y16" s="78"/>
      <c r="Z16" s="78"/>
      <c r="AA16" s="78"/>
      <c r="AB16" s="78"/>
      <c r="AC16" s="78"/>
      <c r="AD16" s="78"/>
      <c r="AE16" s="78"/>
    </row>
    <row r="17" spans="1:31" ht="50.1" customHeight="1">
      <c r="A17" s="139"/>
      <c r="B17" s="131"/>
      <c r="C17" s="77">
        <v>14</v>
      </c>
      <c r="D17" s="35" t="s">
        <v>38</v>
      </c>
      <c r="E17" s="82" t="s">
        <v>67</v>
      </c>
      <c r="F17" s="39"/>
      <c r="G17" s="39" t="s">
        <v>29</v>
      </c>
      <c r="H17" s="39" t="s">
        <v>16</v>
      </c>
      <c r="I17" s="39" t="s">
        <v>17</v>
      </c>
      <c r="J17" s="54">
        <v>85.72</v>
      </c>
      <c r="K17" s="19"/>
      <c r="L17" s="69">
        <f t="shared" si="0"/>
        <v>0</v>
      </c>
      <c r="M17" s="26" t="str">
        <f t="shared" si="1"/>
        <v>OK</v>
      </c>
      <c r="N17" s="113"/>
      <c r="O17" s="113"/>
      <c r="P17" s="113"/>
      <c r="Q17" s="113"/>
      <c r="R17" s="78"/>
      <c r="S17" s="78"/>
      <c r="T17" s="78"/>
      <c r="U17" s="78"/>
      <c r="V17" s="78"/>
      <c r="W17" s="78"/>
      <c r="X17" s="78"/>
      <c r="Y17" s="78"/>
      <c r="Z17" s="78"/>
      <c r="AA17" s="78"/>
      <c r="AB17" s="78"/>
      <c r="AC17" s="78"/>
      <c r="AD17" s="78"/>
      <c r="AE17" s="78"/>
    </row>
    <row r="18" spans="1:31" ht="70.5">
      <c r="A18" s="139"/>
      <c r="B18" s="131"/>
      <c r="C18" s="77">
        <v>15</v>
      </c>
      <c r="D18" s="35" t="s">
        <v>68</v>
      </c>
      <c r="E18" s="82" t="s">
        <v>67</v>
      </c>
      <c r="F18" s="41"/>
      <c r="G18" s="39" t="s">
        <v>29</v>
      </c>
      <c r="H18" s="39" t="s">
        <v>16</v>
      </c>
      <c r="I18" s="39" t="s">
        <v>17</v>
      </c>
      <c r="J18" s="54">
        <v>128.54</v>
      </c>
      <c r="K18" s="19"/>
      <c r="L18" s="69">
        <f t="shared" si="0"/>
        <v>0</v>
      </c>
      <c r="M18" s="26" t="str">
        <f t="shared" si="1"/>
        <v>OK</v>
      </c>
      <c r="N18" s="113"/>
      <c r="O18" s="113"/>
      <c r="P18" s="113"/>
      <c r="Q18" s="113"/>
      <c r="R18" s="78"/>
      <c r="S18" s="78"/>
      <c r="T18" s="78"/>
      <c r="U18" s="78"/>
      <c r="V18" s="78"/>
      <c r="W18" s="78"/>
      <c r="X18" s="78"/>
      <c r="Y18" s="78"/>
      <c r="Z18" s="78"/>
      <c r="AA18" s="78"/>
      <c r="AB18" s="78"/>
      <c r="AC18" s="78"/>
      <c r="AD18" s="78"/>
      <c r="AE18" s="78"/>
    </row>
    <row r="19" spans="1:31" ht="50.1" customHeight="1">
      <c r="A19" s="140"/>
      <c r="B19" s="141"/>
      <c r="C19" s="77">
        <v>16</v>
      </c>
      <c r="D19" s="35" t="s">
        <v>69</v>
      </c>
      <c r="E19" s="82" t="s">
        <v>67</v>
      </c>
      <c r="F19" s="41"/>
      <c r="G19" s="39" t="s">
        <v>29</v>
      </c>
      <c r="H19" s="39" t="s">
        <v>16</v>
      </c>
      <c r="I19" s="39" t="s">
        <v>17</v>
      </c>
      <c r="J19" s="53">
        <v>166.91</v>
      </c>
      <c r="K19" s="19"/>
      <c r="L19" s="69">
        <f t="shared" si="0"/>
        <v>0</v>
      </c>
      <c r="M19" s="26" t="str">
        <f t="shared" si="1"/>
        <v>OK</v>
      </c>
      <c r="N19" s="113"/>
      <c r="O19" s="113"/>
      <c r="P19" s="113"/>
      <c r="Q19" s="113"/>
      <c r="R19" s="78"/>
      <c r="S19" s="78"/>
      <c r="T19" s="78"/>
      <c r="U19" s="78"/>
      <c r="V19" s="78"/>
      <c r="W19" s="78"/>
      <c r="X19" s="78"/>
      <c r="Y19" s="78"/>
      <c r="Z19" s="78"/>
      <c r="AA19" s="78"/>
      <c r="AB19" s="78"/>
      <c r="AC19" s="78"/>
      <c r="AD19" s="78"/>
      <c r="AE19" s="78"/>
    </row>
    <row r="20" spans="1:31" ht="50.1" customHeight="1">
      <c r="A20" s="86">
        <v>5</v>
      </c>
      <c r="B20" s="94" t="s">
        <v>70</v>
      </c>
      <c r="C20" s="86">
        <v>17</v>
      </c>
      <c r="D20" s="89" t="s">
        <v>71</v>
      </c>
      <c r="E20" s="90" t="s">
        <v>72</v>
      </c>
      <c r="F20" s="88"/>
      <c r="G20" s="81" t="s">
        <v>74</v>
      </c>
      <c r="H20" s="81" t="s">
        <v>73</v>
      </c>
      <c r="I20" s="81" t="s">
        <v>17</v>
      </c>
      <c r="J20" s="87">
        <v>10495</v>
      </c>
      <c r="K20" s="19"/>
      <c r="L20" s="69">
        <f t="shared" si="0"/>
        <v>0</v>
      </c>
      <c r="M20" s="26" t="str">
        <f t="shared" si="1"/>
        <v>OK</v>
      </c>
      <c r="N20" s="113"/>
      <c r="O20" s="113"/>
      <c r="P20" s="113"/>
      <c r="Q20" s="113"/>
      <c r="R20" s="78"/>
      <c r="S20" s="78"/>
      <c r="T20" s="78"/>
      <c r="U20" s="78"/>
      <c r="V20" s="78"/>
      <c r="W20" s="78"/>
      <c r="X20" s="78"/>
      <c r="Y20" s="78"/>
      <c r="Z20" s="78"/>
      <c r="AA20" s="78"/>
      <c r="AB20" s="78"/>
      <c r="AC20" s="78"/>
      <c r="AD20" s="78"/>
      <c r="AE20" s="78"/>
    </row>
    <row r="21" spans="1:31" ht="50.1" customHeight="1">
      <c r="A21" s="77">
        <v>6</v>
      </c>
      <c r="B21" s="47" t="s">
        <v>45</v>
      </c>
      <c r="C21" s="77">
        <v>18</v>
      </c>
      <c r="D21" s="92" t="s">
        <v>75</v>
      </c>
      <c r="E21" s="93" t="s">
        <v>76</v>
      </c>
      <c r="F21" s="41"/>
      <c r="G21" s="82" t="s">
        <v>40</v>
      </c>
      <c r="H21" s="97" t="s">
        <v>16</v>
      </c>
      <c r="I21" s="39" t="s">
        <v>18</v>
      </c>
      <c r="J21" s="53">
        <v>180</v>
      </c>
      <c r="K21" s="19"/>
      <c r="L21" s="69">
        <f t="shared" si="0"/>
        <v>0</v>
      </c>
      <c r="M21" s="26" t="str">
        <f t="shared" si="1"/>
        <v>OK</v>
      </c>
      <c r="N21" s="113"/>
      <c r="O21" s="113"/>
      <c r="P21" s="113"/>
      <c r="Q21" s="113"/>
      <c r="R21" s="78"/>
      <c r="S21" s="78"/>
      <c r="T21" s="78"/>
      <c r="U21" s="78"/>
      <c r="V21" s="78"/>
      <c r="W21" s="78"/>
      <c r="X21" s="78"/>
      <c r="Y21" s="78"/>
      <c r="Z21" s="78"/>
      <c r="AA21" s="78"/>
      <c r="AB21" s="78"/>
      <c r="AC21" s="78"/>
      <c r="AD21" s="78"/>
      <c r="AE21" s="78"/>
    </row>
    <row r="22" spans="1:31" ht="56.25" customHeight="1">
      <c r="A22" s="76">
        <v>7</v>
      </c>
      <c r="B22" s="91" t="s">
        <v>70</v>
      </c>
      <c r="C22" s="73">
        <v>19</v>
      </c>
      <c r="D22" s="95" t="s">
        <v>77</v>
      </c>
      <c r="E22" s="84" t="s">
        <v>78</v>
      </c>
      <c r="F22" s="38"/>
      <c r="G22" s="84" t="s">
        <v>79</v>
      </c>
      <c r="H22" s="81" t="s">
        <v>27</v>
      </c>
      <c r="I22" s="81" t="s">
        <v>18</v>
      </c>
      <c r="J22" s="55">
        <v>24.14</v>
      </c>
      <c r="K22" s="19"/>
      <c r="L22" s="69">
        <f t="shared" si="0"/>
        <v>0</v>
      </c>
      <c r="M22" s="26" t="str">
        <f t="shared" si="1"/>
        <v>OK</v>
      </c>
      <c r="N22" s="113"/>
      <c r="O22" s="113"/>
      <c r="P22" s="113"/>
      <c r="Q22" s="113"/>
      <c r="R22" s="78"/>
      <c r="S22" s="78"/>
      <c r="T22" s="78"/>
      <c r="U22" s="78"/>
      <c r="V22" s="78"/>
      <c r="W22" s="78"/>
      <c r="X22" s="78"/>
      <c r="Y22" s="78"/>
      <c r="Z22" s="78"/>
      <c r="AA22" s="78"/>
      <c r="AB22" s="78"/>
      <c r="AC22" s="78"/>
      <c r="AD22" s="78"/>
      <c r="AE22" s="78"/>
    </row>
    <row r="23" spans="1:31" ht="50.1" customHeight="1">
      <c r="A23" s="128">
        <v>8</v>
      </c>
      <c r="B23" s="130" t="s">
        <v>80</v>
      </c>
      <c r="C23" s="77">
        <v>20</v>
      </c>
      <c r="D23" s="64" t="s">
        <v>81</v>
      </c>
      <c r="E23" s="96" t="s">
        <v>82</v>
      </c>
      <c r="F23" s="41"/>
      <c r="G23" s="82" t="s">
        <v>85</v>
      </c>
      <c r="H23" s="39" t="s">
        <v>27</v>
      </c>
      <c r="I23" s="39" t="s">
        <v>17</v>
      </c>
      <c r="J23" s="53">
        <v>221.83</v>
      </c>
      <c r="K23" s="19">
        <v>6</v>
      </c>
      <c r="L23" s="69">
        <f t="shared" si="0"/>
        <v>0</v>
      </c>
      <c r="M23" s="26" t="str">
        <f t="shared" si="1"/>
        <v>OK</v>
      </c>
      <c r="N23" s="113">
        <v>6</v>
      </c>
      <c r="O23" s="113"/>
      <c r="P23" s="113"/>
      <c r="Q23" s="113"/>
      <c r="R23" s="78"/>
      <c r="S23" s="78"/>
      <c r="T23" s="78"/>
      <c r="U23" s="78"/>
      <c r="V23" s="78"/>
      <c r="W23" s="78"/>
      <c r="X23" s="78"/>
      <c r="Y23" s="78"/>
      <c r="Z23" s="78"/>
      <c r="AA23" s="78"/>
      <c r="AB23" s="78"/>
      <c r="AC23" s="78"/>
      <c r="AD23" s="78"/>
      <c r="AE23" s="78"/>
    </row>
    <row r="24" spans="1:31" ht="50.1" customHeight="1">
      <c r="A24" s="129"/>
      <c r="B24" s="131"/>
      <c r="C24" s="77">
        <v>21</v>
      </c>
      <c r="D24" s="64" t="s">
        <v>83</v>
      </c>
      <c r="E24" s="96" t="s">
        <v>82</v>
      </c>
      <c r="F24" s="41"/>
      <c r="G24" s="82" t="s">
        <v>85</v>
      </c>
      <c r="H24" s="39" t="s">
        <v>27</v>
      </c>
      <c r="I24" s="39" t="s">
        <v>17</v>
      </c>
      <c r="J24" s="53">
        <v>321.91000000000003</v>
      </c>
      <c r="K24" s="19">
        <v>2</v>
      </c>
      <c r="L24" s="69">
        <f t="shared" si="0"/>
        <v>0</v>
      </c>
      <c r="M24" s="26" t="str">
        <f t="shared" si="1"/>
        <v>OK</v>
      </c>
      <c r="N24" s="113">
        <v>2</v>
      </c>
      <c r="O24" s="113"/>
      <c r="P24" s="113"/>
      <c r="Q24" s="113"/>
      <c r="R24" s="78"/>
      <c r="S24" s="78"/>
      <c r="T24" s="78"/>
      <c r="U24" s="78"/>
      <c r="V24" s="78"/>
      <c r="W24" s="78"/>
      <c r="X24" s="78"/>
      <c r="Y24" s="78"/>
      <c r="Z24" s="78"/>
      <c r="AA24" s="78"/>
      <c r="AB24" s="78"/>
      <c r="AC24" s="78"/>
      <c r="AD24" s="78"/>
      <c r="AE24" s="78"/>
    </row>
    <row r="25" spans="1:31" ht="50.1" customHeight="1">
      <c r="A25" s="129"/>
      <c r="B25" s="131"/>
      <c r="C25" s="77">
        <v>22</v>
      </c>
      <c r="D25" s="64" t="s">
        <v>84</v>
      </c>
      <c r="E25" s="96" t="s">
        <v>82</v>
      </c>
      <c r="F25" s="41"/>
      <c r="G25" s="82" t="s">
        <v>85</v>
      </c>
      <c r="H25" s="39" t="s">
        <v>27</v>
      </c>
      <c r="I25" s="39" t="s">
        <v>17</v>
      </c>
      <c r="J25" s="53">
        <v>82.16</v>
      </c>
      <c r="K25" s="19">
        <v>7</v>
      </c>
      <c r="L25" s="69">
        <f t="shared" si="0"/>
        <v>0</v>
      </c>
      <c r="M25" s="26" t="str">
        <f t="shared" si="1"/>
        <v>OK</v>
      </c>
      <c r="N25" s="113">
        <v>7</v>
      </c>
      <c r="O25" s="113"/>
      <c r="P25" s="113"/>
      <c r="Q25" s="113"/>
      <c r="R25" s="78"/>
      <c r="S25" s="78"/>
      <c r="T25" s="78"/>
      <c r="U25" s="78"/>
      <c r="V25" s="78"/>
      <c r="W25" s="78"/>
      <c r="X25" s="78"/>
      <c r="Y25" s="78"/>
      <c r="Z25" s="78"/>
      <c r="AA25" s="78"/>
      <c r="AB25" s="78"/>
      <c r="AC25" s="78"/>
      <c r="AD25" s="78"/>
      <c r="AE25" s="78"/>
    </row>
    <row r="26" spans="1:31" ht="409.5">
      <c r="A26" s="73">
        <v>9</v>
      </c>
      <c r="B26" s="98" t="s">
        <v>86</v>
      </c>
      <c r="C26" s="73">
        <v>23</v>
      </c>
      <c r="D26" s="83" t="s">
        <v>87</v>
      </c>
      <c r="E26" s="84" t="s">
        <v>88</v>
      </c>
      <c r="F26" s="42"/>
      <c r="G26" s="38" t="s">
        <v>28</v>
      </c>
      <c r="H26" s="38" t="s">
        <v>16</v>
      </c>
      <c r="I26" s="38" t="s">
        <v>17</v>
      </c>
      <c r="J26" s="55">
        <v>679.16</v>
      </c>
      <c r="K26" s="19">
        <v>72</v>
      </c>
      <c r="L26" s="69">
        <f t="shared" si="0"/>
        <v>-18</v>
      </c>
      <c r="M26" s="26" t="str">
        <f t="shared" si="1"/>
        <v>ATENÇÃO</v>
      </c>
      <c r="N26" s="113"/>
      <c r="O26" s="113">
        <v>72</v>
      </c>
      <c r="P26" s="113"/>
      <c r="Q26" s="113">
        <v>18</v>
      </c>
      <c r="R26" s="78"/>
      <c r="S26" s="78"/>
      <c r="T26" s="78"/>
      <c r="U26" s="78"/>
      <c r="V26" s="78"/>
      <c r="W26" s="78"/>
      <c r="X26" s="78"/>
      <c r="Y26" s="78"/>
      <c r="Z26" s="78"/>
      <c r="AA26" s="78"/>
      <c r="AB26" s="78"/>
      <c r="AC26" s="78"/>
      <c r="AD26" s="78"/>
      <c r="AE26" s="78"/>
    </row>
  </sheetData>
  <mergeCells count="30">
    <mergeCell ref="V1:V2"/>
    <mergeCell ref="R1:R2"/>
    <mergeCell ref="A4:A8"/>
    <mergeCell ref="B4:B8"/>
    <mergeCell ref="A2:M2"/>
    <mergeCell ref="A1:C1"/>
    <mergeCell ref="D1:J1"/>
    <mergeCell ref="K1:M1"/>
    <mergeCell ref="P1:P2"/>
    <mergeCell ref="Q1:Q2"/>
    <mergeCell ref="A16:A19"/>
    <mergeCell ref="B16:B19"/>
    <mergeCell ref="A23:A25"/>
    <mergeCell ref="B23:B25"/>
    <mergeCell ref="N1:N2"/>
    <mergeCell ref="O1:O2"/>
    <mergeCell ref="A9:A14"/>
    <mergeCell ref="B9:B14"/>
    <mergeCell ref="AE1:AE2"/>
    <mergeCell ref="Z1:Z2"/>
    <mergeCell ref="AA1:AA2"/>
    <mergeCell ref="AB1:AB2"/>
    <mergeCell ref="AC1:AC2"/>
    <mergeCell ref="AD1:AD2"/>
    <mergeCell ref="X1:X2"/>
    <mergeCell ref="Y1:Y2"/>
    <mergeCell ref="W1:W2"/>
    <mergeCell ref="S1:S2"/>
    <mergeCell ref="T1:T2"/>
    <mergeCell ref="U1:U2"/>
  </mergeCells>
  <conditionalFormatting sqref="U4:W4">
    <cfRule type="cellIs" dxfId="80" priority="4" stopIfTrue="1" operator="greaterThan">
      <formula>0</formula>
    </cfRule>
    <cfRule type="cellIs" dxfId="79" priority="5" stopIfTrue="1" operator="greaterThan">
      <formula>0</formula>
    </cfRule>
    <cfRule type="cellIs" dxfId="78" priority="6" stopIfTrue="1" operator="greaterThan">
      <formula>0</formula>
    </cfRule>
  </conditionalFormatting>
  <conditionalFormatting sqref="N4">
    <cfRule type="cellIs" dxfId="77" priority="1" stopIfTrue="1" operator="greaterThan">
      <formula>0</formula>
    </cfRule>
    <cfRule type="cellIs" dxfId="76" priority="2" stopIfTrue="1" operator="greaterThan">
      <formula>0</formula>
    </cfRule>
    <cfRule type="cellIs" dxfId="75" priority="3" stopIfTrue="1" operator="greaterThan">
      <formula>0</formula>
    </cfRule>
  </conditionalFormatting>
  <conditionalFormatting sqref="X4:AE26 U5:W26 O4:T26 N5:N26">
    <cfRule type="cellIs" dxfId="74" priority="7" stopIfTrue="1" operator="greaterThan">
      <formula>0</formula>
    </cfRule>
    <cfRule type="cellIs" dxfId="73" priority="8" stopIfTrue="1" operator="greaterThan">
      <formula>0</formula>
    </cfRule>
    <cfRule type="cellIs" dxfId="72" priority="9" stopIfTrue="1" operator="greaterThan">
      <formula>0</formula>
    </cfRule>
  </conditionalFormatting>
  <pageMargins left="0.511811024" right="0.511811024" top="0.78740157499999996" bottom="0.78740157499999996" header="0.31496062000000002" footer="0.3149606200000000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E26"/>
  <sheetViews>
    <sheetView zoomScale="75" zoomScaleNormal="75" workbookViewId="0">
      <selection activeCell="R12" sqref="R12"/>
    </sheetView>
  </sheetViews>
  <sheetFormatPr defaultColWidth="9.7109375" defaultRowHeight="15"/>
  <cols>
    <col min="1" max="1" width="7.140625" style="32" customWidth="1"/>
    <col min="2" max="2" width="33.28515625" style="32" customWidth="1"/>
    <col min="3" max="3" width="6" style="27" bestFit="1" customWidth="1"/>
    <col min="4" max="4" width="60.28515625" style="32" customWidth="1"/>
    <col min="5" max="5" width="19" style="32" customWidth="1"/>
    <col min="6" max="6" width="9.28515625" style="32" hidden="1" customWidth="1"/>
    <col min="7" max="7" width="12" style="32" bestFit="1" customWidth="1"/>
    <col min="8" max="8" width="8.85546875" style="32" customWidth="1"/>
    <col min="9" max="9" width="10.140625" style="32" bestFit="1" customWidth="1"/>
    <col min="10" max="10" width="13.42578125" style="44" bestFit="1" customWidth="1"/>
    <col min="11" max="11" width="12.7109375" style="4" customWidth="1"/>
    <col min="12" max="12" width="13.28515625" style="28" customWidth="1"/>
    <col min="13" max="13" width="12.5703125" style="5" customWidth="1"/>
    <col min="14" max="14" width="13.85546875" style="6" customWidth="1"/>
    <col min="15" max="15" width="12.7109375" style="6" customWidth="1"/>
    <col min="16" max="16" width="14.85546875" style="6" customWidth="1"/>
    <col min="17" max="17" width="14.140625" style="6" customWidth="1"/>
    <col min="18" max="18" width="15.28515625" style="6" customWidth="1"/>
    <col min="19" max="19" width="15.42578125" style="6" customWidth="1"/>
    <col min="20" max="20" width="17.85546875" style="6" customWidth="1"/>
    <col min="21" max="21" width="14" style="6" customWidth="1"/>
    <col min="22" max="22" width="13.5703125" style="6" customWidth="1"/>
    <col min="23" max="23" width="14.5703125" style="6" customWidth="1"/>
    <col min="24" max="24" width="14" style="6" customWidth="1"/>
    <col min="25" max="25" width="14.28515625" style="6" customWidth="1"/>
    <col min="26" max="31" width="12.7109375" style="2" customWidth="1"/>
    <col min="32" max="16384" width="9.7109375" style="2"/>
  </cols>
  <sheetData>
    <row r="1" spans="1:31" ht="31.5" customHeight="1">
      <c r="A1" s="132" t="s">
        <v>41</v>
      </c>
      <c r="B1" s="132"/>
      <c r="C1" s="132"/>
      <c r="D1" s="132" t="s">
        <v>42</v>
      </c>
      <c r="E1" s="132"/>
      <c r="F1" s="132"/>
      <c r="G1" s="132"/>
      <c r="H1" s="132"/>
      <c r="I1" s="132"/>
      <c r="J1" s="132"/>
      <c r="K1" s="132" t="s">
        <v>43</v>
      </c>
      <c r="L1" s="132"/>
      <c r="M1" s="132"/>
      <c r="N1" s="126" t="s">
        <v>103</v>
      </c>
      <c r="O1" s="126" t="s">
        <v>104</v>
      </c>
      <c r="P1" s="126" t="s">
        <v>44</v>
      </c>
      <c r="Q1" s="126" t="s">
        <v>44</v>
      </c>
      <c r="R1" s="126" t="s">
        <v>44</v>
      </c>
      <c r="S1" s="126" t="s">
        <v>44</v>
      </c>
      <c r="T1" s="126" t="s">
        <v>44</v>
      </c>
      <c r="U1" s="126" t="s">
        <v>44</v>
      </c>
      <c r="V1" s="126" t="s">
        <v>44</v>
      </c>
      <c r="W1" s="126" t="s">
        <v>44</v>
      </c>
      <c r="X1" s="126" t="s">
        <v>44</v>
      </c>
      <c r="Y1" s="126" t="s">
        <v>44</v>
      </c>
      <c r="Z1" s="126" t="s">
        <v>44</v>
      </c>
      <c r="AA1" s="126" t="s">
        <v>44</v>
      </c>
      <c r="AB1" s="126" t="s">
        <v>44</v>
      </c>
      <c r="AC1" s="126" t="s">
        <v>44</v>
      </c>
      <c r="AD1" s="126" t="s">
        <v>44</v>
      </c>
      <c r="AE1" s="126" t="s">
        <v>44</v>
      </c>
    </row>
    <row r="2" spans="1:31" ht="24" customHeight="1">
      <c r="A2" s="132" t="s">
        <v>19</v>
      </c>
      <c r="B2" s="132"/>
      <c r="C2" s="132"/>
      <c r="D2" s="132"/>
      <c r="E2" s="132"/>
      <c r="F2" s="132"/>
      <c r="G2" s="132"/>
      <c r="H2" s="132"/>
      <c r="I2" s="132"/>
      <c r="J2" s="132"/>
      <c r="K2" s="132"/>
      <c r="L2" s="132"/>
      <c r="M2" s="132"/>
      <c r="N2" s="126"/>
      <c r="O2" s="126"/>
      <c r="P2" s="126"/>
      <c r="Q2" s="126"/>
      <c r="R2" s="126"/>
      <c r="S2" s="126"/>
      <c r="T2" s="126"/>
      <c r="U2" s="126"/>
      <c r="V2" s="126"/>
      <c r="W2" s="126"/>
      <c r="X2" s="126"/>
      <c r="Y2" s="126"/>
      <c r="Z2" s="126"/>
      <c r="AA2" s="126"/>
      <c r="AB2" s="126"/>
      <c r="AC2" s="126"/>
      <c r="AD2" s="126"/>
      <c r="AE2" s="126"/>
    </row>
    <row r="3" spans="1:31" s="3" customFormat="1" ht="50.25">
      <c r="A3" s="50" t="s">
        <v>30</v>
      </c>
      <c r="B3" s="63" t="s">
        <v>31</v>
      </c>
      <c r="C3" s="50" t="s">
        <v>4</v>
      </c>
      <c r="D3" s="51" t="s">
        <v>32</v>
      </c>
      <c r="E3" s="51" t="s">
        <v>33</v>
      </c>
      <c r="F3" s="63"/>
      <c r="G3" s="50" t="s">
        <v>34</v>
      </c>
      <c r="H3" s="50" t="s">
        <v>5</v>
      </c>
      <c r="I3" s="50" t="s">
        <v>35</v>
      </c>
      <c r="J3" s="43" t="s">
        <v>2</v>
      </c>
      <c r="K3" s="22" t="s">
        <v>7</v>
      </c>
      <c r="L3" s="23" t="s">
        <v>0</v>
      </c>
      <c r="M3" s="20" t="s">
        <v>3</v>
      </c>
      <c r="N3" s="116">
        <v>45030</v>
      </c>
      <c r="O3" s="116">
        <v>45040</v>
      </c>
      <c r="P3" s="72" t="s">
        <v>1</v>
      </c>
      <c r="Q3" s="72" t="s">
        <v>1</v>
      </c>
      <c r="R3" s="72" t="s">
        <v>1</v>
      </c>
      <c r="S3" s="72" t="s">
        <v>1</v>
      </c>
      <c r="T3" s="72" t="s">
        <v>1</v>
      </c>
      <c r="U3" s="72" t="s">
        <v>1</v>
      </c>
      <c r="V3" s="72" t="s">
        <v>1</v>
      </c>
      <c r="W3" s="72" t="s">
        <v>1</v>
      </c>
      <c r="X3" s="72" t="s">
        <v>1</v>
      </c>
      <c r="Y3" s="72" t="s">
        <v>1</v>
      </c>
      <c r="Z3" s="72" t="s">
        <v>1</v>
      </c>
      <c r="AA3" s="72" t="s">
        <v>1</v>
      </c>
      <c r="AB3" s="72" t="s">
        <v>1</v>
      </c>
      <c r="AC3" s="72" t="s">
        <v>1</v>
      </c>
      <c r="AD3" s="72" t="s">
        <v>1</v>
      </c>
      <c r="AE3" s="72" t="s">
        <v>1</v>
      </c>
    </row>
    <row r="4" spans="1:31" ht="50.1" customHeight="1">
      <c r="A4" s="133">
        <v>1</v>
      </c>
      <c r="B4" s="135" t="s">
        <v>45</v>
      </c>
      <c r="C4" s="73">
        <v>1</v>
      </c>
      <c r="D4" s="33" t="s">
        <v>46</v>
      </c>
      <c r="E4" s="79" t="s">
        <v>47</v>
      </c>
      <c r="F4" s="37"/>
      <c r="G4" s="81" t="s">
        <v>20</v>
      </c>
      <c r="H4" s="37" t="s">
        <v>16</v>
      </c>
      <c r="I4" s="37" t="s">
        <v>17</v>
      </c>
      <c r="J4" s="52">
        <v>214</v>
      </c>
      <c r="K4" s="19">
        <v>10</v>
      </c>
      <c r="L4" s="69">
        <f>K4-(SUM(N4:AE4))</f>
        <v>10</v>
      </c>
      <c r="M4" s="26" t="str">
        <f>IF(L4&lt;0,"ATENÇÃO","OK")</f>
        <v>OK</v>
      </c>
      <c r="N4" s="115"/>
      <c r="O4" s="115"/>
      <c r="P4" s="78"/>
      <c r="Q4" s="78"/>
      <c r="R4" s="78"/>
      <c r="S4" s="78"/>
      <c r="T4" s="78"/>
      <c r="U4" s="78"/>
      <c r="V4" s="78"/>
      <c r="W4" s="78"/>
      <c r="X4" s="78"/>
      <c r="Y4" s="78"/>
      <c r="Z4" s="78"/>
      <c r="AA4" s="78"/>
      <c r="AB4" s="78"/>
      <c r="AC4" s="78"/>
      <c r="AD4" s="78"/>
      <c r="AE4" s="78"/>
    </row>
    <row r="5" spans="1:31" ht="27" customHeight="1">
      <c r="A5" s="134"/>
      <c r="B5" s="136"/>
      <c r="C5" s="73">
        <v>2</v>
      </c>
      <c r="D5" s="34" t="s">
        <v>48</v>
      </c>
      <c r="E5" s="79" t="s">
        <v>49</v>
      </c>
      <c r="F5" s="38"/>
      <c r="G5" s="81" t="s">
        <v>21</v>
      </c>
      <c r="H5" s="38" t="s">
        <v>16</v>
      </c>
      <c r="I5" s="37" t="s">
        <v>17</v>
      </c>
      <c r="J5" s="52">
        <v>90</v>
      </c>
      <c r="K5" s="19">
        <v>10</v>
      </c>
      <c r="L5" s="69">
        <f t="shared" ref="L5:L26" si="0">K5-(SUM(N5:AE5))</f>
        <v>10</v>
      </c>
      <c r="M5" s="26" t="str">
        <f t="shared" ref="M5:M26" si="1">IF(L5&lt;0,"ATENÇÃO","OK")</f>
        <v>OK</v>
      </c>
      <c r="N5" s="115"/>
      <c r="O5" s="115"/>
      <c r="P5" s="78"/>
      <c r="Q5" s="78"/>
      <c r="R5" s="78"/>
      <c r="S5" s="78"/>
      <c r="T5" s="78"/>
      <c r="U5" s="78"/>
      <c r="V5" s="78"/>
      <c r="W5" s="78"/>
      <c r="X5" s="78"/>
      <c r="Y5" s="78"/>
      <c r="Z5" s="78"/>
      <c r="AA5" s="78"/>
      <c r="AB5" s="78"/>
      <c r="AC5" s="78"/>
      <c r="AD5" s="78"/>
      <c r="AE5" s="78"/>
    </row>
    <row r="6" spans="1:31" ht="50.1" customHeight="1">
      <c r="A6" s="134"/>
      <c r="B6" s="136"/>
      <c r="C6" s="73">
        <v>3</v>
      </c>
      <c r="D6" s="33" t="s">
        <v>50</v>
      </c>
      <c r="E6" s="80" t="s">
        <v>51</v>
      </c>
      <c r="F6" s="37"/>
      <c r="G6" s="81" t="s">
        <v>23</v>
      </c>
      <c r="H6" s="37" t="s">
        <v>16</v>
      </c>
      <c r="I6" s="37" t="s">
        <v>17</v>
      </c>
      <c r="J6" s="52">
        <v>70</v>
      </c>
      <c r="K6" s="19">
        <v>30</v>
      </c>
      <c r="L6" s="69">
        <f t="shared" si="0"/>
        <v>30</v>
      </c>
      <c r="M6" s="26" t="str">
        <f t="shared" si="1"/>
        <v>OK</v>
      </c>
      <c r="N6" s="115"/>
      <c r="O6" s="115"/>
      <c r="P6" s="78"/>
      <c r="Q6" s="78"/>
      <c r="R6" s="78"/>
      <c r="S6" s="78"/>
      <c r="T6" s="78"/>
      <c r="U6" s="78"/>
      <c r="V6" s="78"/>
      <c r="W6" s="78"/>
      <c r="X6" s="78"/>
      <c r="Y6" s="78"/>
      <c r="Z6" s="78"/>
      <c r="AA6" s="78"/>
      <c r="AB6" s="78"/>
      <c r="AC6" s="78"/>
      <c r="AD6" s="78"/>
      <c r="AE6" s="78"/>
    </row>
    <row r="7" spans="1:31" ht="50.1" customHeight="1">
      <c r="A7" s="134"/>
      <c r="B7" s="136"/>
      <c r="C7" s="73">
        <v>4</v>
      </c>
      <c r="D7" s="33" t="s">
        <v>52</v>
      </c>
      <c r="E7" s="79" t="s">
        <v>53</v>
      </c>
      <c r="F7" s="37"/>
      <c r="G7" s="81" t="s">
        <v>24</v>
      </c>
      <c r="H7" s="37" t="s">
        <v>16</v>
      </c>
      <c r="I7" s="37" t="s">
        <v>17</v>
      </c>
      <c r="J7" s="52">
        <v>120</v>
      </c>
      <c r="K7" s="19">
        <v>30</v>
      </c>
      <c r="L7" s="69">
        <f t="shared" si="0"/>
        <v>20.25</v>
      </c>
      <c r="M7" s="26" t="str">
        <f t="shared" si="1"/>
        <v>OK</v>
      </c>
      <c r="N7" s="117">
        <v>0.75</v>
      </c>
      <c r="O7" s="115">
        <v>9</v>
      </c>
      <c r="P7" s="78"/>
      <c r="Q7" s="78"/>
      <c r="R7" s="78"/>
      <c r="S7" s="78"/>
      <c r="T7" s="78"/>
      <c r="U7" s="78"/>
      <c r="V7" s="78"/>
      <c r="W7" s="78"/>
      <c r="X7" s="78"/>
      <c r="Y7" s="78"/>
      <c r="Z7" s="78"/>
      <c r="AA7" s="78"/>
      <c r="AB7" s="78"/>
      <c r="AC7" s="78"/>
      <c r="AD7" s="78"/>
      <c r="AE7" s="78"/>
    </row>
    <row r="8" spans="1:31" ht="50.1" customHeight="1">
      <c r="A8" s="134"/>
      <c r="B8" s="137"/>
      <c r="C8" s="73">
        <v>5</v>
      </c>
      <c r="D8" s="33" t="s">
        <v>54</v>
      </c>
      <c r="E8" s="79" t="s">
        <v>55</v>
      </c>
      <c r="F8" s="37"/>
      <c r="G8" s="81" t="s">
        <v>25</v>
      </c>
      <c r="H8" s="37" t="s">
        <v>16</v>
      </c>
      <c r="I8" s="37" t="s">
        <v>17</v>
      </c>
      <c r="J8" s="52">
        <v>131.80000000000001</v>
      </c>
      <c r="K8" s="19">
        <v>30</v>
      </c>
      <c r="L8" s="69">
        <f t="shared" si="0"/>
        <v>30</v>
      </c>
      <c r="M8" s="26" t="str">
        <f t="shared" si="1"/>
        <v>OK</v>
      </c>
      <c r="N8" s="115"/>
      <c r="O8" s="115"/>
      <c r="P8" s="78"/>
      <c r="Q8" s="78"/>
      <c r="R8" s="78"/>
      <c r="S8" s="78"/>
      <c r="T8" s="78"/>
      <c r="U8" s="78"/>
      <c r="V8" s="78"/>
      <c r="W8" s="78"/>
      <c r="X8" s="78"/>
      <c r="Y8" s="78"/>
      <c r="Z8" s="78"/>
      <c r="AA8" s="78"/>
      <c r="AB8" s="78"/>
      <c r="AC8" s="78"/>
      <c r="AD8" s="78"/>
      <c r="AE8" s="78"/>
    </row>
    <row r="9" spans="1:31" ht="50.1" customHeight="1">
      <c r="A9" s="138">
        <v>2</v>
      </c>
      <c r="B9" s="130" t="s">
        <v>56</v>
      </c>
      <c r="C9" s="77">
        <v>6</v>
      </c>
      <c r="D9" s="35" t="s">
        <v>57</v>
      </c>
      <c r="E9" s="82" t="s">
        <v>58</v>
      </c>
      <c r="F9" s="39"/>
      <c r="G9" s="39" t="s">
        <v>22</v>
      </c>
      <c r="H9" s="39" t="s">
        <v>16</v>
      </c>
      <c r="I9" s="39" t="s">
        <v>17</v>
      </c>
      <c r="J9" s="53">
        <v>99</v>
      </c>
      <c r="K9" s="19">
        <v>500</v>
      </c>
      <c r="L9" s="69">
        <f t="shared" si="0"/>
        <v>500</v>
      </c>
      <c r="M9" s="26" t="str">
        <f t="shared" si="1"/>
        <v>OK</v>
      </c>
      <c r="N9" s="115"/>
      <c r="O9" s="115"/>
      <c r="P9" s="78"/>
      <c r="Q9" s="78"/>
      <c r="R9" s="78"/>
      <c r="S9" s="78"/>
      <c r="T9" s="78"/>
      <c r="U9" s="78"/>
      <c r="V9" s="78"/>
      <c r="W9" s="78"/>
      <c r="X9" s="78"/>
      <c r="Y9" s="78"/>
      <c r="Z9" s="78"/>
      <c r="AA9" s="78"/>
      <c r="AB9" s="78"/>
      <c r="AC9" s="78"/>
      <c r="AD9" s="78"/>
      <c r="AE9" s="78"/>
    </row>
    <row r="10" spans="1:31" ht="50.1" customHeight="1">
      <c r="A10" s="139"/>
      <c r="B10" s="131"/>
      <c r="C10" s="77">
        <v>7</v>
      </c>
      <c r="D10" s="35" t="s">
        <v>59</v>
      </c>
      <c r="E10" s="82" t="s">
        <v>58</v>
      </c>
      <c r="F10" s="39"/>
      <c r="G10" s="39" t="s">
        <v>22</v>
      </c>
      <c r="H10" s="39" t="s">
        <v>16</v>
      </c>
      <c r="I10" s="39" t="s">
        <v>17</v>
      </c>
      <c r="J10" s="53">
        <v>135</v>
      </c>
      <c r="K10" s="19">
        <v>100</v>
      </c>
      <c r="L10" s="69">
        <f t="shared" si="0"/>
        <v>100</v>
      </c>
      <c r="M10" s="26" t="str">
        <f t="shared" si="1"/>
        <v>OK</v>
      </c>
      <c r="N10" s="115"/>
      <c r="O10" s="115"/>
      <c r="P10" s="78"/>
      <c r="Q10" s="78"/>
      <c r="R10" s="78"/>
      <c r="S10" s="78"/>
      <c r="T10" s="78"/>
      <c r="U10" s="78"/>
      <c r="V10" s="78"/>
      <c r="W10" s="78"/>
      <c r="X10" s="78"/>
      <c r="Y10" s="78"/>
      <c r="Z10" s="78"/>
      <c r="AA10" s="78"/>
      <c r="AB10" s="78"/>
      <c r="AC10" s="78"/>
      <c r="AD10" s="78"/>
      <c r="AE10" s="78"/>
    </row>
    <row r="11" spans="1:31" ht="50.1" customHeight="1">
      <c r="A11" s="139"/>
      <c r="B11" s="131"/>
      <c r="C11" s="77">
        <v>8</v>
      </c>
      <c r="D11" s="36" t="s">
        <v>60</v>
      </c>
      <c r="E11" s="82" t="s">
        <v>58</v>
      </c>
      <c r="F11" s="39"/>
      <c r="G11" s="39" t="s">
        <v>26</v>
      </c>
      <c r="H11" s="39" t="s">
        <v>27</v>
      </c>
      <c r="I11" s="40" t="s">
        <v>17</v>
      </c>
      <c r="J11" s="53">
        <v>325</v>
      </c>
      <c r="K11" s="19">
        <v>25</v>
      </c>
      <c r="L11" s="69">
        <f t="shared" si="0"/>
        <v>25</v>
      </c>
      <c r="M11" s="26" t="str">
        <f t="shared" si="1"/>
        <v>OK</v>
      </c>
      <c r="N11" s="115"/>
      <c r="O11" s="115"/>
      <c r="P11" s="78"/>
      <c r="Q11" s="78"/>
      <c r="R11" s="78"/>
      <c r="S11" s="78"/>
      <c r="T11" s="78"/>
      <c r="U11" s="78"/>
      <c r="V11" s="78"/>
      <c r="W11" s="78"/>
      <c r="X11" s="78"/>
      <c r="Y11" s="78"/>
      <c r="Z11" s="78"/>
      <c r="AA11" s="78"/>
      <c r="AB11" s="78"/>
      <c r="AC11" s="78"/>
      <c r="AD11" s="78"/>
      <c r="AE11" s="78"/>
    </row>
    <row r="12" spans="1:31" ht="50.1" customHeight="1">
      <c r="A12" s="139"/>
      <c r="B12" s="131"/>
      <c r="C12" s="77">
        <v>9</v>
      </c>
      <c r="D12" s="36" t="s">
        <v>61</v>
      </c>
      <c r="E12" s="82" t="s">
        <v>58</v>
      </c>
      <c r="F12" s="39"/>
      <c r="G12" s="39" t="s">
        <v>26</v>
      </c>
      <c r="H12" s="39" t="s">
        <v>27</v>
      </c>
      <c r="I12" s="40" t="s">
        <v>17</v>
      </c>
      <c r="J12" s="54">
        <v>274</v>
      </c>
      <c r="K12" s="19">
        <v>10</v>
      </c>
      <c r="L12" s="69">
        <f t="shared" si="0"/>
        <v>10</v>
      </c>
      <c r="M12" s="26" t="str">
        <f t="shared" si="1"/>
        <v>OK</v>
      </c>
      <c r="N12" s="115"/>
      <c r="O12" s="115"/>
      <c r="P12" s="78"/>
      <c r="Q12" s="78"/>
      <c r="R12" s="78"/>
      <c r="S12" s="78"/>
      <c r="T12" s="78"/>
      <c r="U12" s="78"/>
      <c r="V12" s="78"/>
      <c r="W12" s="78"/>
      <c r="X12" s="78"/>
      <c r="Y12" s="78"/>
      <c r="Z12" s="78"/>
      <c r="AA12" s="78"/>
      <c r="AB12" s="78"/>
      <c r="AC12" s="78"/>
      <c r="AD12" s="78"/>
      <c r="AE12" s="78"/>
    </row>
    <row r="13" spans="1:31" ht="34.5" customHeight="1">
      <c r="A13" s="139"/>
      <c r="B13" s="131"/>
      <c r="C13" s="77">
        <v>10</v>
      </c>
      <c r="D13" s="35" t="s">
        <v>62</v>
      </c>
      <c r="E13" s="82" t="s">
        <v>63</v>
      </c>
      <c r="F13" s="39"/>
      <c r="G13" s="39" t="s">
        <v>39</v>
      </c>
      <c r="H13" s="39" t="s">
        <v>16</v>
      </c>
      <c r="I13" s="39" t="s">
        <v>18</v>
      </c>
      <c r="J13" s="54">
        <v>35.15</v>
      </c>
      <c r="K13" s="19">
        <v>700</v>
      </c>
      <c r="L13" s="69">
        <f t="shared" si="0"/>
        <v>700</v>
      </c>
      <c r="M13" s="26" t="str">
        <f t="shared" si="1"/>
        <v>OK</v>
      </c>
      <c r="N13" s="115"/>
      <c r="O13" s="115"/>
      <c r="P13" s="78"/>
      <c r="Q13" s="78"/>
      <c r="R13" s="78"/>
      <c r="S13" s="78"/>
      <c r="T13" s="78"/>
      <c r="U13" s="78"/>
      <c r="V13" s="78"/>
      <c r="W13" s="78"/>
      <c r="X13" s="78"/>
      <c r="Y13" s="78"/>
      <c r="Z13" s="78"/>
      <c r="AA13" s="78"/>
      <c r="AB13" s="78"/>
      <c r="AC13" s="78"/>
      <c r="AD13" s="78"/>
      <c r="AE13" s="78"/>
    </row>
    <row r="14" spans="1:31" ht="39.75" customHeight="1">
      <c r="A14" s="140"/>
      <c r="B14" s="141"/>
      <c r="C14" s="77">
        <v>11</v>
      </c>
      <c r="D14" s="35" t="s">
        <v>64</v>
      </c>
      <c r="E14" s="82" t="s">
        <v>63</v>
      </c>
      <c r="F14" s="39"/>
      <c r="G14" s="39" t="s">
        <v>39</v>
      </c>
      <c r="H14" s="39" t="s">
        <v>16</v>
      </c>
      <c r="I14" s="39" t="s">
        <v>18</v>
      </c>
      <c r="J14" s="54">
        <v>39</v>
      </c>
      <c r="K14" s="19">
        <v>700</v>
      </c>
      <c r="L14" s="69">
        <f t="shared" si="0"/>
        <v>700</v>
      </c>
      <c r="M14" s="26" t="str">
        <f t="shared" si="1"/>
        <v>OK</v>
      </c>
      <c r="N14" s="115"/>
      <c r="O14" s="115"/>
      <c r="P14" s="78"/>
      <c r="Q14" s="78"/>
      <c r="R14" s="78"/>
      <c r="S14" s="78"/>
      <c r="T14" s="78"/>
      <c r="U14" s="78"/>
      <c r="V14" s="78"/>
      <c r="W14" s="78"/>
      <c r="X14" s="78"/>
      <c r="Y14" s="78"/>
      <c r="Z14" s="78"/>
      <c r="AA14" s="78"/>
      <c r="AB14" s="78"/>
      <c r="AC14" s="78"/>
      <c r="AD14" s="78"/>
      <c r="AE14" s="78"/>
    </row>
    <row r="15" spans="1:31" ht="50.1" customHeight="1">
      <c r="A15" s="86">
        <v>3</v>
      </c>
      <c r="B15" s="85" t="s">
        <v>65</v>
      </c>
      <c r="C15" s="86">
        <v>12</v>
      </c>
      <c r="D15" s="83" t="s">
        <v>36</v>
      </c>
      <c r="E15" s="84" t="s">
        <v>66</v>
      </c>
      <c r="F15" s="81"/>
      <c r="G15" s="81" t="s">
        <v>28</v>
      </c>
      <c r="H15" s="81" t="s">
        <v>16</v>
      </c>
      <c r="I15" s="81" t="s">
        <v>17</v>
      </c>
      <c r="J15" s="87">
        <v>55.96</v>
      </c>
      <c r="K15" s="19">
        <v>100</v>
      </c>
      <c r="L15" s="69">
        <f t="shared" si="0"/>
        <v>100</v>
      </c>
      <c r="M15" s="26" t="str">
        <f t="shared" si="1"/>
        <v>OK</v>
      </c>
      <c r="N15" s="115"/>
      <c r="O15" s="115"/>
      <c r="P15" s="78"/>
      <c r="Q15" s="78"/>
      <c r="R15" s="78"/>
      <c r="S15" s="78"/>
      <c r="T15" s="78"/>
      <c r="U15" s="78"/>
      <c r="V15" s="78"/>
      <c r="W15" s="78"/>
      <c r="X15" s="78"/>
      <c r="Y15" s="78"/>
      <c r="Z15" s="78"/>
      <c r="AA15" s="78"/>
      <c r="AB15" s="78"/>
      <c r="AC15" s="78"/>
      <c r="AD15" s="78"/>
      <c r="AE15" s="78"/>
    </row>
    <row r="16" spans="1:31" ht="50.1" customHeight="1">
      <c r="A16" s="138">
        <v>4</v>
      </c>
      <c r="B16" s="130" t="s">
        <v>56</v>
      </c>
      <c r="C16" s="77">
        <v>13</v>
      </c>
      <c r="D16" s="35" t="s">
        <v>37</v>
      </c>
      <c r="E16" s="82" t="s">
        <v>67</v>
      </c>
      <c r="F16" s="39"/>
      <c r="G16" s="39" t="s">
        <v>29</v>
      </c>
      <c r="H16" s="39" t="s">
        <v>16</v>
      </c>
      <c r="I16" s="39" t="s">
        <v>17</v>
      </c>
      <c r="J16" s="54">
        <v>84.13</v>
      </c>
      <c r="K16" s="19">
        <v>60</v>
      </c>
      <c r="L16" s="69">
        <f t="shared" si="0"/>
        <v>60</v>
      </c>
      <c r="M16" s="26" t="str">
        <f t="shared" si="1"/>
        <v>OK</v>
      </c>
      <c r="N16" s="115"/>
      <c r="O16" s="115"/>
      <c r="P16" s="78"/>
      <c r="Q16" s="78"/>
      <c r="R16" s="78"/>
      <c r="S16" s="78"/>
      <c r="T16" s="78"/>
      <c r="U16" s="78"/>
      <c r="V16" s="78"/>
      <c r="W16" s="78"/>
      <c r="X16" s="78"/>
      <c r="Y16" s="78"/>
      <c r="Z16" s="78"/>
      <c r="AA16" s="78"/>
      <c r="AB16" s="78"/>
      <c r="AC16" s="78"/>
      <c r="AD16" s="78"/>
      <c r="AE16" s="78"/>
    </row>
    <row r="17" spans="1:31" ht="50.1" customHeight="1">
      <c r="A17" s="139"/>
      <c r="B17" s="131"/>
      <c r="C17" s="77">
        <v>14</v>
      </c>
      <c r="D17" s="35" t="s">
        <v>38</v>
      </c>
      <c r="E17" s="82" t="s">
        <v>67</v>
      </c>
      <c r="F17" s="39"/>
      <c r="G17" s="39" t="s">
        <v>29</v>
      </c>
      <c r="H17" s="39" t="s">
        <v>16</v>
      </c>
      <c r="I17" s="39" t="s">
        <v>17</v>
      </c>
      <c r="J17" s="54">
        <v>85.72</v>
      </c>
      <c r="K17" s="19"/>
      <c r="L17" s="69">
        <f t="shared" si="0"/>
        <v>0</v>
      </c>
      <c r="M17" s="26" t="str">
        <f t="shared" si="1"/>
        <v>OK</v>
      </c>
      <c r="N17" s="115"/>
      <c r="O17" s="115"/>
      <c r="P17" s="78"/>
      <c r="Q17" s="78"/>
      <c r="R17" s="78"/>
      <c r="S17" s="78"/>
      <c r="T17" s="78"/>
      <c r="U17" s="78"/>
      <c r="V17" s="78"/>
      <c r="W17" s="78"/>
      <c r="X17" s="78"/>
      <c r="Y17" s="78"/>
      <c r="Z17" s="78"/>
      <c r="AA17" s="78"/>
      <c r="AB17" s="78"/>
      <c r="AC17" s="78"/>
      <c r="AD17" s="78"/>
      <c r="AE17" s="78"/>
    </row>
    <row r="18" spans="1:31" ht="70.5">
      <c r="A18" s="139"/>
      <c r="B18" s="131"/>
      <c r="C18" s="77">
        <v>15</v>
      </c>
      <c r="D18" s="35" t="s">
        <v>68</v>
      </c>
      <c r="E18" s="82" t="s">
        <v>67</v>
      </c>
      <c r="F18" s="41"/>
      <c r="G18" s="39" t="s">
        <v>29</v>
      </c>
      <c r="H18" s="39" t="s">
        <v>16</v>
      </c>
      <c r="I18" s="39" t="s">
        <v>17</v>
      </c>
      <c r="J18" s="54">
        <v>128.54</v>
      </c>
      <c r="K18" s="19">
        <v>80</v>
      </c>
      <c r="L18" s="69">
        <f t="shared" si="0"/>
        <v>80</v>
      </c>
      <c r="M18" s="26" t="str">
        <f t="shared" si="1"/>
        <v>OK</v>
      </c>
      <c r="N18" s="115"/>
      <c r="O18" s="115"/>
      <c r="P18" s="78"/>
      <c r="Q18" s="78"/>
      <c r="R18" s="78"/>
      <c r="S18" s="78"/>
      <c r="T18" s="78"/>
      <c r="U18" s="78"/>
      <c r="V18" s="78"/>
      <c r="W18" s="78"/>
      <c r="X18" s="78"/>
      <c r="Y18" s="78"/>
      <c r="Z18" s="78"/>
      <c r="AA18" s="78"/>
      <c r="AB18" s="78"/>
      <c r="AC18" s="78"/>
      <c r="AD18" s="78"/>
      <c r="AE18" s="78"/>
    </row>
    <row r="19" spans="1:31" ht="50.1" customHeight="1">
      <c r="A19" s="140"/>
      <c r="B19" s="141"/>
      <c r="C19" s="77">
        <v>16</v>
      </c>
      <c r="D19" s="35" t="s">
        <v>69</v>
      </c>
      <c r="E19" s="82" t="s">
        <v>67</v>
      </c>
      <c r="F19" s="41"/>
      <c r="G19" s="39" t="s">
        <v>29</v>
      </c>
      <c r="H19" s="39" t="s">
        <v>16</v>
      </c>
      <c r="I19" s="39" t="s">
        <v>17</v>
      </c>
      <c r="J19" s="53">
        <v>166.91</v>
      </c>
      <c r="K19" s="19">
        <v>190</v>
      </c>
      <c r="L19" s="69">
        <f t="shared" si="0"/>
        <v>190</v>
      </c>
      <c r="M19" s="26" t="str">
        <f t="shared" si="1"/>
        <v>OK</v>
      </c>
      <c r="N19" s="115"/>
      <c r="O19" s="115"/>
      <c r="P19" s="78"/>
      <c r="Q19" s="78"/>
      <c r="R19" s="78"/>
      <c r="S19" s="78"/>
      <c r="T19" s="78"/>
      <c r="U19" s="78"/>
      <c r="V19" s="78"/>
      <c r="W19" s="78"/>
      <c r="X19" s="78"/>
      <c r="Y19" s="78"/>
      <c r="Z19" s="78"/>
      <c r="AA19" s="78"/>
      <c r="AB19" s="78"/>
      <c r="AC19" s="78"/>
      <c r="AD19" s="78"/>
      <c r="AE19" s="78"/>
    </row>
    <row r="20" spans="1:31" ht="50.1" customHeight="1">
      <c r="A20" s="86">
        <v>5</v>
      </c>
      <c r="B20" s="94" t="s">
        <v>70</v>
      </c>
      <c r="C20" s="86">
        <v>17</v>
      </c>
      <c r="D20" s="89" t="s">
        <v>71</v>
      </c>
      <c r="E20" s="90" t="s">
        <v>72</v>
      </c>
      <c r="F20" s="88"/>
      <c r="G20" s="81" t="s">
        <v>74</v>
      </c>
      <c r="H20" s="81" t="s">
        <v>73</v>
      </c>
      <c r="I20" s="81" t="s">
        <v>17</v>
      </c>
      <c r="J20" s="87">
        <v>10495</v>
      </c>
      <c r="K20" s="19"/>
      <c r="L20" s="69">
        <f t="shared" si="0"/>
        <v>0</v>
      </c>
      <c r="M20" s="26" t="str">
        <f t="shared" si="1"/>
        <v>OK</v>
      </c>
      <c r="N20" s="115"/>
      <c r="O20" s="115"/>
      <c r="P20" s="78"/>
      <c r="Q20" s="78"/>
      <c r="R20" s="78"/>
      <c r="S20" s="78"/>
      <c r="T20" s="78"/>
      <c r="U20" s="78"/>
      <c r="V20" s="78"/>
      <c r="W20" s="78"/>
      <c r="X20" s="78"/>
      <c r="Y20" s="78"/>
      <c r="Z20" s="78"/>
      <c r="AA20" s="78"/>
      <c r="AB20" s="78"/>
      <c r="AC20" s="78"/>
      <c r="AD20" s="78"/>
      <c r="AE20" s="78"/>
    </row>
    <row r="21" spans="1:31" ht="50.1" customHeight="1">
      <c r="A21" s="77">
        <v>6</v>
      </c>
      <c r="B21" s="47" t="s">
        <v>45</v>
      </c>
      <c r="C21" s="77">
        <v>18</v>
      </c>
      <c r="D21" s="92" t="s">
        <v>75</v>
      </c>
      <c r="E21" s="93" t="s">
        <v>76</v>
      </c>
      <c r="F21" s="41"/>
      <c r="G21" s="82" t="s">
        <v>40</v>
      </c>
      <c r="H21" s="97" t="s">
        <v>16</v>
      </c>
      <c r="I21" s="39" t="s">
        <v>18</v>
      </c>
      <c r="J21" s="53">
        <v>180</v>
      </c>
      <c r="K21" s="19"/>
      <c r="L21" s="69">
        <f t="shared" si="0"/>
        <v>0</v>
      </c>
      <c r="M21" s="26" t="str">
        <f t="shared" si="1"/>
        <v>OK</v>
      </c>
      <c r="N21" s="115"/>
      <c r="O21" s="115"/>
      <c r="P21" s="78"/>
      <c r="Q21" s="78"/>
      <c r="R21" s="78"/>
      <c r="S21" s="78"/>
      <c r="T21" s="78"/>
      <c r="U21" s="78"/>
      <c r="V21" s="78"/>
      <c r="W21" s="78"/>
      <c r="X21" s="78"/>
      <c r="Y21" s="78"/>
      <c r="Z21" s="78"/>
      <c r="AA21" s="78"/>
      <c r="AB21" s="78"/>
      <c r="AC21" s="78"/>
      <c r="AD21" s="78"/>
      <c r="AE21" s="78"/>
    </row>
    <row r="22" spans="1:31" ht="56.25" customHeight="1">
      <c r="A22" s="76">
        <v>7</v>
      </c>
      <c r="B22" s="91" t="s">
        <v>70</v>
      </c>
      <c r="C22" s="73">
        <v>19</v>
      </c>
      <c r="D22" s="95" t="s">
        <v>77</v>
      </c>
      <c r="E22" s="84" t="s">
        <v>78</v>
      </c>
      <c r="F22" s="38"/>
      <c r="G22" s="84" t="s">
        <v>79</v>
      </c>
      <c r="H22" s="81" t="s">
        <v>27</v>
      </c>
      <c r="I22" s="81" t="s">
        <v>18</v>
      </c>
      <c r="J22" s="55">
        <v>24.14</v>
      </c>
      <c r="K22" s="19"/>
      <c r="L22" s="69">
        <f t="shared" si="0"/>
        <v>0</v>
      </c>
      <c r="M22" s="26" t="str">
        <f t="shared" si="1"/>
        <v>OK</v>
      </c>
      <c r="N22" s="115"/>
      <c r="O22" s="115"/>
      <c r="P22" s="78"/>
      <c r="Q22" s="78"/>
      <c r="R22" s="78"/>
      <c r="S22" s="78"/>
      <c r="T22" s="78"/>
      <c r="U22" s="78"/>
      <c r="V22" s="78"/>
      <c r="W22" s="78"/>
      <c r="X22" s="78"/>
      <c r="Y22" s="78"/>
      <c r="Z22" s="78"/>
      <c r="AA22" s="78"/>
      <c r="AB22" s="78"/>
      <c r="AC22" s="78"/>
      <c r="AD22" s="78"/>
      <c r="AE22" s="78"/>
    </row>
    <row r="23" spans="1:31" ht="50.1" customHeight="1">
      <c r="A23" s="128">
        <v>8</v>
      </c>
      <c r="B23" s="130" t="s">
        <v>80</v>
      </c>
      <c r="C23" s="77">
        <v>20</v>
      </c>
      <c r="D23" s="64" t="s">
        <v>81</v>
      </c>
      <c r="E23" s="96" t="s">
        <v>82</v>
      </c>
      <c r="F23" s="41"/>
      <c r="G23" s="82" t="s">
        <v>85</v>
      </c>
      <c r="H23" s="39" t="s">
        <v>27</v>
      </c>
      <c r="I23" s="39" t="s">
        <v>17</v>
      </c>
      <c r="J23" s="53">
        <v>221.83</v>
      </c>
      <c r="K23" s="19"/>
      <c r="L23" s="69">
        <f t="shared" si="0"/>
        <v>0</v>
      </c>
      <c r="M23" s="26" t="str">
        <f t="shared" si="1"/>
        <v>OK</v>
      </c>
      <c r="N23" s="115"/>
      <c r="O23" s="115"/>
      <c r="P23" s="78"/>
      <c r="Q23" s="78"/>
      <c r="R23" s="78"/>
      <c r="S23" s="78"/>
      <c r="T23" s="78"/>
      <c r="U23" s="78"/>
      <c r="V23" s="78"/>
      <c r="W23" s="78"/>
      <c r="X23" s="78"/>
      <c r="Y23" s="78"/>
      <c r="Z23" s="78"/>
      <c r="AA23" s="78"/>
      <c r="AB23" s="78"/>
      <c r="AC23" s="78"/>
      <c r="AD23" s="78"/>
      <c r="AE23" s="78"/>
    </row>
    <row r="24" spans="1:31" ht="50.1" customHeight="1">
      <c r="A24" s="129"/>
      <c r="B24" s="131"/>
      <c r="C24" s="77">
        <v>21</v>
      </c>
      <c r="D24" s="64" t="s">
        <v>83</v>
      </c>
      <c r="E24" s="96" t="s">
        <v>82</v>
      </c>
      <c r="F24" s="41"/>
      <c r="G24" s="82" t="s">
        <v>85</v>
      </c>
      <c r="H24" s="39" t="s">
        <v>27</v>
      </c>
      <c r="I24" s="39" t="s">
        <v>17</v>
      </c>
      <c r="J24" s="53">
        <v>321.91000000000003</v>
      </c>
      <c r="K24" s="19"/>
      <c r="L24" s="69">
        <f t="shared" si="0"/>
        <v>0</v>
      </c>
      <c r="M24" s="26" t="str">
        <f t="shared" si="1"/>
        <v>OK</v>
      </c>
      <c r="N24" s="115"/>
      <c r="O24" s="115"/>
      <c r="P24" s="78"/>
      <c r="Q24" s="78"/>
      <c r="R24" s="78"/>
      <c r="S24" s="78"/>
      <c r="T24" s="78"/>
      <c r="U24" s="78"/>
      <c r="V24" s="78"/>
      <c r="W24" s="78"/>
      <c r="X24" s="78"/>
      <c r="Y24" s="78"/>
      <c r="Z24" s="78"/>
      <c r="AA24" s="78"/>
      <c r="AB24" s="78"/>
      <c r="AC24" s="78"/>
      <c r="AD24" s="78"/>
      <c r="AE24" s="78"/>
    </row>
    <row r="25" spans="1:31" ht="50.1" customHeight="1">
      <c r="A25" s="129"/>
      <c r="B25" s="131"/>
      <c r="C25" s="77">
        <v>22</v>
      </c>
      <c r="D25" s="64" t="s">
        <v>84</v>
      </c>
      <c r="E25" s="96" t="s">
        <v>82</v>
      </c>
      <c r="F25" s="41"/>
      <c r="G25" s="82" t="s">
        <v>85</v>
      </c>
      <c r="H25" s="39" t="s">
        <v>27</v>
      </c>
      <c r="I25" s="39" t="s">
        <v>17</v>
      </c>
      <c r="J25" s="53">
        <v>82.16</v>
      </c>
      <c r="K25" s="19"/>
      <c r="L25" s="69">
        <f t="shared" si="0"/>
        <v>0</v>
      </c>
      <c r="M25" s="26" t="str">
        <f t="shared" si="1"/>
        <v>OK</v>
      </c>
      <c r="N25" s="115"/>
      <c r="O25" s="115"/>
      <c r="P25" s="78"/>
      <c r="Q25" s="78"/>
      <c r="R25" s="78"/>
      <c r="S25" s="78"/>
      <c r="T25" s="78"/>
      <c r="U25" s="78"/>
      <c r="V25" s="78"/>
      <c r="W25" s="78"/>
      <c r="X25" s="78"/>
      <c r="Y25" s="78"/>
      <c r="Z25" s="78"/>
      <c r="AA25" s="78"/>
      <c r="AB25" s="78"/>
      <c r="AC25" s="78"/>
      <c r="AD25" s="78"/>
      <c r="AE25" s="78"/>
    </row>
    <row r="26" spans="1:31" ht="409.5">
      <c r="A26" s="73">
        <v>9</v>
      </c>
      <c r="B26" s="98" t="s">
        <v>86</v>
      </c>
      <c r="C26" s="73">
        <v>23</v>
      </c>
      <c r="D26" s="83" t="s">
        <v>87</v>
      </c>
      <c r="E26" s="84" t="s">
        <v>88</v>
      </c>
      <c r="F26" s="42"/>
      <c r="G26" s="38" t="s">
        <v>28</v>
      </c>
      <c r="H26" s="38" t="s">
        <v>16</v>
      </c>
      <c r="I26" s="38" t="s">
        <v>17</v>
      </c>
      <c r="J26" s="55">
        <v>679.16</v>
      </c>
      <c r="K26" s="19"/>
      <c r="L26" s="69">
        <f t="shared" si="0"/>
        <v>0</v>
      </c>
      <c r="M26" s="26" t="str">
        <f t="shared" si="1"/>
        <v>OK</v>
      </c>
      <c r="N26" s="115"/>
      <c r="O26" s="115"/>
      <c r="P26" s="78"/>
      <c r="Q26" s="78"/>
      <c r="R26" s="78"/>
      <c r="S26" s="78"/>
      <c r="T26" s="78"/>
      <c r="U26" s="78"/>
      <c r="V26" s="78"/>
      <c r="W26" s="78"/>
      <c r="X26" s="78"/>
      <c r="Y26" s="78"/>
      <c r="Z26" s="78"/>
      <c r="AA26" s="78"/>
      <c r="AB26" s="78"/>
      <c r="AC26" s="78"/>
      <c r="AD26" s="78"/>
      <c r="AE26" s="78"/>
    </row>
  </sheetData>
  <mergeCells count="30">
    <mergeCell ref="A16:A19"/>
    <mergeCell ref="B16:B19"/>
    <mergeCell ref="A23:A25"/>
    <mergeCell ref="B23:B25"/>
    <mergeCell ref="X1:X2"/>
    <mergeCell ref="A9:A14"/>
    <mergeCell ref="B9:B14"/>
    <mergeCell ref="A4:A8"/>
    <mergeCell ref="B4:B8"/>
    <mergeCell ref="A2:M2"/>
    <mergeCell ref="A1:C1"/>
    <mergeCell ref="D1:J1"/>
    <mergeCell ref="K1:M1"/>
    <mergeCell ref="V1:V2"/>
    <mergeCell ref="W1:W2"/>
    <mergeCell ref="S1:S2"/>
    <mergeCell ref="N1:N2"/>
    <mergeCell ref="O1:O2"/>
    <mergeCell ref="Y1:Y2"/>
    <mergeCell ref="AE1:AE2"/>
    <mergeCell ref="AB1:AB2"/>
    <mergeCell ref="AC1:AC2"/>
    <mergeCell ref="AD1:AD2"/>
    <mergeCell ref="Z1:Z2"/>
    <mergeCell ref="AA1:AA2"/>
    <mergeCell ref="T1:T2"/>
    <mergeCell ref="U1:U2"/>
    <mergeCell ref="P1:P2"/>
    <mergeCell ref="Q1:Q2"/>
    <mergeCell ref="R1:R2"/>
  </mergeCells>
  <conditionalFormatting sqref="U4:W4">
    <cfRule type="cellIs" dxfId="71" priority="4" stopIfTrue="1" operator="greaterThan">
      <formula>0</formula>
    </cfRule>
    <cfRule type="cellIs" dxfId="70" priority="5" stopIfTrue="1" operator="greaterThan">
      <formula>0</formula>
    </cfRule>
    <cfRule type="cellIs" dxfId="69" priority="6" stopIfTrue="1" operator="greaterThan">
      <formula>0</formula>
    </cfRule>
  </conditionalFormatting>
  <conditionalFormatting sqref="N4">
    <cfRule type="cellIs" dxfId="68" priority="1" stopIfTrue="1" operator="greaterThan">
      <formula>0</formula>
    </cfRule>
    <cfRule type="cellIs" dxfId="67" priority="2" stopIfTrue="1" operator="greaterThan">
      <formula>0</formula>
    </cfRule>
    <cfRule type="cellIs" dxfId="66" priority="3" stopIfTrue="1" operator="greaterThan">
      <formula>0</formula>
    </cfRule>
  </conditionalFormatting>
  <conditionalFormatting sqref="X4:AE26 U5:W26 O4:T26 N5:N26">
    <cfRule type="cellIs" dxfId="65" priority="7" stopIfTrue="1" operator="greaterThan">
      <formula>0</formula>
    </cfRule>
    <cfRule type="cellIs" dxfId="64" priority="8" stopIfTrue="1" operator="greaterThan">
      <formula>0</formula>
    </cfRule>
    <cfRule type="cellIs" dxfId="63" priority="9" stopIfTrue="1" operator="greaterThan">
      <formula>0</formula>
    </cfRule>
  </conditionalFormatting>
  <pageMargins left="0.511811024" right="0.511811024" top="0.78740157499999996" bottom="0.78740157499999996" header="0.31496062000000002" footer="0.31496062000000002"/>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E26"/>
  <sheetViews>
    <sheetView topLeftCell="A10" zoomScale="70" zoomScaleNormal="70" workbookViewId="0">
      <selection activeCell="S10" sqref="S10"/>
    </sheetView>
  </sheetViews>
  <sheetFormatPr defaultColWidth="9.7109375" defaultRowHeight="15"/>
  <cols>
    <col min="1" max="1" width="7.140625" style="32" customWidth="1"/>
    <col min="2" max="2" width="33.28515625" style="32" customWidth="1"/>
    <col min="3" max="3" width="6" style="27" bestFit="1" customWidth="1"/>
    <col min="4" max="4" width="60.28515625" style="32" customWidth="1"/>
    <col min="5" max="5" width="19" style="32" customWidth="1"/>
    <col min="6" max="6" width="9.28515625" style="32" hidden="1" customWidth="1"/>
    <col min="7" max="7" width="12" style="32" bestFit="1" customWidth="1"/>
    <col min="8" max="8" width="8.85546875" style="32" customWidth="1"/>
    <col min="9" max="9" width="10.140625" style="32" bestFit="1" customWidth="1"/>
    <col min="10" max="10" width="13.42578125" style="44" bestFit="1" customWidth="1"/>
    <col min="11" max="11" width="12.7109375" style="4" customWidth="1"/>
    <col min="12" max="12" width="13.28515625" style="28" customWidth="1"/>
    <col min="13" max="13" width="12.5703125" style="5" customWidth="1"/>
    <col min="14" max="14" width="13.85546875" style="6" customWidth="1"/>
    <col min="15" max="15" width="12.7109375" style="6" customWidth="1"/>
    <col min="16" max="16" width="14.85546875" style="6" customWidth="1"/>
    <col min="17" max="17" width="14.140625" style="6" customWidth="1"/>
    <col min="18" max="18" width="15.28515625" style="6" customWidth="1"/>
    <col min="19" max="19" width="15.42578125" style="6" customWidth="1"/>
    <col min="20" max="20" width="17.85546875" style="6" customWidth="1"/>
    <col min="21" max="21" width="14" style="6" customWidth="1"/>
    <col min="22" max="22" width="13.5703125" style="6" customWidth="1"/>
    <col min="23" max="23" width="14.5703125" style="6" customWidth="1"/>
    <col min="24" max="24" width="14" style="6" customWidth="1"/>
    <col min="25" max="25" width="14.28515625" style="6" customWidth="1"/>
    <col min="26" max="31" width="12.7109375" style="2" customWidth="1"/>
    <col min="32" max="16384" width="9.7109375" style="2"/>
  </cols>
  <sheetData>
    <row r="1" spans="1:31" ht="31.5" customHeight="1">
      <c r="A1" s="132" t="s">
        <v>41</v>
      </c>
      <c r="B1" s="132"/>
      <c r="C1" s="132"/>
      <c r="D1" s="132" t="s">
        <v>42</v>
      </c>
      <c r="E1" s="132"/>
      <c r="F1" s="132"/>
      <c r="G1" s="132"/>
      <c r="H1" s="132"/>
      <c r="I1" s="132"/>
      <c r="J1" s="132"/>
      <c r="K1" s="132" t="s">
        <v>43</v>
      </c>
      <c r="L1" s="132"/>
      <c r="M1" s="132"/>
      <c r="N1" s="126" t="s">
        <v>105</v>
      </c>
      <c r="O1" s="126" t="s">
        <v>106</v>
      </c>
      <c r="P1" s="126" t="s">
        <v>107</v>
      </c>
      <c r="Q1" s="126" t="s">
        <v>44</v>
      </c>
      <c r="R1" s="126" t="s">
        <v>44</v>
      </c>
      <c r="S1" s="126" t="s">
        <v>44</v>
      </c>
      <c r="T1" s="126" t="s">
        <v>44</v>
      </c>
      <c r="U1" s="126" t="s">
        <v>44</v>
      </c>
      <c r="V1" s="126" t="s">
        <v>44</v>
      </c>
      <c r="W1" s="126" t="s">
        <v>44</v>
      </c>
      <c r="X1" s="126" t="s">
        <v>44</v>
      </c>
      <c r="Y1" s="126" t="s">
        <v>44</v>
      </c>
      <c r="Z1" s="126" t="s">
        <v>44</v>
      </c>
      <c r="AA1" s="126" t="s">
        <v>44</v>
      </c>
      <c r="AB1" s="126" t="s">
        <v>44</v>
      </c>
      <c r="AC1" s="126" t="s">
        <v>44</v>
      </c>
      <c r="AD1" s="126" t="s">
        <v>44</v>
      </c>
      <c r="AE1" s="126" t="s">
        <v>44</v>
      </c>
    </row>
    <row r="2" spans="1:31" ht="24" customHeight="1">
      <c r="A2" s="132" t="s">
        <v>19</v>
      </c>
      <c r="B2" s="132"/>
      <c r="C2" s="132"/>
      <c r="D2" s="132"/>
      <c r="E2" s="132"/>
      <c r="F2" s="132"/>
      <c r="G2" s="132"/>
      <c r="H2" s="132"/>
      <c r="I2" s="132"/>
      <c r="J2" s="132"/>
      <c r="K2" s="132"/>
      <c r="L2" s="132"/>
      <c r="M2" s="132"/>
      <c r="N2" s="126"/>
      <c r="O2" s="126"/>
      <c r="P2" s="126"/>
      <c r="Q2" s="126"/>
      <c r="R2" s="126"/>
      <c r="S2" s="126"/>
      <c r="T2" s="126"/>
      <c r="U2" s="126"/>
      <c r="V2" s="126"/>
      <c r="W2" s="126"/>
      <c r="X2" s="126"/>
      <c r="Y2" s="126"/>
      <c r="Z2" s="126"/>
      <c r="AA2" s="126"/>
      <c r="AB2" s="126"/>
      <c r="AC2" s="126"/>
      <c r="AD2" s="126"/>
      <c r="AE2" s="126"/>
    </row>
    <row r="3" spans="1:31" s="3" customFormat="1" ht="50.25">
      <c r="A3" s="50" t="s">
        <v>30</v>
      </c>
      <c r="B3" s="63" t="s">
        <v>31</v>
      </c>
      <c r="C3" s="50" t="s">
        <v>4</v>
      </c>
      <c r="D3" s="51" t="s">
        <v>32</v>
      </c>
      <c r="E3" s="51" t="s">
        <v>33</v>
      </c>
      <c r="F3" s="63"/>
      <c r="G3" s="50" t="s">
        <v>34</v>
      </c>
      <c r="H3" s="50" t="s">
        <v>5</v>
      </c>
      <c r="I3" s="50" t="s">
        <v>35</v>
      </c>
      <c r="J3" s="43" t="s">
        <v>2</v>
      </c>
      <c r="K3" s="22" t="s">
        <v>7</v>
      </c>
      <c r="L3" s="23" t="s">
        <v>0</v>
      </c>
      <c r="M3" s="20" t="s">
        <v>3</v>
      </c>
      <c r="N3" s="119">
        <v>45107</v>
      </c>
      <c r="O3" s="119">
        <v>45184</v>
      </c>
      <c r="P3" s="119">
        <v>45189</v>
      </c>
      <c r="Q3" s="72" t="s">
        <v>1</v>
      </c>
      <c r="R3" s="72" t="s">
        <v>1</v>
      </c>
      <c r="S3" s="72" t="s">
        <v>1</v>
      </c>
      <c r="T3" s="72" t="s">
        <v>1</v>
      </c>
      <c r="U3" s="72" t="s">
        <v>1</v>
      </c>
      <c r="V3" s="72" t="s">
        <v>1</v>
      </c>
      <c r="W3" s="72" t="s">
        <v>1</v>
      </c>
      <c r="X3" s="72" t="s">
        <v>1</v>
      </c>
      <c r="Y3" s="72" t="s">
        <v>1</v>
      </c>
      <c r="Z3" s="72" t="s">
        <v>1</v>
      </c>
      <c r="AA3" s="72" t="s">
        <v>1</v>
      </c>
      <c r="AB3" s="72" t="s">
        <v>1</v>
      </c>
      <c r="AC3" s="72" t="s">
        <v>1</v>
      </c>
      <c r="AD3" s="72" t="s">
        <v>1</v>
      </c>
      <c r="AE3" s="72" t="s">
        <v>1</v>
      </c>
    </row>
    <row r="4" spans="1:31" ht="50.1" customHeight="1">
      <c r="A4" s="133">
        <v>1</v>
      </c>
      <c r="B4" s="135" t="s">
        <v>45</v>
      </c>
      <c r="C4" s="73">
        <v>1</v>
      </c>
      <c r="D4" s="33" t="s">
        <v>46</v>
      </c>
      <c r="E4" s="79" t="s">
        <v>47</v>
      </c>
      <c r="F4" s="37"/>
      <c r="G4" s="81" t="s">
        <v>20</v>
      </c>
      <c r="H4" s="37" t="s">
        <v>16</v>
      </c>
      <c r="I4" s="37" t="s">
        <v>17</v>
      </c>
      <c r="J4" s="52">
        <v>214</v>
      </c>
      <c r="K4" s="19">
        <v>15</v>
      </c>
      <c r="L4" s="69">
        <f>K4-(SUM(N4:AE4))</f>
        <v>15</v>
      </c>
      <c r="M4" s="26" t="str">
        <f>IF(L4&lt;0,"ATENÇÃO","OK")</f>
        <v>OK</v>
      </c>
      <c r="N4" s="118"/>
      <c r="O4" s="118"/>
      <c r="P4" s="118"/>
      <c r="Q4" s="78"/>
      <c r="R4" s="78"/>
      <c r="S4" s="78"/>
      <c r="T4" s="78"/>
      <c r="U4" s="78"/>
      <c r="V4" s="78"/>
      <c r="W4" s="78"/>
      <c r="X4" s="78"/>
      <c r="Y4" s="78"/>
      <c r="Z4" s="78"/>
      <c r="AA4" s="78"/>
      <c r="AB4" s="78"/>
      <c r="AC4" s="78"/>
      <c r="AD4" s="78"/>
      <c r="AE4" s="78"/>
    </row>
    <row r="5" spans="1:31" ht="27" customHeight="1">
      <c r="A5" s="134"/>
      <c r="B5" s="136"/>
      <c r="C5" s="73">
        <v>2</v>
      </c>
      <c r="D5" s="34" t="s">
        <v>48</v>
      </c>
      <c r="E5" s="79" t="s">
        <v>49</v>
      </c>
      <c r="F5" s="38"/>
      <c r="G5" s="81" t="s">
        <v>21</v>
      </c>
      <c r="H5" s="38" t="s">
        <v>16</v>
      </c>
      <c r="I5" s="37" t="s">
        <v>17</v>
      </c>
      <c r="J5" s="52">
        <v>90</v>
      </c>
      <c r="K5" s="19">
        <v>15</v>
      </c>
      <c r="L5" s="69">
        <f t="shared" ref="L5:L26" si="0">K5-(SUM(N5:AE5))</f>
        <v>15</v>
      </c>
      <c r="M5" s="26" t="str">
        <f t="shared" ref="M5:M26" si="1">IF(L5&lt;0,"ATENÇÃO","OK")</f>
        <v>OK</v>
      </c>
      <c r="N5" s="118"/>
      <c r="O5" s="118"/>
      <c r="P5" s="118"/>
      <c r="Q5" s="78"/>
      <c r="R5" s="78"/>
      <c r="S5" s="78"/>
      <c r="T5" s="78"/>
      <c r="U5" s="78"/>
      <c r="V5" s="78"/>
      <c r="W5" s="78"/>
      <c r="X5" s="78"/>
      <c r="Y5" s="78"/>
      <c r="Z5" s="78"/>
      <c r="AA5" s="78"/>
      <c r="AB5" s="78"/>
      <c r="AC5" s="78"/>
      <c r="AD5" s="78"/>
      <c r="AE5" s="78"/>
    </row>
    <row r="6" spans="1:31" ht="50.1" customHeight="1">
      <c r="A6" s="134"/>
      <c r="B6" s="136"/>
      <c r="C6" s="73">
        <v>3</v>
      </c>
      <c r="D6" s="33" t="s">
        <v>50</v>
      </c>
      <c r="E6" s="80" t="s">
        <v>51</v>
      </c>
      <c r="F6" s="37"/>
      <c r="G6" s="81" t="s">
        <v>23</v>
      </c>
      <c r="H6" s="37" t="s">
        <v>16</v>
      </c>
      <c r="I6" s="37" t="s">
        <v>17</v>
      </c>
      <c r="J6" s="52">
        <v>70</v>
      </c>
      <c r="K6" s="19">
        <v>20</v>
      </c>
      <c r="L6" s="69">
        <f t="shared" si="0"/>
        <v>20</v>
      </c>
      <c r="M6" s="26" t="str">
        <f t="shared" si="1"/>
        <v>OK</v>
      </c>
      <c r="N6" s="118"/>
      <c r="O6" s="118"/>
      <c r="P6" s="118"/>
      <c r="Q6" s="78"/>
      <c r="R6" s="78"/>
      <c r="S6" s="78"/>
      <c r="T6" s="78"/>
      <c r="U6" s="78"/>
      <c r="V6" s="78"/>
      <c r="W6" s="78"/>
      <c r="X6" s="78"/>
      <c r="Y6" s="78"/>
      <c r="Z6" s="78"/>
      <c r="AA6" s="78"/>
      <c r="AB6" s="78"/>
      <c r="AC6" s="78"/>
      <c r="AD6" s="78"/>
      <c r="AE6" s="78"/>
    </row>
    <row r="7" spans="1:31" ht="50.1" customHeight="1">
      <c r="A7" s="134"/>
      <c r="B7" s="136"/>
      <c r="C7" s="73">
        <v>4</v>
      </c>
      <c r="D7" s="33" t="s">
        <v>52</v>
      </c>
      <c r="E7" s="79" t="s">
        <v>53</v>
      </c>
      <c r="F7" s="37"/>
      <c r="G7" s="81" t="s">
        <v>24</v>
      </c>
      <c r="H7" s="37" t="s">
        <v>16</v>
      </c>
      <c r="I7" s="37" t="s">
        <v>17</v>
      </c>
      <c r="J7" s="52">
        <v>120</v>
      </c>
      <c r="K7" s="19">
        <v>30</v>
      </c>
      <c r="L7" s="69">
        <f t="shared" si="0"/>
        <v>30</v>
      </c>
      <c r="M7" s="26" t="str">
        <f t="shared" si="1"/>
        <v>OK</v>
      </c>
      <c r="N7" s="118"/>
      <c r="O7" s="118"/>
      <c r="P7" s="118"/>
      <c r="Q7" s="78"/>
      <c r="R7" s="78"/>
      <c r="S7" s="78"/>
      <c r="T7" s="78"/>
      <c r="U7" s="78"/>
      <c r="V7" s="78"/>
      <c r="W7" s="78"/>
      <c r="X7" s="78"/>
      <c r="Y7" s="78"/>
      <c r="Z7" s="78"/>
      <c r="AA7" s="78"/>
      <c r="AB7" s="78"/>
      <c r="AC7" s="78"/>
      <c r="AD7" s="78"/>
      <c r="AE7" s="78"/>
    </row>
    <row r="8" spans="1:31" ht="50.1" customHeight="1">
      <c r="A8" s="134"/>
      <c r="B8" s="137"/>
      <c r="C8" s="73">
        <v>5</v>
      </c>
      <c r="D8" s="33" t="s">
        <v>54</v>
      </c>
      <c r="E8" s="79" t="s">
        <v>55</v>
      </c>
      <c r="F8" s="37"/>
      <c r="G8" s="81" t="s">
        <v>25</v>
      </c>
      <c r="H8" s="37" t="s">
        <v>16</v>
      </c>
      <c r="I8" s="37" t="s">
        <v>17</v>
      </c>
      <c r="J8" s="52">
        <v>131.80000000000001</v>
      </c>
      <c r="K8" s="19">
        <v>21</v>
      </c>
      <c r="L8" s="69">
        <f t="shared" si="0"/>
        <v>21</v>
      </c>
      <c r="M8" s="26" t="str">
        <f t="shared" si="1"/>
        <v>OK</v>
      </c>
      <c r="N8" s="118"/>
      <c r="O8" s="118"/>
      <c r="P8" s="118"/>
      <c r="Q8" s="78"/>
      <c r="R8" s="78"/>
      <c r="S8" s="78"/>
      <c r="T8" s="78"/>
      <c r="U8" s="78"/>
      <c r="V8" s="78"/>
      <c r="W8" s="78"/>
      <c r="X8" s="78"/>
      <c r="Y8" s="78"/>
      <c r="Z8" s="78"/>
      <c r="AA8" s="78"/>
      <c r="AB8" s="78"/>
      <c r="AC8" s="78"/>
      <c r="AD8" s="78"/>
      <c r="AE8" s="78"/>
    </row>
    <row r="9" spans="1:31" ht="50.1" customHeight="1">
      <c r="A9" s="138">
        <v>2</v>
      </c>
      <c r="B9" s="130" t="s">
        <v>56</v>
      </c>
      <c r="C9" s="77">
        <v>6</v>
      </c>
      <c r="D9" s="35" t="s">
        <v>57</v>
      </c>
      <c r="E9" s="82" t="s">
        <v>58</v>
      </c>
      <c r="F9" s="39"/>
      <c r="G9" s="39" t="s">
        <v>22</v>
      </c>
      <c r="H9" s="39" t="s">
        <v>16</v>
      </c>
      <c r="I9" s="39" t="s">
        <v>17</v>
      </c>
      <c r="J9" s="53">
        <v>99</v>
      </c>
      <c r="K9" s="19">
        <v>170</v>
      </c>
      <c r="L9" s="69">
        <f t="shared" si="0"/>
        <v>170</v>
      </c>
      <c r="M9" s="26" t="str">
        <f t="shared" si="1"/>
        <v>OK</v>
      </c>
      <c r="N9" s="118"/>
      <c r="O9" s="118"/>
      <c r="P9" s="118"/>
      <c r="Q9" s="78"/>
      <c r="R9" s="78"/>
      <c r="S9" s="78"/>
      <c r="T9" s="78"/>
      <c r="U9" s="78"/>
      <c r="V9" s="78"/>
      <c r="W9" s="78"/>
      <c r="X9" s="78"/>
      <c r="Y9" s="78"/>
      <c r="Z9" s="78"/>
      <c r="AA9" s="78"/>
      <c r="AB9" s="78"/>
      <c r="AC9" s="78"/>
      <c r="AD9" s="78"/>
      <c r="AE9" s="78"/>
    </row>
    <row r="10" spans="1:31" ht="50.1" customHeight="1">
      <c r="A10" s="139"/>
      <c r="B10" s="131"/>
      <c r="C10" s="77">
        <v>7</v>
      </c>
      <c r="D10" s="35" t="s">
        <v>59</v>
      </c>
      <c r="E10" s="82" t="s">
        <v>58</v>
      </c>
      <c r="F10" s="39"/>
      <c r="G10" s="39" t="s">
        <v>22</v>
      </c>
      <c r="H10" s="39" t="s">
        <v>16</v>
      </c>
      <c r="I10" s="39" t="s">
        <v>17</v>
      </c>
      <c r="J10" s="53">
        <v>135</v>
      </c>
      <c r="K10" s="19">
        <v>160</v>
      </c>
      <c r="L10" s="69">
        <f t="shared" si="0"/>
        <v>160</v>
      </c>
      <c r="M10" s="26" t="str">
        <f t="shared" si="1"/>
        <v>OK</v>
      </c>
      <c r="N10" s="118"/>
      <c r="O10" s="118"/>
      <c r="P10" s="118"/>
      <c r="Q10" s="78"/>
      <c r="R10" s="78"/>
      <c r="S10" s="78"/>
      <c r="T10" s="78"/>
      <c r="U10" s="78"/>
      <c r="V10" s="78"/>
      <c r="W10" s="78"/>
      <c r="X10" s="78"/>
      <c r="Y10" s="78"/>
      <c r="Z10" s="78"/>
      <c r="AA10" s="78"/>
      <c r="AB10" s="78"/>
      <c r="AC10" s="78"/>
      <c r="AD10" s="78"/>
      <c r="AE10" s="78"/>
    </row>
    <row r="11" spans="1:31" ht="50.1" customHeight="1">
      <c r="A11" s="139"/>
      <c r="B11" s="131"/>
      <c r="C11" s="77">
        <v>8</v>
      </c>
      <c r="D11" s="36" t="s">
        <v>60</v>
      </c>
      <c r="E11" s="82" t="s">
        <v>58</v>
      </c>
      <c r="F11" s="39"/>
      <c r="G11" s="39" t="s">
        <v>26</v>
      </c>
      <c r="H11" s="39" t="s">
        <v>27</v>
      </c>
      <c r="I11" s="40" t="s">
        <v>17</v>
      </c>
      <c r="J11" s="53">
        <v>325</v>
      </c>
      <c r="K11" s="19">
        <v>9</v>
      </c>
      <c r="L11" s="69">
        <f t="shared" si="0"/>
        <v>9</v>
      </c>
      <c r="M11" s="26" t="str">
        <f t="shared" si="1"/>
        <v>OK</v>
      </c>
      <c r="N11" s="118"/>
      <c r="O11" s="118"/>
      <c r="P11" s="118"/>
      <c r="Q11" s="78"/>
      <c r="R11" s="78"/>
      <c r="S11" s="78"/>
      <c r="T11" s="78"/>
      <c r="U11" s="78"/>
      <c r="V11" s="78"/>
      <c r="W11" s="78"/>
      <c r="X11" s="78"/>
      <c r="Y11" s="78"/>
      <c r="Z11" s="78"/>
      <c r="AA11" s="78"/>
      <c r="AB11" s="78"/>
      <c r="AC11" s="78"/>
      <c r="AD11" s="78"/>
      <c r="AE11" s="78"/>
    </row>
    <row r="12" spans="1:31" ht="50.1" customHeight="1">
      <c r="A12" s="139"/>
      <c r="B12" s="131"/>
      <c r="C12" s="77">
        <v>9</v>
      </c>
      <c r="D12" s="36" t="s">
        <v>61</v>
      </c>
      <c r="E12" s="82" t="s">
        <v>58</v>
      </c>
      <c r="F12" s="39"/>
      <c r="G12" s="39" t="s">
        <v>26</v>
      </c>
      <c r="H12" s="39" t="s">
        <v>27</v>
      </c>
      <c r="I12" s="40" t="s">
        <v>17</v>
      </c>
      <c r="J12" s="54">
        <v>274</v>
      </c>
      <c r="K12" s="19">
        <v>6</v>
      </c>
      <c r="L12" s="69">
        <f t="shared" si="0"/>
        <v>6</v>
      </c>
      <c r="M12" s="26" t="str">
        <f t="shared" si="1"/>
        <v>OK</v>
      </c>
      <c r="N12" s="118"/>
      <c r="O12" s="118"/>
      <c r="P12" s="118"/>
      <c r="Q12" s="78"/>
      <c r="R12" s="78"/>
      <c r="S12" s="78"/>
      <c r="T12" s="78"/>
      <c r="U12" s="78"/>
      <c r="V12" s="78"/>
      <c r="W12" s="78"/>
      <c r="X12" s="78"/>
      <c r="Y12" s="78"/>
      <c r="Z12" s="78"/>
      <c r="AA12" s="78"/>
      <c r="AB12" s="78"/>
      <c r="AC12" s="78"/>
      <c r="AD12" s="78"/>
      <c r="AE12" s="78"/>
    </row>
    <row r="13" spans="1:31" ht="34.5" customHeight="1">
      <c r="A13" s="139"/>
      <c r="B13" s="131"/>
      <c r="C13" s="77">
        <v>10</v>
      </c>
      <c r="D13" s="35" t="s">
        <v>62</v>
      </c>
      <c r="E13" s="82" t="s">
        <v>63</v>
      </c>
      <c r="F13" s="39"/>
      <c r="G13" s="39" t="s">
        <v>39</v>
      </c>
      <c r="H13" s="39" t="s">
        <v>16</v>
      </c>
      <c r="I13" s="39" t="s">
        <v>18</v>
      </c>
      <c r="J13" s="54">
        <v>35.15</v>
      </c>
      <c r="K13" s="19">
        <v>150</v>
      </c>
      <c r="L13" s="69">
        <f t="shared" si="0"/>
        <v>150</v>
      </c>
      <c r="M13" s="26" t="str">
        <f t="shared" si="1"/>
        <v>OK</v>
      </c>
      <c r="N13" s="118"/>
      <c r="O13" s="118"/>
      <c r="P13" s="118"/>
      <c r="Q13" s="78"/>
      <c r="R13" s="78"/>
      <c r="S13" s="78"/>
      <c r="T13" s="78"/>
      <c r="U13" s="78"/>
      <c r="V13" s="78"/>
      <c r="W13" s="78"/>
      <c r="X13" s="78"/>
      <c r="Y13" s="78"/>
      <c r="Z13" s="78"/>
      <c r="AA13" s="78"/>
      <c r="AB13" s="78"/>
      <c r="AC13" s="78"/>
      <c r="AD13" s="78"/>
      <c r="AE13" s="78"/>
    </row>
    <row r="14" spans="1:31" ht="39.75" customHeight="1">
      <c r="A14" s="140"/>
      <c r="B14" s="141"/>
      <c r="C14" s="77">
        <v>11</v>
      </c>
      <c r="D14" s="35" t="s">
        <v>64</v>
      </c>
      <c r="E14" s="82" t="s">
        <v>63</v>
      </c>
      <c r="F14" s="39"/>
      <c r="G14" s="39" t="s">
        <v>39</v>
      </c>
      <c r="H14" s="39" t="s">
        <v>16</v>
      </c>
      <c r="I14" s="39" t="s">
        <v>18</v>
      </c>
      <c r="J14" s="54">
        <v>39</v>
      </c>
      <c r="K14" s="19">
        <v>140</v>
      </c>
      <c r="L14" s="69">
        <f t="shared" si="0"/>
        <v>140</v>
      </c>
      <c r="M14" s="26" t="str">
        <f t="shared" si="1"/>
        <v>OK</v>
      </c>
      <c r="N14" s="118"/>
      <c r="O14" s="118"/>
      <c r="P14" s="118"/>
      <c r="Q14" s="78"/>
      <c r="R14" s="78"/>
      <c r="S14" s="78"/>
      <c r="T14" s="78"/>
      <c r="U14" s="78"/>
      <c r="V14" s="78"/>
      <c r="W14" s="78"/>
      <c r="X14" s="78"/>
      <c r="Y14" s="78"/>
      <c r="Z14" s="78"/>
      <c r="AA14" s="78"/>
      <c r="AB14" s="78"/>
      <c r="AC14" s="78"/>
      <c r="AD14" s="78"/>
      <c r="AE14" s="78"/>
    </row>
    <row r="15" spans="1:31" ht="50.1" customHeight="1">
      <c r="A15" s="86">
        <v>3</v>
      </c>
      <c r="B15" s="85" t="s">
        <v>65</v>
      </c>
      <c r="C15" s="86">
        <v>12</v>
      </c>
      <c r="D15" s="83" t="s">
        <v>36</v>
      </c>
      <c r="E15" s="84" t="s">
        <v>66</v>
      </c>
      <c r="F15" s="81"/>
      <c r="G15" s="81" t="s">
        <v>28</v>
      </c>
      <c r="H15" s="81" t="s">
        <v>16</v>
      </c>
      <c r="I15" s="81" t="s">
        <v>17</v>
      </c>
      <c r="J15" s="87">
        <v>55.96</v>
      </c>
      <c r="K15" s="19">
        <v>191</v>
      </c>
      <c r="L15" s="69">
        <f t="shared" si="0"/>
        <v>191</v>
      </c>
      <c r="M15" s="26" t="str">
        <f t="shared" si="1"/>
        <v>OK</v>
      </c>
      <c r="N15" s="118"/>
      <c r="O15" s="118"/>
      <c r="P15" s="118"/>
      <c r="Q15" s="78"/>
      <c r="R15" s="78"/>
      <c r="S15" s="78"/>
      <c r="T15" s="78"/>
      <c r="U15" s="78"/>
      <c r="V15" s="78"/>
      <c r="W15" s="78"/>
      <c r="X15" s="78"/>
      <c r="Y15" s="78"/>
      <c r="Z15" s="78"/>
      <c r="AA15" s="78"/>
      <c r="AB15" s="78"/>
      <c r="AC15" s="78"/>
      <c r="AD15" s="78"/>
      <c r="AE15" s="78"/>
    </row>
    <row r="16" spans="1:31" ht="50.1" customHeight="1">
      <c r="A16" s="138">
        <v>4</v>
      </c>
      <c r="B16" s="130" t="s">
        <v>56</v>
      </c>
      <c r="C16" s="77">
        <v>13</v>
      </c>
      <c r="D16" s="35" t="s">
        <v>37</v>
      </c>
      <c r="E16" s="82" t="s">
        <v>67</v>
      </c>
      <c r="F16" s="39"/>
      <c r="G16" s="39" t="s">
        <v>29</v>
      </c>
      <c r="H16" s="39" t="s">
        <v>16</v>
      </c>
      <c r="I16" s="39" t="s">
        <v>17</v>
      </c>
      <c r="J16" s="54">
        <v>84.13</v>
      </c>
      <c r="K16" s="19">
        <v>160</v>
      </c>
      <c r="L16" s="69">
        <f t="shared" si="0"/>
        <v>160</v>
      </c>
      <c r="M16" s="26" t="str">
        <f t="shared" si="1"/>
        <v>OK</v>
      </c>
      <c r="N16" s="118"/>
      <c r="O16" s="118"/>
      <c r="P16" s="118"/>
      <c r="Q16" s="78"/>
      <c r="R16" s="78"/>
      <c r="S16" s="78"/>
      <c r="T16" s="78"/>
      <c r="U16" s="78"/>
      <c r="V16" s="78"/>
      <c r="W16" s="78"/>
      <c r="X16" s="78"/>
      <c r="Y16" s="78"/>
      <c r="Z16" s="78"/>
      <c r="AA16" s="78"/>
      <c r="AB16" s="78"/>
      <c r="AC16" s="78"/>
      <c r="AD16" s="78"/>
      <c r="AE16" s="78"/>
    </row>
    <row r="17" spans="1:31" ht="50.1" customHeight="1">
      <c r="A17" s="139"/>
      <c r="B17" s="131"/>
      <c r="C17" s="77">
        <v>14</v>
      </c>
      <c r="D17" s="35" t="s">
        <v>38</v>
      </c>
      <c r="E17" s="82" t="s">
        <v>67</v>
      </c>
      <c r="F17" s="39"/>
      <c r="G17" s="39" t="s">
        <v>29</v>
      </c>
      <c r="H17" s="39" t="s">
        <v>16</v>
      </c>
      <c r="I17" s="39" t="s">
        <v>17</v>
      </c>
      <c r="J17" s="54">
        <v>85.72</v>
      </c>
      <c r="K17" s="19">
        <v>170</v>
      </c>
      <c r="L17" s="69">
        <f t="shared" si="0"/>
        <v>170</v>
      </c>
      <c r="M17" s="26" t="str">
        <f t="shared" si="1"/>
        <v>OK</v>
      </c>
      <c r="N17" s="118"/>
      <c r="O17" s="118"/>
      <c r="P17" s="118"/>
      <c r="Q17" s="78"/>
      <c r="R17" s="78"/>
      <c r="S17" s="78"/>
      <c r="T17" s="78"/>
      <c r="U17" s="78"/>
      <c r="V17" s="78"/>
      <c r="W17" s="78"/>
      <c r="X17" s="78"/>
      <c r="Y17" s="78"/>
      <c r="Z17" s="78"/>
      <c r="AA17" s="78"/>
      <c r="AB17" s="78"/>
      <c r="AC17" s="78"/>
      <c r="AD17" s="78"/>
      <c r="AE17" s="78"/>
    </row>
    <row r="18" spans="1:31" ht="70.5">
      <c r="A18" s="139"/>
      <c r="B18" s="131"/>
      <c r="C18" s="77">
        <v>15</v>
      </c>
      <c r="D18" s="35" t="s">
        <v>68</v>
      </c>
      <c r="E18" s="82" t="s">
        <v>67</v>
      </c>
      <c r="F18" s="41"/>
      <c r="G18" s="39" t="s">
        <v>29</v>
      </c>
      <c r="H18" s="39" t="s">
        <v>16</v>
      </c>
      <c r="I18" s="39" t="s">
        <v>17</v>
      </c>
      <c r="J18" s="54">
        <v>128.54</v>
      </c>
      <c r="K18" s="19">
        <v>150</v>
      </c>
      <c r="L18" s="69">
        <f t="shared" si="0"/>
        <v>150</v>
      </c>
      <c r="M18" s="26" t="str">
        <f t="shared" si="1"/>
        <v>OK</v>
      </c>
      <c r="N18" s="118"/>
      <c r="O18" s="118"/>
      <c r="P18" s="118"/>
      <c r="Q18" s="78"/>
      <c r="R18" s="78"/>
      <c r="S18" s="78"/>
      <c r="T18" s="78"/>
      <c r="U18" s="78"/>
      <c r="V18" s="78"/>
      <c r="W18" s="78"/>
      <c r="X18" s="78"/>
      <c r="Y18" s="78"/>
      <c r="Z18" s="78"/>
      <c r="AA18" s="78"/>
      <c r="AB18" s="78"/>
      <c r="AC18" s="78"/>
      <c r="AD18" s="78"/>
      <c r="AE18" s="78"/>
    </row>
    <row r="19" spans="1:31" ht="50.1" customHeight="1">
      <c r="A19" s="140"/>
      <c r="B19" s="141"/>
      <c r="C19" s="77">
        <v>16</v>
      </c>
      <c r="D19" s="35" t="s">
        <v>69</v>
      </c>
      <c r="E19" s="82" t="s">
        <v>67</v>
      </c>
      <c r="F19" s="41"/>
      <c r="G19" s="39" t="s">
        <v>29</v>
      </c>
      <c r="H19" s="39" t="s">
        <v>16</v>
      </c>
      <c r="I19" s="39" t="s">
        <v>17</v>
      </c>
      <c r="J19" s="53">
        <v>166.91</v>
      </c>
      <c r="K19" s="19">
        <v>166</v>
      </c>
      <c r="L19" s="69">
        <f t="shared" si="0"/>
        <v>166</v>
      </c>
      <c r="M19" s="26" t="str">
        <f t="shared" si="1"/>
        <v>OK</v>
      </c>
      <c r="N19" s="118"/>
      <c r="O19" s="118"/>
      <c r="P19" s="118"/>
      <c r="Q19" s="78"/>
      <c r="R19" s="78"/>
      <c r="S19" s="78"/>
      <c r="T19" s="78"/>
      <c r="U19" s="78"/>
      <c r="V19" s="78"/>
      <c r="W19" s="78"/>
      <c r="X19" s="78"/>
      <c r="Y19" s="78"/>
      <c r="Z19" s="78"/>
      <c r="AA19" s="78"/>
      <c r="AB19" s="78"/>
      <c r="AC19" s="78"/>
      <c r="AD19" s="78"/>
      <c r="AE19" s="78"/>
    </row>
    <row r="20" spans="1:31" ht="50.1" customHeight="1">
      <c r="A20" s="86">
        <v>5</v>
      </c>
      <c r="B20" s="94" t="s">
        <v>70</v>
      </c>
      <c r="C20" s="86">
        <v>17</v>
      </c>
      <c r="D20" s="89" t="s">
        <v>71</v>
      </c>
      <c r="E20" s="90" t="s">
        <v>72</v>
      </c>
      <c r="F20" s="88"/>
      <c r="G20" s="81" t="s">
        <v>74</v>
      </c>
      <c r="H20" s="81" t="s">
        <v>73</v>
      </c>
      <c r="I20" s="81" t="s">
        <v>17</v>
      </c>
      <c r="J20" s="87">
        <v>10495</v>
      </c>
      <c r="K20" s="19"/>
      <c r="L20" s="69">
        <f t="shared" si="0"/>
        <v>0</v>
      </c>
      <c r="M20" s="26" t="str">
        <f t="shared" si="1"/>
        <v>OK</v>
      </c>
      <c r="N20" s="118"/>
      <c r="O20" s="118"/>
      <c r="P20" s="118"/>
      <c r="Q20" s="78"/>
      <c r="R20" s="78"/>
      <c r="S20" s="78"/>
      <c r="T20" s="78"/>
      <c r="U20" s="78"/>
      <c r="V20" s="78"/>
      <c r="W20" s="78"/>
      <c r="X20" s="78"/>
      <c r="Y20" s="78"/>
      <c r="Z20" s="78"/>
      <c r="AA20" s="78"/>
      <c r="AB20" s="78"/>
      <c r="AC20" s="78"/>
      <c r="AD20" s="78"/>
      <c r="AE20" s="78"/>
    </row>
    <row r="21" spans="1:31" ht="50.1" customHeight="1">
      <c r="A21" s="77">
        <v>6</v>
      </c>
      <c r="B21" s="47" t="s">
        <v>45</v>
      </c>
      <c r="C21" s="77">
        <v>18</v>
      </c>
      <c r="D21" s="92" t="s">
        <v>75</v>
      </c>
      <c r="E21" s="93" t="s">
        <v>76</v>
      </c>
      <c r="F21" s="41"/>
      <c r="G21" s="82" t="s">
        <v>40</v>
      </c>
      <c r="H21" s="97" t="s">
        <v>16</v>
      </c>
      <c r="I21" s="39" t="s">
        <v>18</v>
      </c>
      <c r="J21" s="53">
        <v>180</v>
      </c>
      <c r="K21" s="19">
        <v>1400</v>
      </c>
      <c r="L21" s="69">
        <f t="shared" si="0"/>
        <v>950</v>
      </c>
      <c r="M21" s="26" t="str">
        <f t="shared" si="1"/>
        <v>OK</v>
      </c>
      <c r="N21" s="118">
        <v>200</v>
      </c>
      <c r="O21" s="118">
        <v>250</v>
      </c>
      <c r="P21" s="118"/>
      <c r="Q21" s="78"/>
      <c r="R21" s="78"/>
      <c r="S21" s="78"/>
      <c r="T21" s="78"/>
      <c r="U21" s="78"/>
      <c r="V21" s="78"/>
      <c r="W21" s="78"/>
      <c r="X21" s="78"/>
      <c r="Y21" s="78"/>
      <c r="Z21" s="78"/>
      <c r="AA21" s="78"/>
      <c r="AB21" s="78"/>
      <c r="AC21" s="78"/>
      <c r="AD21" s="78"/>
      <c r="AE21" s="78"/>
    </row>
    <row r="22" spans="1:31" ht="56.25" customHeight="1">
      <c r="A22" s="76">
        <v>7</v>
      </c>
      <c r="B22" s="91" t="s">
        <v>70</v>
      </c>
      <c r="C22" s="73">
        <v>19</v>
      </c>
      <c r="D22" s="95" t="s">
        <v>77</v>
      </c>
      <c r="E22" s="84" t="s">
        <v>78</v>
      </c>
      <c r="F22" s="38"/>
      <c r="G22" s="84" t="s">
        <v>79</v>
      </c>
      <c r="H22" s="81" t="s">
        <v>27</v>
      </c>
      <c r="I22" s="81" t="s">
        <v>18</v>
      </c>
      <c r="J22" s="55">
        <v>24.14</v>
      </c>
      <c r="K22" s="19">
        <v>820</v>
      </c>
      <c r="L22" s="69">
        <f t="shared" si="0"/>
        <v>490</v>
      </c>
      <c r="M22" s="26" t="str">
        <f t="shared" si="1"/>
        <v>OK</v>
      </c>
      <c r="N22" s="118"/>
      <c r="O22" s="118"/>
      <c r="P22" s="118">
        <v>330</v>
      </c>
      <c r="Q22" s="78"/>
      <c r="R22" s="78"/>
      <c r="S22" s="78"/>
      <c r="T22" s="78"/>
      <c r="U22" s="78"/>
      <c r="V22" s="78"/>
      <c r="W22" s="78"/>
      <c r="X22" s="78"/>
      <c r="Y22" s="78"/>
      <c r="Z22" s="78"/>
      <c r="AA22" s="78"/>
      <c r="AB22" s="78"/>
      <c r="AC22" s="78"/>
      <c r="AD22" s="78"/>
      <c r="AE22" s="78"/>
    </row>
    <row r="23" spans="1:31" ht="50.1" customHeight="1">
      <c r="A23" s="128">
        <v>8</v>
      </c>
      <c r="B23" s="130" t="s">
        <v>80</v>
      </c>
      <c r="C23" s="77">
        <v>20</v>
      </c>
      <c r="D23" s="64" t="s">
        <v>81</v>
      </c>
      <c r="E23" s="96" t="s">
        <v>82</v>
      </c>
      <c r="F23" s="41"/>
      <c r="G23" s="82" t="s">
        <v>85</v>
      </c>
      <c r="H23" s="39" t="s">
        <v>27</v>
      </c>
      <c r="I23" s="39" t="s">
        <v>17</v>
      </c>
      <c r="J23" s="53">
        <v>221.83</v>
      </c>
      <c r="K23" s="19"/>
      <c r="L23" s="69">
        <f t="shared" si="0"/>
        <v>0</v>
      </c>
      <c r="M23" s="26" t="str">
        <f t="shared" si="1"/>
        <v>OK</v>
      </c>
      <c r="N23" s="118"/>
      <c r="O23" s="118"/>
      <c r="P23" s="118"/>
      <c r="Q23" s="78"/>
      <c r="R23" s="78"/>
      <c r="S23" s="78"/>
      <c r="T23" s="78"/>
      <c r="U23" s="78"/>
      <c r="V23" s="78"/>
      <c r="W23" s="78"/>
      <c r="X23" s="78"/>
      <c r="Y23" s="78"/>
      <c r="Z23" s="78"/>
      <c r="AA23" s="78"/>
      <c r="AB23" s="78"/>
      <c r="AC23" s="78"/>
      <c r="AD23" s="78"/>
      <c r="AE23" s="78"/>
    </row>
    <row r="24" spans="1:31" ht="50.1" customHeight="1">
      <c r="A24" s="129"/>
      <c r="B24" s="131"/>
      <c r="C24" s="77">
        <v>21</v>
      </c>
      <c r="D24" s="64" t="s">
        <v>83</v>
      </c>
      <c r="E24" s="96" t="s">
        <v>82</v>
      </c>
      <c r="F24" s="41"/>
      <c r="G24" s="82" t="s">
        <v>85</v>
      </c>
      <c r="H24" s="39" t="s">
        <v>27</v>
      </c>
      <c r="I24" s="39" t="s">
        <v>17</v>
      </c>
      <c r="J24" s="53">
        <v>321.91000000000003</v>
      </c>
      <c r="K24" s="19"/>
      <c r="L24" s="69">
        <f t="shared" si="0"/>
        <v>0</v>
      </c>
      <c r="M24" s="26" t="str">
        <f t="shared" si="1"/>
        <v>OK</v>
      </c>
      <c r="N24" s="118"/>
      <c r="O24" s="118"/>
      <c r="P24" s="118"/>
      <c r="Q24" s="78"/>
      <c r="R24" s="78"/>
      <c r="S24" s="78"/>
      <c r="T24" s="78"/>
      <c r="U24" s="78"/>
      <c r="V24" s="78"/>
      <c r="W24" s="78"/>
      <c r="X24" s="78"/>
      <c r="Y24" s="78"/>
      <c r="Z24" s="78"/>
      <c r="AA24" s="78"/>
      <c r="AB24" s="78"/>
      <c r="AC24" s="78"/>
      <c r="AD24" s="78"/>
      <c r="AE24" s="78"/>
    </row>
    <row r="25" spans="1:31" ht="50.1" customHeight="1">
      <c r="A25" s="129"/>
      <c r="B25" s="131"/>
      <c r="C25" s="77">
        <v>22</v>
      </c>
      <c r="D25" s="64" t="s">
        <v>84</v>
      </c>
      <c r="E25" s="96" t="s">
        <v>82</v>
      </c>
      <c r="F25" s="41"/>
      <c r="G25" s="82" t="s">
        <v>85</v>
      </c>
      <c r="H25" s="39" t="s">
        <v>27</v>
      </c>
      <c r="I25" s="39" t="s">
        <v>17</v>
      </c>
      <c r="J25" s="53">
        <v>82.16</v>
      </c>
      <c r="K25" s="19"/>
      <c r="L25" s="69">
        <f t="shared" si="0"/>
        <v>0</v>
      </c>
      <c r="M25" s="26" t="str">
        <f t="shared" si="1"/>
        <v>OK</v>
      </c>
      <c r="N25" s="118"/>
      <c r="O25" s="118"/>
      <c r="P25" s="118"/>
      <c r="Q25" s="78"/>
      <c r="R25" s="78"/>
      <c r="S25" s="78"/>
      <c r="T25" s="78"/>
      <c r="U25" s="78"/>
      <c r="V25" s="78"/>
      <c r="W25" s="78"/>
      <c r="X25" s="78"/>
      <c r="Y25" s="78"/>
      <c r="Z25" s="78"/>
      <c r="AA25" s="78"/>
      <c r="AB25" s="78"/>
      <c r="AC25" s="78"/>
      <c r="AD25" s="78"/>
      <c r="AE25" s="78"/>
    </row>
    <row r="26" spans="1:31" ht="409.5">
      <c r="A26" s="73">
        <v>9</v>
      </c>
      <c r="B26" s="98" t="s">
        <v>86</v>
      </c>
      <c r="C26" s="73">
        <v>23</v>
      </c>
      <c r="D26" s="83" t="s">
        <v>87</v>
      </c>
      <c r="E26" s="84" t="s">
        <v>88</v>
      </c>
      <c r="F26" s="42"/>
      <c r="G26" s="38" t="s">
        <v>28</v>
      </c>
      <c r="H26" s="38" t="s">
        <v>16</v>
      </c>
      <c r="I26" s="38" t="s">
        <v>17</v>
      </c>
      <c r="J26" s="55">
        <v>679.16</v>
      </c>
      <c r="K26" s="19"/>
      <c r="L26" s="69">
        <f t="shared" si="0"/>
        <v>0</v>
      </c>
      <c r="M26" s="26" t="str">
        <f t="shared" si="1"/>
        <v>OK</v>
      </c>
      <c r="N26" s="118"/>
      <c r="O26" s="118"/>
      <c r="P26" s="118"/>
      <c r="Q26" s="78"/>
      <c r="R26" s="78"/>
      <c r="S26" s="78"/>
      <c r="T26" s="78"/>
      <c r="U26" s="78"/>
      <c r="V26" s="78"/>
      <c r="W26" s="78"/>
      <c r="X26" s="78"/>
      <c r="Y26" s="78"/>
      <c r="Z26" s="78"/>
      <c r="AA26" s="78"/>
      <c r="AB26" s="78"/>
      <c r="AC26" s="78"/>
      <c r="AD26" s="78"/>
      <c r="AE26" s="78"/>
    </row>
  </sheetData>
  <mergeCells count="30">
    <mergeCell ref="A23:A25"/>
    <mergeCell ref="B23:B25"/>
    <mergeCell ref="Q1:Q2"/>
    <mergeCell ref="K1:M1"/>
    <mergeCell ref="D1:J1"/>
    <mergeCell ref="A2:M2"/>
    <mergeCell ref="A9:A14"/>
    <mergeCell ref="B9:B14"/>
    <mergeCell ref="A16:A19"/>
    <mergeCell ref="B16:B19"/>
    <mergeCell ref="A4:A8"/>
    <mergeCell ref="B4:B8"/>
    <mergeCell ref="A1:C1"/>
    <mergeCell ref="AA1:AA2"/>
    <mergeCell ref="T1:T2"/>
    <mergeCell ref="Z1:Z2"/>
    <mergeCell ref="X1:X2"/>
    <mergeCell ref="Y1:Y2"/>
    <mergeCell ref="S1:S2"/>
    <mergeCell ref="R1:R2"/>
    <mergeCell ref="U1:U2"/>
    <mergeCell ref="V1:V2"/>
    <mergeCell ref="W1:W2"/>
    <mergeCell ref="O1:O2"/>
    <mergeCell ref="P1:P2"/>
    <mergeCell ref="N1:N2"/>
    <mergeCell ref="AE1:AE2"/>
    <mergeCell ref="AB1:AB2"/>
    <mergeCell ref="AC1:AC2"/>
    <mergeCell ref="AD1:AD2"/>
  </mergeCells>
  <conditionalFormatting sqref="N4">
    <cfRule type="cellIs" dxfId="62" priority="1" stopIfTrue="1" operator="greaterThan">
      <formula>0</formula>
    </cfRule>
    <cfRule type="cellIs" dxfId="61" priority="2" stopIfTrue="1" operator="greaterThan">
      <formula>0</formula>
    </cfRule>
    <cfRule type="cellIs" dxfId="60" priority="3" stopIfTrue="1" operator="greaterThan">
      <formula>0</formula>
    </cfRule>
  </conditionalFormatting>
  <conditionalFormatting sqref="U4:W4">
    <cfRule type="cellIs" dxfId="59" priority="4" stopIfTrue="1" operator="greaterThan">
      <formula>0</formula>
    </cfRule>
    <cfRule type="cellIs" dxfId="58" priority="5" stopIfTrue="1" operator="greaterThan">
      <formula>0</formula>
    </cfRule>
    <cfRule type="cellIs" dxfId="57" priority="6" stopIfTrue="1" operator="greaterThan">
      <formula>0</formula>
    </cfRule>
  </conditionalFormatting>
  <conditionalFormatting sqref="X4:AE26 U5:W26 O4:T26 N5:N26">
    <cfRule type="cellIs" dxfId="56" priority="7" stopIfTrue="1" operator="greaterThan">
      <formula>0</formula>
    </cfRule>
    <cfRule type="cellIs" dxfId="55" priority="8" stopIfTrue="1" operator="greaterThan">
      <formula>0</formula>
    </cfRule>
    <cfRule type="cellIs" dxfId="54" priority="9" stopIfTrue="1" operator="greaterThan">
      <formula>0</formula>
    </cfRule>
  </conditionalFormatting>
  <pageMargins left="0.511811024" right="0.511811024" top="0.78740157499999996" bottom="0.78740157499999996" header="0.31496062000000002" footer="0.31496062000000002"/>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E26"/>
  <sheetViews>
    <sheetView topLeftCell="A10" zoomScale="78" zoomScaleNormal="78" workbookViewId="0">
      <selection activeCell="P10" sqref="P10"/>
    </sheetView>
  </sheetViews>
  <sheetFormatPr defaultColWidth="9.7109375" defaultRowHeight="15"/>
  <cols>
    <col min="1" max="1" width="7.140625" style="32" customWidth="1"/>
    <col min="2" max="2" width="33.28515625" style="32" customWidth="1"/>
    <col min="3" max="3" width="6" style="27" bestFit="1" customWidth="1"/>
    <col min="4" max="4" width="60.28515625" style="32" customWidth="1"/>
    <col min="5" max="5" width="19" style="32" customWidth="1"/>
    <col min="6" max="6" width="9.28515625" style="32" hidden="1" customWidth="1"/>
    <col min="7" max="7" width="12" style="32" bestFit="1" customWidth="1"/>
    <col min="8" max="8" width="8.85546875" style="32" customWidth="1"/>
    <col min="9" max="9" width="10.140625" style="32" bestFit="1" customWidth="1"/>
    <col min="10" max="10" width="13.42578125" style="44" bestFit="1" customWidth="1"/>
    <col min="11" max="11" width="12.7109375" style="4" customWidth="1"/>
    <col min="12" max="12" width="13.28515625" style="28" customWidth="1"/>
    <col min="13" max="13" width="12.5703125" style="5" customWidth="1"/>
    <col min="14" max="14" width="13.85546875" style="6" customWidth="1"/>
    <col min="15" max="15" width="12.7109375" style="6" customWidth="1"/>
    <col min="16" max="16" width="14.85546875" style="6" customWidth="1"/>
    <col min="17" max="17" width="14.140625" style="6" customWidth="1"/>
    <col min="18" max="18" width="15.28515625" style="6" customWidth="1"/>
    <col min="19" max="19" width="15.42578125" style="6" customWidth="1"/>
    <col min="20" max="20" width="17.85546875" style="6" customWidth="1"/>
    <col min="21" max="21" width="14" style="6" customWidth="1"/>
    <col min="22" max="22" width="13.5703125" style="6" customWidth="1"/>
    <col min="23" max="23" width="14.5703125" style="6" customWidth="1"/>
    <col min="24" max="24" width="14" style="6" customWidth="1"/>
    <col min="25" max="25" width="14.28515625" style="6" customWidth="1"/>
    <col min="26" max="31" width="12.7109375" style="2" customWidth="1"/>
    <col min="32" max="16384" width="9.7109375" style="2"/>
  </cols>
  <sheetData>
    <row r="1" spans="1:31" ht="31.5" customHeight="1">
      <c r="A1" s="132" t="s">
        <v>41</v>
      </c>
      <c r="B1" s="132"/>
      <c r="C1" s="132"/>
      <c r="D1" s="132" t="s">
        <v>42</v>
      </c>
      <c r="E1" s="132"/>
      <c r="F1" s="132"/>
      <c r="G1" s="132"/>
      <c r="H1" s="132"/>
      <c r="I1" s="132"/>
      <c r="J1" s="132"/>
      <c r="K1" s="132" t="s">
        <v>43</v>
      </c>
      <c r="L1" s="132"/>
      <c r="M1" s="132"/>
      <c r="N1" s="126" t="s">
        <v>44</v>
      </c>
      <c r="O1" s="126" t="s">
        <v>44</v>
      </c>
      <c r="P1" s="126" t="s">
        <v>44</v>
      </c>
      <c r="Q1" s="126" t="s">
        <v>44</v>
      </c>
      <c r="R1" s="126" t="s">
        <v>44</v>
      </c>
      <c r="S1" s="126" t="s">
        <v>44</v>
      </c>
      <c r="T1" s="126" t="s">
        <v>44</v>
      </c>
      <c r="U1" s="126" t="s">
        <v>44</v>
      </c>
      <c r="V1" s="126" t="s">
        <v>44</v>
      </c>
      <c r="W1" s="126" t="s">
        <v>44</v>
      </c>
      <c r="X1" s="126" t="s">
        <v>44</v>
      </c>
      <c r="Y1" s="126" t="s">
        <v>44</v>
      </c>
      <c r="Z1" s="126" t="s">
        <v>44</v>
      </c>
      <c r="AA1" s="126" t="s">
        <v>44</v>
      </c>
      <c r="AB1" s="126" t="s">
        <v>44</v>
      </c>
      <c r="AC1" s="126" t="s">
        <v>44</v>
      </c>
      <c r="AD1" s="126" t="s">
        <v>44</v>
      </c>
      <c r="AE1" s="126" t="s">
        <v>44</v>
      </c>
    </row>
    <row r="2" spans="1:31" ht="24" customHeight="1">
      <c r="A2" s="132" t="s">
        <v>19</v>
      </c>
      <c r="B2" s="132"/>
      <c r="C2" s="132"/>
      <c r="D2" s="132"/>
      <c r="E2" s="132"/>
      <c r="F2" s="132"/>
      <c r="G2" s="132"/>
      <c r="H2" s="132"/>
      <c r="I2" s="132"/>
      <c r="J2" s="132"/>
      <c r="K2" s="132"/>
      <c r="L2" s="132"/>
      <c r="M2" s="132"/>
      <c r="N2" s="126"/>
      <c r="O2" s="126"/>
      <c r="P2" s="126"/>
      <c r="Q2" s="126"/>
      <c r="R2" s="126"/>
      <c r="S2" s="126"/>
      <c r="T2" s="126"/>
      <c r="U2" s="126"/>
      <c r="V2" s="126"/>
      <c r="W2" s="126"/>
      <c r="X2" s="126"/>
      <c r="Y2" s="126"/>
      <c r="Z2" s="126"/>
      <c r="AA2" s="126"/>
      <c r="AB2" s="126"/>
      <c r="AC2" s="126"/>
      <c r="AD2" s="126"/>
      <c r="AE2" s="126"/>
    </row>
    <row r="3" spans="1:31" s="3" customFormat="1" ht="50.25">
      <c r="A3" s="50" t="s">
        <v>30</v>
      </c>
      <c r="B3" s="63" t="s">
        <v>31</v>
      </c>
      <c r="C3" s="50" t="s">
        <v>4</v>
      </c>
      <c r="D3" s="51" t="s">
        <v>32</v>
      </c>
      <c r="E3" s="51" t="s">
        <v>33</v>
      </c>
      <c r="F3" s="63"/>
      <c r="G3" s="50" t="s">
        <v>34</v>
      </c>
      <c r="H3" s="50" t="s">
        <v>5</v>
      </c>
      <c r="I3" s="50" t="s">
        <v>35</v>
      </c>
      <c r="J3" s="43" t="s">
        <v>2</v>
      </c>
      <c r="K3" s="22" t="s">
        <v>7</v>
      </c>
      <c r="L3" s="23" t="s">
        <v>0</v>
      </c>
      <c r="M3" s="20" t="s">
        <v>3</v>
      </c>
      <c r="N3" s="72" t="s">
        <v>1</v>
      </c>
      <c r="O3" s="72" t="s">
        <v>1</v>
      </c>
      <c r="P3" s="72" t="s">
        <v>1</v>
      </c>
      <c r="Q3" s="72" t="s">
        <v>1</v>
      </c>
      <c r="R3" s="72" t="s">
        <v>1</v>
      </c>
      <c r="S3" s="72" t="s">
        <v>1</v>
      </c>
      <c r="T3" s="72" t="s">
        <v>1</v>
      </c>
      <c r="U3" s="72" t="s">
        <v>1</v>
      </c>
      <c r="V3" s="72" t="s">
        <v>1</v>
      </c>
      <c r="W3" s="72" t="s">
        <v>1</v>
      </c>
      <c r="X3" s="72" t="s">
        <v>1</v>
      </c>
      <c r="Y3" s="72" t="s">
        <v>1</v>
      </c>
      <c r="Z3" s="72" t="s">
        <v>1</v>
      </c>
      <c r="AA3" s="72" t="s">
        <v>1</v>
      </c>
      <c r="AB3" s="72" t="s">
        <v>1</v>
      </c>
      <c r="AC3" s="72" t="s">
        <v>1</v>
      </c>
      <c r="AD3" s="72" t="s">
        <v>1</v>
      </c>
      <c r="AE3" s="72" t="s">
        <v>1</v>
      </c>
    </row>
    <row r="4" spans="1:31" ht="50.1" customHeight="1">
      <c r="A4" s="133">
        <v>1</v>
      </c>
      <c r="B4" s="135" t="s">
        <v>45</v>
      </c>
      <c r="C4" s="73">
        <v>1</v>
      </c>
      <c r="D4" s="33" t="s">
        <v>46</v>
      </c>
      <c r="E4" s="79" t="s">
        <v>47</v>
      </c>
      <c r="F4" s="37"/>
      <c r="G4" s="81" t="s">
        <v>20</v>
      </c>
      <c r="H4" s="37" t="s">
        <v>16</v>
      </c>
      <c r="I4" s="37" t="s">
        <v>17</v>
      </c>
      <c r="J4" s="52">
        <v>214</v>
      </c>
      <c r="K4" s="19"/>
      <c r="L4" s="69">
        <f>K4-(SUM(N4:AE4))</f>
        <v>0</v>
      </c>
      <c r="M4" s="26" t="str">
        <f>IF(L4&lt;0,"ATENÇÃO","OK")</f>
        <v>OK</v>
      </c>
      <c r="N4" s="78"/>
      <c r="O4" s="78"/>
      <c r="P4" s="78"/>
      <c r="Q4" s="78"/>
      <c r="R4" s="78"/>
      <c r="S4" s="78"/>
      <c r="T4" s="78"/>
      <c r="U4" s="78"/>
      <c r="V4" s="78"/>
      <c r="W4" s="78"/>
      <c r="X4" s="78"/>
      <c r="Y4" s="78"/>
      <c r="Z4" s="78"/>
      <c r="AA4" s="78"/>
      <c r="AB4" s="78"/>
      <c r="AC4" s="78"/>
      <c r="AD4" s="78"/>
      <c r="AE4" s="78"/>
    </row>
    <row r="5" spans="1:31" ht="27" customHeight="1">
      <c r="A5" s="134"/>
      <c r="B5" s="136"/>
      <c r="C5" s="73">
        <v>2</v>
      </c>
      <c r="D5" s="34" t="s">
        <v>48</v>
      </c>
      <c r="E5" s="79" t="s">
        <v>49</v>
      </c>
      <c r="F5" s="38"/>
      <c r="G5" s="81" t="s">
        <v>21</v>
      </c>
      <c r="H5" s="38" t="s">
        <v>16</v>
      </c>
      <c r="I5" s="37" t="s">
        <v>17</v>
      </c>
      <c r="J5" s="52">
        <v>90</v>
      </c>
      <c r="K5" s="19"/>
      <c r="L5" s="69">
        <f t="shared" ref="L5:L26" si="0">K5-(SUM(N5:AE5))</f>
        <v>0</v>
      </c>
      <c r="M5" s="26" t="str">
        <f t="shared" ref="M5:M26" si="1">IF(L5&lt;0,"ATENÇÃO","OK")</f>
        <v>OK</v>
      </c>
      <c r="N5" s="78"/>
      <c r="O5" s="78"/>
      <c r="P5" s="78"/>
      <c r="Q5" s="78"/>
      <c r="R5" s="78"/>
      <c r="S5" s="78"/>
      <c r="T5" s="78"/>
      <c r="U5" s="78"/>
      <c r="V5" s="78"/>
      <c r="W5" s="78"/>
      <c r="X5" s="78"/>
      <c r="Y5" s="78"/>
      <c r="Z5" s="78"/>
      <c r="AA5" s="78"/>
      <c r="AB5" s="78"/>
      <c r="AC5" s="78"/>
      <c r="AD5" s="78"/>
      <c r="AE5" s="78"/>
    </row>
    <row r="6" spans="1:31" ht="50.1" customHeight="1">
      <c r="A6" s="134"/>
      <c r="B6" s="136"/>
      <c r="C6" s="73">
        <v>3</v>
      </c>
      <c r="D6" s="33" t="s">
        <v>50</v>
      </c>
      <c r="E6" s="80" t="s">
        <v>51</v>
      </c>
      <c r="F6" s="37"/>
      <c r="G6" s="81" t="s">
        <v>23</v>
      </c>
      <c r="H6" s="37" t="s">
        <v>16</v>
      </c>
      <c r="I6" s="37" t="s">
        <v>17</v>
      </c>
      <c r="J6" s="52">
        <v>70</v>
      </c>
      <c r="K6" s="19"/>
      <c r="L6" s="69">
        <f t="shared" si="0"/>
        <v>0</v>
      </c>
      <c r="M6" s="26" t="str">
        <f t="shared" si="1"/>
        <v>OK</v>
      </c>
      <c r="N6" s="78"/>
      <c r="O6" s="78"/>
      <c r="P6" s="78"/>
      <c r="Q6" s="78"/>
      <c r="R6" s="78"/>
      <c r="S6" s="78"/>
      <c r="T6" s="78"/>
      <c r="U6" s="78"/>
      <c r="V6" s="78"/>
      <c r="W6" s="78"/>
      <c r="X6" s="78"/>
      <c r="Y6" s="78"/>
      <c r="Z6" s="78"/>
      <c r="AA6" s="78"/>
      <c r="AB6" s="78"/>
      <c r="AC6" s="78"/>
      <c r="AD6" s="78"/>
      <c r="AE6" s="78"/>
    </row>
    <row r="7" spans="1:31" ht="50.1" customHeight="1">
      <c r="A7" s="134"/>
      <c r="B7" s="136"/>
      <c r="C7" s="73">
        <v>4</v>
      </c>
      <c r="D7" s="33" t="s">
        <v>52</v>
      </c>
      <c r="E7" s="79" t="s">
        <v>53</v>
      </c>
      <c r="F7" s="37"/>
      <c r="G7" s="81" t="s">
        <v>24</v>
      </c>
      <c r="H7" s="37" t="s">
        <v>16</v>
      </c>
      <c r="I7" s="37" t="s">
        <v>17</v>
      </c>
      <c r="J7" s="52">
        <v>120</v>
      </c>
      <c r="K7" s="19"/>
      <c r="L7" s="69">
        <f t="shared" si="0"/>
        <v>0</v>
      </c>
      <c r="M7" s="26" t="str">
        <f t="shared" si="1"/>
        <v>OK</v>
      </c>
      <c r="N7" s="78"/>
      <c r="O7" s="78"/>
      <c r="P7" s="78"/>
      <c r="Q7" s="78"/>
      <c r="R7" s="78"/>
      <c r="S7" s="78"/>
      <c r="T7" s="78"/>
      <c r="U7" s="78"/>
      <c r="V7" s="78"/>
      <c r="W7" s="78"/>
      <c r="X7" s="78"/>
      <c r="Y7" s="78"/>
      <c r="Z7" s="78"/>
      <c r="AA7" s="78"/>
      <c r="AB7" s="78"/>
      <c r="AC7" s="78"/>
      <c r="AD7" s="78"/>
      <c r="AE7" s="78"/>
    </row>
    <row r="8" spans="1:31" ht="50.1" customHeight="1">
      <c r="A8" s="134"/>
      <c r="B8" s="137"/>
      <c r="C8" s="73">
        <v>5</v>
      </c>
      <c r="D8" s="33" t="s">
        <v>54</v>
      </c>
      <c r="E8" s="79" t="s">
        <v>55</v>
      </c>
      <c r="F8" s="37"/>
      <c r="G8" s="81" t="s">
        <v>25</v>
      </c>
      <c r="H8" s="37" t="s">
        <v>16</v>
      </c>
      <c r="I8" s="37" t="s">
        <v>17</v>
      </c>
      <c r="J8" s="52">
        <v>131.80000000000001</v>
      </c>
      <c r="K8" s="19"/>
      <c r="L8" s="69">
        <f t="shared" si="0"/>
        <v>0</v>
      </c>
      <c r="M8" s="26" t="str">
        <f t="shared" si="1"/>
        <v>OK</v>
      </c>
      <c r="N8" s="78"/>
      <c r="O8" s="78"/>
      <c r="P8" s="78"/>
      <c r="Q8" s="78"/>
      <c r="R8" s="78"/>
      <c r="S8" s="78"/>
      <c r="T8" s="78"/>
      <c r="U8" s="78"/>
      <c r="V8" s="78"/>
      <c r="W8" s="78"/>
      <c r="X8" s="78"/>
      <c r="Y8" s="78"/>
      <c r="Z8" s="78"/>
      <c r="AA8" s="78"/>
      <c r="AB8" s="78"/>
      <c r="AC8" s="78"/>
      <c r="AD8" s="78"/>
      <c r="AE8" s="78"/>
    </row>
    <row r="9" spans="1:31" ht="50.1" customHeight="1">
      <c r="A9" s="138">
        <v>2</v>
      </c>
      <c r="B9" s="130" t="s">
        <v>56</v>
      </c>
      <c r="C9" s="77">
        <v>6</v>
      </c>
      <c r="D9" s="35" t="s">
        <v>57</v>
      </c>
      <c r="E9" s="82" t="s">
        <v>58</v>
      </c>
      <c r="F9" s="39"/>
      <c r="G9" s="39" t="s">
        <v>22</v>
      </c>
      <c r="H9" s="39" t="s">
        <v>16</v>
      </c>
      <c r="I9" s="39" t="s">
        <v>17</v>
      </c>
      <c r="J9" s="53">
        <v>99</v>
      </c>
      <c r="K9" s="19"/>
      <c r="L9" s="69">
        <f t="shared" si="0"/>
        <v>0</v>
      </c>
      <c r="M9" s="26" t="str">
        <f t="shared" si="1"/>
        <v>OK</v>
      </c>
      <c r="N9" s="78"/>
      <c r="O9" s="78"/>
      <c r="P9" s="78"/>
      <c r="Q9" s="78"/>
      <c r="R9" s="78"/>
      <c r="S9" s="78"/>
      <c r="T9" s="78"/>
      <c r="U9" s="78"/>
      <c r="V9" s="78"/>
      <c r="W9" s="78"/>
      <c r="X9" s="78"/>
      <c r="Y9" s="78"/>
      <c r="Z9" s="78"/>
      <c r="AA9" s="78"/>
      <c r="AB9" s="78"/>
      <c r="AC9" s="78"/>
      <c r="AD9" s="78"/>
      <c r="AE9" s="78"/>
    </row>
    <row r="10" spans="1:31" ht="50.1" customHeight="1">
      <c r="A10" s="139"/>
      <c r="B10" s="131"/>
      <c r="C10" s="77">
        <v>7</v>
      </c>
      <c r="D10" s="35" t="s">
        <v>59</v>
      </c>
      <c r="E10" s="82" t="s">
        <v>58</v>
      </c>
      <c r="F10" s="39"/>
      <c r="G10" s="39" t="s">
        <v>22</v>
      </c>
      <c r="H10" s="39" t="s">
        <v>16</v>
      </c>
      <c r="I10" s="39" t="s">
        <v>17</v>
      </c>
      <c r="J10" s="53">
        <v>135</v>
      </c>
      <c r="K10" s="19"/>
      <c r="L10" s="69">
        <f t="shared" si="0"/>
        <v>0</v>
      </c>
      <c r="M10" s="26" t="str">
        <f t="shared" si="1"/>
        <v>OK</v>
      </c>
      <c r="N10" s="78"/>
      <c r="O10" s="78"/>
      <c r="P10" s="78"/>
      <c r="Q10" s="78"/>
      <c r="R10" s="78"/>
      <c r="S10" s="78"/>
      <c r="T10" s="78"/>
      <c r="U10" s="78"/>
      <c r="V10" s="78"/>
      <c r="W10" s="78"/>
      <c r="X10" s="78"/>
      <c r="Y10" s="78"/>
      <c r="Z10" s="78"/>
      <c r="AA10" s="78"/>
      <c r="AB10" s="78"/>
      <c r="AC10" s="78"/>
      <c r="AD10" s="78"/>
      <c r="AE10" s="78"/>
    </row>
    <row r="11" spans="1:31" ht="50.1" customHeight="1">
      <c r="A11" s="139"/>
      <c r="B11" s="131"/>
      <c r="C11" s="77">
        <v>8</v>
      </c>
      <c r="D11" s="36" t="s">
        <v>60</v>
      </c>
      <c r="E11" s="82" t="s">
        <v>58</v>
      </c>
      <c r="F11" s="39"/>
      <c r="G11" s="39" t="s">
        <v>26</v>
      </c>
      <c r="H11" s="39" t="s">
        <v>27</v>
      </c>
      <c r="I11" s="40" t="s">
        <v>17</v>
      </c>
      <c r="J11" s="53">
        <v>325</v>
      </c>
      <c r="K11" s="19"/>
      <c r="L11" s="69">
        <f t="shared" si="0"/>
        <v>0</v>
      </c>
      <c r="M11" s="26" t="str">
        <f t="shared" si="1"/>
        <v>OK</v>
      </c>
      <c r="N11" s="78"/>
      <c r="O11" s="78"/>
      <c r="P11" s="78"/>
      <c r="Q11" s="78"/>
      <c r="R11" s="78"/>
      <c r="S11" s="78"/>
      <c r="T11" s="78"/>
      <c r="U11" s="78"/>
      <c r="V11" s="78"/>
      <c r="W11" s="78"/>
      <c r="X11" s="78"/>
      <c r="Y11" s="78"/>
      <c r="Z11" s="78"/>
      <c r="AA11" s="78"/>
      <c r="AB11" s="78"/>
      <c r="AC11" s="78"/>
      <c r="AD11" s="78"/>
      <c r="AE11" s="78"/>
    </row>
    <row r="12" spans="1:31" ht="50.1" customHeight="1">
      <c r="A12" s="139"/>
      <c r="B12" s="131"/>
      <c r="C12" s="77">
        <v>9</v>
      </c>
      <c r="D12" s="36" t="s">
        <v>61</v>
      </c>
      <c r="E12" s="82" t="s">
        <v>58</v>
      </c>
      <c r="F12" s="39"/>
      <c r="G12" s="39" t="s">
        <v>26</v>
      </c>
      <c r="H12" s="39" t="s">
        <v>27</v>
      </c>
      <c r="I12" s="40" t="s">
        <v>17</v>
      </c>
      <c r="J12" s="54">
        <v>274</v>
      </c>
      <c r="K12" s="19"/>
      <c r="L12" s="69">
        <f t="shared" si="0"/>
        <v>0</v>
      </c>
      <c r="M12" s="26" t="str">
        <f t="shared" si="1"/>
        <v>OK</v>
      </c>
      <c r="N12" s="78"/>
      <c r="O12" s="78"/>
      <c r="P12" s="78"/>
      <c r="Q12" s="78"/>
      <c r="R12" s="78"/>
      <c r="S12" s="78"/>
      <c r="T12" s="78"/>
      <c r="U12" s="78"/>
      <c r="V12" s="78"/>
      <c r="W12" s="78"/>
      <c r="X12" s="78"/>
      <c r="Y12" s="78"/>
      <c r="Z12" s="78"/>
      <c r="AA12" s="78"/>
      <c r="AB12" s="78"/>
      <c r="AC12" s="78"/>
      <c r="AD12" s="78"/>
      <c r="AE12" s="78"/>
    </row>
    <row r="13" spans="1:31" ht="34.5" customHeight="1">
      <c r="A13" s="139"/>
      <c r="B13" s="131"/>
      <c r="C13" s="77">
        <v>10</v>
      </c>
      <c r="D13" s="35" t="s">
        <v>62</v>
      </c>
      <c r="E13" s="82" t="s">
        <v>63</v>
      </c>
      <c r="F13" s="39"/>
      <c r="G13" s="39" t="s">
        <v>39</v>
      </c>
      <c r="H13" s="39" t="s">
        <v>16</v>
      </c>
      <c r="I13" s="39" t="s">
        <v>18</v>
      </c>
      <c r="J13" s="54">
        <v>35.15</v>
      </c>
      <c r="K13" s="19"/>
      <c r="L13" s="69">
        <f t="shared" si="0"/>
        <v>0</v>
      </c>
      <c r="M13" s="26" t="str">
        <f t="shared" si="1"/>
        <v>OK</v>
      </c>
      <c r="N13" s="78"/>
      <c r="O13" s="78"/>
      <c r="P13" s="78"/>
      <c r="Q13" s="78"/>
      <c r="R13" s="78"/>
      <c r="S13" s="78"/>
      <c r="T13" s="78"/>
      <c r="U13" s="78"/>
      <c r="V13" s="78"/>
      <c r="W13" s="78"/>
      <c r="X13" s="78"/>
      <c r="Y13" s="78"/>
      <c r="Z13" s="78"/>
      <c r="AA13" s="78"/>
      <c r="AB13" s="78"/>
      <c r="AC13" s="78"/>
      <c r="AD13" s="78"/>
      <c r="AE13" s="78"/>
    </row>
    <row r="14" spans="1:31" ht="39.75" customHeight="1">
      <c r="A14" s="140"/>
      <c r="B14" s="141"/>
      <c r="C14" s="77">
        <v>11</v>
      </c>
      <c r="D14" s="35" t="s">
        <v>64</v>
      </c>
      <c r="E14" s="82" t="s">
        <v>63</v>
      </c>
      <c r="F14" s="39"/>
      <c r="G14" s="39" t="s">
        <v>39</v>
      </c>
      <c r="H14" s="39" t="s">
        <v>16</v>
      </c>
      <c r="I14" s="39" t="s">
        <v>18</v>
      </c>
      <c r="J14" s="54">
        <v>39</v>
      </c>
      <c r="K14" s="19"/>
      <c r="L14" s="69">
        <f t="shared" si="0"/>
        <v>0</v>
      </c>
      <c r="M14" s="26" t="str">
        <f t="shared" si="1"/>
        <v>OK</v>
      </c>
      <c r="N14" s="78"/>
      <c r="O14" s="78"/>
      <c r="P14" s="78"/>
      <c r="Q14" s="78"/>
      <c r="R14" s="78"/>
      <c r="S14" s="78"/>
      <c r="T14" s="78"/>
      <c r="U14" s="78"/>
      <c r="V14" s="78"/>
      <c r="W14" s="78"/>
      <c r="X14" s="78"/>
      <c r="Y14" s="78"/>
      <c r="Z14" s="78"/>
      <c r="AA14" s="78"/>
      <c r="AB14" s="78"/>
      <c r="AC14" s="78"/>
      <c r="AD14" s="78"/>
      <c r="AE14" s="78"/>
    </row>
    <row r="15" spans="1:31" ht="50.1" customHeight="1">
      <c r="A15" s="86">
        <v>3</v>
      </c>
      <c r="B15" s="85" t="s">
        <v>65</v>
      </c>
      <c r="C15" s="86">
        <v>12</v>
      </c>
      <c r="D15" s="83" t="s">
        <v>36</v>
      </c>
      <c r="E15" s="84" t="s">
        <v>66</v>
      </c>
      <c r="F15" s="81"/>
      <c r="G15" s="81" t="s">
        <v>28</v>
      </c>
      <c r="H15" s="81" t="s">
        <v>16</v>
      </c>
      <c r="I15" s="81" t="s">
        <v>17</v>
      </c>
      <c r="J15" s="87">
        <v>55.96</v>
      </c>
      <c r="K15" s="19">
        <v>30</v>
      </c>
      <c r="L15" s="69">
        <f t="shared" si="0"/>
        <v>30</v>
      </c>
      <c r="M15" s="26" t="str">
        <f t="shared" si="1"/>
        <v>OK</v>
      </c>
      <c r="N15" s="78"/>
      <c r="O15" s="78"/>
      <c r="P15" s="78"/>
      <c r="Q15" s="78"/>
      <c r="R15" s="78"/>
      <c r="S15" s="78"/>
      <c r="T15" s="78"/>
      <c r="U15" s="78"/>
      <c r="V15" s="78"/>
      <c r="W15" s="78"/>
      <c r="X15" s="78"/>
      <c r="Y15" s="78"/>
      <c r="Z15" s="78"/>
      <c r="AA15" s="78"/>
      <c r="AB15" s="78"/>
      <c r="AC15" s="78"/>
      <c r="AD15" s="78"/>
      <c r="AE15" s="78"/>
    </row>
    <row r="16" spans="1:31" ht="50.1" customHeight="1">
      <c r="A16" s="138">
        <v>4</v>
      </c>
      <c r="B16" s="130" t="s">
        <v>56</v>
      </c>
      <c r="C16" s="77">
        <v>13</v>
      </c>
      <c r="D16" s="35" t="s">
        <v>37</v>
      </c>
      <c r="E16" s="82" t="s">
        <v>67</v>
      </c>
      <c r="F16" s="39"/>
      <c r="G16" s="39" t="s">
        <v>29</v>
      </c>
      <c r="H16" s="39" t="s">
        <v>16</v>
      </c>
      <c r="I16" s="39" t="s">
        <v>17</v>
      </c>
      <c r="J16" s="54">
        <v>84.13</v>
      </c>
      <c r="K16" s="19">
        <v>30</v>
      </c>
      <c r="L16" s="69">
        <f t="shared" si="0"/>
        <v>30</v>
      </c>
      <c r="M16" s="26" t="str">
        <f t="shared" si="1"/>
        <v>OK</v>
      </c>
      <c r="N16" s="78"/>
      <c r="O16" s="78"/>
      <c r="P16" s="78"/>
      <c r="Q16" s="78"/>
      <c r="R16" s="78"/>
      <c r="S16" s="78"/>
      <c r="T16" s="78"/>
      <c r="U16" s="78"/>
      <c r="V16" s="78"/>
      <c r="W16" s="78"/>
      <c r="X16" s="78"/>
      <c r="Y16" s="78"/>
      <c r="Z16" s="78"/>
      <c r="AA16" s="78"/>
      <c r="AB16" s="78"/>
      <c r="AC16" s="78"/>
      <c r="AD16" s="78"/>
      <c r="AE16" s="78"/>
    </row>
    <row r="17" spans="1:31" ht="50.1" customHeight="1">
      <c r="A17" s="139"/>
      <c r="B17" s="131"/>
      <c r="C17" s="77">
        <v>14</v>
      </c>
      <c r="D17" s="35" t="s">
        <v>38</v>
      </c>
      <c r="E17" s="82" t="s">
        <v>67</v>
      </c>
      <c r="F17" s="39"/>
      <c r="G17" s="39" t="s">
        <v>29</v>
      </c>
      <c r="H17" s="39" t="s">
        <v>16</v>
      </c>
      <c r="I17" s="39" t="s">
        <v>17</v>
      </c>
      <c r="J17" s="54">
        <v>85.72</v>
      </c>
      <c r="K17" s="19"/>
      <c r="L17" s="69">
        <f t="shared" si="0"/>
        <v>0</v>
      </c>
      <c r="M17" s="26" t="str">
        <f t="shared" si="1"/>
        <v>OK</v>
      </c>
      <c r="N17" s="78"/>
      <c r="O17" s="78"/>
      <c r="P17" s="78"/>
      <c r="Q17" s="78"/>
      <c r="R17" s="78"/>
      <c r="S17" s="78"/>
      <c r="T17" s="78"/>
      <c r="U17" s="78"/>
      <c r="V17" s="78"/>
      <c r="W17" s="78"/>
      <c r="X17" s="78"/>
      <c r="Y17" s="78"/>
      <c r="Z17" s="78"/>
      <c r="AA17" s="78"/>
      <c r="AB17" s="78"/>
      <c r="AC17" s="78"/>
      <c r="AD17" s="78"/>
      <c r="AE17" s="78"/>
    </row>
    <row r="18" spans="1:31" ht="70.5">
      <c r="A18" s="139"/>
      <c r="B18" s="131"/>
      <c r="C18" s="77">
        <v>15</v>
      </c>
      <c r="D18" s="35" t="s">
        <v>68</v>
      </c>
      <c r="E18" s="82" t="s">
        <v>67</v>
      </c>
      <c r="F18" s="41"/>
      <c r="G18" s="39" t="s">
        <v>29</v>
      </c>
      <c r="H18" s="39" t="s">
        <v>16</v>
      </c>
      <c r="I18" s="39" t="s">
        <v>17</v>
      </c>
      <c r="J18" s="54">
        <v>128.54</v>
      </c>
      <c r="K18" s="19"/>
      <c r="L18" s="69">
        <f t="shared" si="0"/>
        <v>0</v>
      </c>
      <c r="M18" s="26" t="str">
        <f t="shared" si="1"/>
        <v>OK</v>
      </c>
      <c r="N18" s="78"/>
      <c r="O18" s="78"/>
      <c r="P18" s="78"/>
      <c r="Q18" s="78"/>
      <c r="R18" s="78"/>
      <c r="S18" s="78"/>
      <c r="T18" s="78"/>
      <c r="U18" s="78"/>
      <c r="V18" s="78"/>
      <c r="W18" s="78"/>
      <c r="X18" s="78"/>
      <c r="Y18" s="78"/>
      <c r="Z18" s="78"/>
      <c r="AA18" s="78"/>
      <c r="AB18" s="78"/>
      <c r="AC18" s="78"/>
      <c r="AD18" s="78"/>
      <c r="AE18" s="78"/>
    </row>
    <row r="19" spans="1:31" ht="50.1" customHeight="1">
      <c r="A19" s="140"/>
      <c r="B19" s="141"/>
      <c r="C19" s="77">
        <v>16</v>
      </c>
      <c r="D19" s="35" t="s">
        <v>69</v>
      </c>
      <c r="E19" s="82" t="s">
        <v>67</v>
      </c>
      <c r="F19" s="41"/>
      <c r="G19" s="39" t="s">
        <v>29</v>
      </c>
      <c r="H19" s="39" t="s">
        <v>16</v>
      </c>
      <c r="I19" s="39" t="s">
        <v>17</v>
      </c>
      <c r="J19" s="53">
        <v>166.91</v>
      </c>
      <c r="K19" s="19"/>
      <c r="L19" s="69">
        <f t="shared" si="0"/>
        <v>0</v>
      </c>
      <c r="M19" s="26" t="str">
        <f t="shared" si="1"/>
        <v>OK</v>
      </c>
      <c r="N19" s="78"/>
      <c r="O19" s="78"/>
      <c r="P19" s="78"/>
      <c r="Q19" s="78"/>
      <c r="R19" s="78"/>
      <c r="S19" s="78"/>
      <c r="T19" s="78"/>
      <c r="U19" s="78"/>
      <c r="V19" s="78"/>
      <c r="W19" s="78"/>
      <c r="X19" s="78"/>
      <c r="Y19" s="78"/>
      <c r="Z19" s="78"/>
      <c r="AA19" s="78"/>
      <c r="AB19" s="78"/>
      <c r="AC19" s="78"/>
      <c r="AD19" s="78"/>
      <c r="AE19" s="78"/>
    </row>
    <row r="20" spans="1:31" ht="50.1" customHeight="1">
      <c r="A20" s="86">
        <v>5</v>
      </c>
      <c r="B20" s="94" t="s">
        <v>70</v>
      </c>
      <c r="C20" s="86">
        <v>17</v>
      </c>
      <c r="D20" s="89" t="s">
        <v>71</v>
      </c>
      <c r="E20" s="90" t="s">
        <v>72</v>
      </c>
      <c r="F20" s="88"/>
      <c r="G20" s="81" t="s">
        <v>74</v>
      </c>
      <c r="H20" s="81" t="s">
        <v>73</v>
      </c>
      <c r="I20" s="81" t="s">
        <v>17</v>
      </c>
      <c r="J20" s="87">
        <v>10495</v>
      </c>
      <c r="K20" s="19"/>
      <c r="L20" s="69">
        <f t="shared" si="0"/>
        <v>0</v>
      </c>
      <c r="M20" s="26" t="str">
        <f t="shared" si="1"/>
        <v>OK</v>
      </c>
      <c r="N20" s="78"/>
      <c r="O20" s="78"/>
      <c r="P20" s="78"/>
      <c r="Q20" s="78"/>
      <c r="R20" s="78"/>
      <c r="S20" s="78"/>
      <c r="T20" s="78"/>
      <c r="U20" s="78"/>
      <c r="V20" s="78"/>
      <c r="W20" s="78"/>
      <c r="X20" s="78"/>
      <c r="Y20" s="78"/>
      <c r="Z20" s="78"/>
      <c r="AA20" s="78"/>
      <c r="AB20" s="78"/>
      <c r="AC20" s="78"/>
      <c r="AD20" s="78"/>
      <c r="AE20" s="78"/>
    </row>
    <row r="21" spans="1:31" ht="50.1" customHeight="1">
      <c r="A21" s="77">
        <v>6</v>
      </c>
      <c r="B21" s="47" t="s">
        <v>45</v>
      </c>
      <c r="C21" s="77">
        <v>18</v>
      </c>
      <c r="D21" s="92" t="s">
        <v>75</v>
      </c>
      <c r="E21" s="93" t="s">
        <v>76</v>
      </c>
      <c r="F21" s="41"/>
      <c r="G21" s="82" t="s">
        <v>40</v>
      </c>
      <c r="H21" s="97" t="s">
        <v>16</v>
      </c>
      <c r="I21" s="39" t="s">
        <v>18</v>
      </c>
      <c r="J21" s="53">
        <v>180</v>
      </c>
      <c r="K21" s="19"/>
      <c r="L21" s="69">
        <f t="shared" si="0"/>
        <v>0</v>
      </c>
      <c r="M21" s="26" t="str">
        <f t="shared" si="1"/>
        <v>OK</v>
      </c>
      <c r="N21" s="78"/>
      <c r="O21" s="78"/>
      <c r="P21" s="78"/>
      <c r="Q21" s="78"/>
      <c r="R21" s="78"/>
      <c r="S21" s="78"/>
      <c r="T21" s="78"/>
      <c r="U21" s="78"/>
      <c r="V21" s="78"/>
      <c r="W21" s="78"/>
      <c r="X21" s="78"/>
      <c r="Y21" s="78"/>
      <c r="Z21" s="78"/>
      <c r="AA21" s="78"/>
      <c r="AB21" s="78"/>
      <c r="AC21" s="78"/>
      <c r="AD21" s="78"/>
      <c r="AE21" s="78"/>
    </row>
    <row r="22" spans="1:31" ht="56.25" customHeight="1">
      <c r="A22" s="76">
        <v>7</v>
      </c>
      <c r="B22" s="91" t="s">
        <v>70</v>
      </c>
      <c r="C22" s="73">
        <v>19</v>
      </c>
      <c r="D22" s="95" t="s">
        <v>77</v>
      </c>
      <c r="E22" s="84" t="s">
        <v>78</v>
      </c>
      <c r="F22" s="38"/>
      <c r="G22" s="84" t="s">
        <v>79</v>
      </c>
      <c r="H22" s="81" t="s">
        <v>27</v>
      </c>
      <c r="I22" s="81" t="s">
        <v>18</v>
      </c>
      <c r="J22" s="55">
        <v>24.14</v>
      </c>
      <c r="K22" s="19"/>
      <c r="L22" s="69">
        <f t="shared" si="0"/>
        <v>0</v>
      </c>
      <c r="M22" s="26" t="str">
        <f t="shared" si="1"/>
        <v>OK</v>
      </c>
      <c r="N22" s="78"/>
      <c r="O22" s="78"/>
      <c r="P22" s="78"/>
      <c r="Q22" s="78"/>
      <c r="R22" s="78"/>
      <c r="S22" s="78"/>
      <c r="T22" s="78"/>
      <c r="U22" s="78"/>
      <c r="V22" s="78"/>
      <c r="W22" s="78"/>
      <c r="X22" s="78"/>
      <c r="Y22" s="78"/>
      <c r="Z22" s="78"/>
      <c r="AA22" s="78"/>
      <c r="AB22" s="78"/>
      <c r="AC22" s="78"/>
      <c r="AD22" s="78"/>
      <c r="AE22" s="78"/>
    </row>
    <row r="23" spans="1:31" ht="50.1" customHeight="1">
      <c r="A23" s="128">
        <v>8</v>
      </c>
      <c r="B23" s="130" t="s">
        <v>80</v>
      </c>
      <c r="C23" s="77">
        <v>20</v>
      </c>
      <c r="D23" s="64" t="s">
        <v>81</v>
      </c>
      <c r="E23" s="96" t="s">
        <v>82</v>
      </c>
      <c r="F23" s="41"/>
      <c r="G23" s="82" t="s">
        <v>85</v>
      </c>
      <c r="H23" s="39" t="s">
        <v>27</v>
      </c>
      <c r="I23" s="39" t="s">
        <v>17</v>
      </c>
      <c r="J23" s="53">
        <v>221.83</v>
      </c>
      <c r="K23" s="19"/>
      <c r="L23" s="69">
        <f t="shared" si="0"/>
        <v>0</v>
      </c>
      <c r="M23" s="26" t="str">
        <f t="shared" si="1"/>
        <v>OK</v>
      </c>
      <c r="N23" s="78"/>
      <c r="O23" s="78"/>
      <c r="P23" s="78"/>
      <c r="Q23" s="78"/>
      <c r="R23" s="78"/>
      <c r="S23" s="78"/>
      <c r="T23" s="78"/>
      <c r="U23" s="78"/>
      <c r="V23" s="78"/>
      <c r="W23" s="78"/>
      <c r="X23" s="78"/>
      <c r="Y23" s="78"/>
      <c r="Z23" s="78"/>
      <c r="AA23" s="78"/>
      <c r="AB23" s="78"/>
      <c r="AC23" s="78"/>
      <c r="AD23" s="78"/>
      <c r="AE23" s="78"/>
    </row>
    <row r="24" spans="1:31" ht="50.1" customHeight="1">
      <c r="A24" s="129"/>
      <c r="B24" s="131"/>
      <c r="C24" s="77">
        <v>21</v>
      </c>
      <c r="D24" s="64" t="s">
        <v>83</v>
      </c>
      <c r="E24" s="96" t="s">
        <v>82</v>
      </c>
      <c r="F24" s="41"/>
      <c r="G24" s="82" t="s">
        <v>85</v>
      </c>
      <c r="H24" s="39" t="s">
        <v>27</v>
      </c>
      <c r="I24" s="39" t="s">
        <v>17</v>
      </c>
      <c r="J24" s="53">
        <v>321.91000000000003</v>
      </c>
      <c r="K24" s="19"/>
      <c r="L24" s="69">
        <f t="shared" si="0"/>
        <v>0</v>
      </c>
      <c r="M24" s="26" t="str">
        <f t="shared" si="1"/>
        <v>OK</v>
      </c>
      <c r="N24" s="78"/>
      <c r="O24" s="78"/>
      <c r="P24" s="78"/>
      <c r="Q24" s="78"/>
      <c r="R24" s="78"/>
      <c r="S24" s="78"/>
      <c r="T24" s="78"/>
      <c r="U24" s="78"/>
      <c r="V24" s="78"/>
      <c r="W24" s="78"/>
      <c r="X24" s="78"/>
      <c r="Y24" s="78"/>
      <c r="Z24" s="78"/>
      <c r="AA24" s="78"/>
      <c r="AB24" s="78"/>
      <c r="AC24" s="78"/>
      <c r="AD24" s="78"/>
      <c r="AE24" s="78"/>
    </row>
    <row r="25" spans="1:31" ht="50.1" customHeight="1">
      <c r="A25" s="129"/>
      <c r="B25" s="131"/>
      <c r="C25" s="77">
        <v>22</v>
      </c>
      <c r="D25" s="64" t="s">
        <v>84</v>
      </c>
      <c r="E25" s="96" t="s">
        <v>82</v>
      </c>
      <c r="F25" s="41"/>
      <c r="G25" s="82" t="s">
        <v>85</v>
      </c>
      <c r="H25" s="39" t="s">
        <v>27</v>
      </c>
      <c r="I25" s="39" t="s">
        <v>17</v>
      </c>
      <c r="J25" s="53">
        <v>82.16</v>
      </c>
      <c r="K25" s="19"/>
      <c r="L25" s="69">
        <f t="shared" si="0"/>
        <v>0</v>
      </c>
      <c r="M25" s="26" t="str">
        <f t="shared" si="1"/>
        <v>OK</v>
      </c>
      <c r="N25" s="78"/>
      <c r="O25" s="78"/>
      <c r="P25" s="78"/>
      <c r="Q25" s="78"/>
      <c r="R25" s="78"/>
      <c r="S25" s="78"/>
      <c r="T25" s="78"/>
      <c r="U25" s="78"/>
      <c r="V25" s="78"/>
      <c r="W25" s="78"/>
      <c r="X25" s="78"/>
      <c r="Y25" s="78"/>
      <c r="Z25" s="78"/>
      <c r="AA25" s="78"/>
      <c r="AB25" s="78"/>
      <c r="AC25" s="78"/>
      <c r="AD25" s="78"/>
      <c r="AE25" s="78"/>
    </row>
    <row r="26" spans="1:31" ht="409.5">
      <c r="A26" s="73">
        <v>9</v>
      </c>
      <c r="B26" s="98" t="s">
        <v>86</v>
      </c>
      <c r="C26" s="73">
        <v>23</v>
      </c>
      <c r="D26" s="83" t="s">
        <v>87</v>
      </c>
      <c r="E26" s="84" t="s">
        <v>88</v>
      </c>
      <c r="F26" s="42"/>
      <c r="G26" s="38" t="s">
        <v>28</v>
      </c>
      <c r="H26" s="38" t="s">
        <v>16</v>
      </c>
      <c r="I26" s="38" t="s">
        <v>17</v>
      </c>
      <c r="J26" s="55">
        <v>679.16</v>
      </c>
      <c r="K26" s="19"/>
      <c r="L26" s="69">
        <f t="shared" si="0"/>
        <v>0</v>
      </c>
      <c r="M26" s="26" t="str">
        <f t="shared" si="1"/>
        <v>OK</v>
      </c>
      <c r="N26" s="78"/>
      <c r="O26" s="78"/>
      <c r="P26" s="78"/>
      <c r="Q26" s="78"/>
      <c r="R26" s="78"/>
      <c r="S26" s="78"/>
      <c r="T26" s="78"/>
      <c r="U26" s="78"/>
      <c r="V26" s="78"/>
      <c r="W26" s="78"/>
      <c r="X26" s="78"/>
      <c r="Y26" s="78"/>
      <c r="Z26" s="78"/>
      <c r="AA26" s="78"/>
      <c r="AB26" s="78"/>
      <c r="AC26" s="78"/>
      <c r="AD26" s="78"/>
      <c r="AE26" s="78"/>
    </row>
  </sheetData>
  <mergeCells count="30">
    <mergeCell ref="A9:A14"/>
    <mergeCell ref="B9:B14"/>
    <mergeCell ref="A16:A19"/>
    <mergeCell ref="B16:B19"/>
    <mergeCell ref="A23:A25"/>
    <mergeCell ref="B23:B25"/>
    <mergeCell ref="O1:O2"/>
    <mergeCell ref="Q1:Q2"/>
    <mergeCell ref="R1:R2"/>
    <mergeCell ref="A4:A8"/>
    <mergeCell ref="B4:B8"/>
    <mergeCell ref="A2:M2"/>
    <mergeCell ref="A1:C1"/>
    <mergeCell ref="D1:J1"/>
    <mergeCell ref="K1:M1"/>
    <mergeCell ref="P1:P2"/>
    <mergeCell ref="N1:N2"/>
    <mergeCell ref="AE1:AE2"/>
    <mergeCell ref="Z1:Z2"/>
    <mergeCell ref="AA1:AA2"/>
    <mergeCell ref="AB1:AB2"/>
    <mergeCell ref="AC1:AC2"/>
    <mergeCell ref="AD1:AD2"/>
    <mergeCell ref="X1:X2"/>
    <mergeCell ref="Y1:Y2"/>
    <mergeCell ref="W1:W2"/>
    <mergeCell ref="S1:S2"/>
    <mergeCell ref="T1:T2"/>
    <mergeCell ref="U1:U2"/>
    <mergeCell ref="V1:V2"/>
  </mergeCells>
  <conditionalFormatting sqref="U4:W4">
    <cfRule type="cellIs" dxfId="53" priority="4" stopIfTrue="1" operator="greaterThan">
      <formula>0</formula>
    </cfRule>
    <cfRule type="cellIs" dxfId="52" priority="5" stopIfTrue="1" operator="greaterThan">
      <formula>0</formula>
    </cfRule>
    <cfRule type="cellIs" dxfId="51" priority="6" stopIfTrue="1" operator="greaterThan">
      <formula>0</formula>
    </cfRule>
  </conditionalFormatting>
  <conditionalFormatting sqref="N4">
    <cfRule type="cellIs" dxfId="50" priority="1" stopIfTrue="1" operator="greaterThan">
      <formula>0</formula>
    </cfRule>
    <cfRule type="cellIs" dxfId="49" priority="2" stopIfTrue="1" operator="greaterThan">
      <formula>0</formula>
    </cfRule>
    <cfRule type="cellIs" dxfId="48" priority="3" stopIfTrue="1" operator="greaterThan">
      <formula>0</formula>
    </cfRule>
  </conditionalFormatting>
  <conditionalFormatting sqref="X4:AE26 U5:W26 O4:T26 N5:N26">
    <cfRule type="cellIs" dxfId="47" priority="7" stopIfTrue="1" operator="greaterThan">
      <formula>0</formula>
    </cfRule>
    <cfRule type="cellIs" dxfId="46" priority="8" stopIfTrue="1" operator="greaterThan">
      <formula>0</formula>
    </cfRule>
    <cfRule type="cellIs" dxfId="45" priority="9" stopIfTrue="1" operator="greaterThan">
      <formula>0</formula>
    </cfRule>
  </conditionalFormatting>
  <pageMargins left="0.511811024" right="0.511811024" top="0.78740157499999996" bottom="0.78740157499999996" header="0.31496062000000002" footer="0.3149606200000000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E26"/>
  <sheetViews>
    <sheetView zoomScale="80" zoomScaleNormal="80" workbookViewId="0">
      <selection activeCell="R12" sqref="R12"/>
    </sheetView>
  </sheetViews>
  <sheetFormatPr defaultColWidth="9.7109375" defaultRowHeight="15"/>
  <cols>
    <col min="1" max="1" width="7.140625" style="32" customWidth="1"/>
    <col min="2" max="2" width="33.28515625" style="32" customWidth="1"/>
    <col min="3" max="3" width="6" style="27" bestFit="1" customWidth="1"/>
    <col min="4" max="4" width="60.28515625" style="32" customWidth="1"/>
    <col min="5" max="5" width="19" style="32" customWidth="1"/>
    <col min="6" max="6" width="9.28515625" style="32" hidden="1" customWidth="1"/>
    <col min="7" max="7" width="12" style="32" bestFit="1" customWidth="1"/>
    <col min="8" max="8" width="8.85546875" style="32" customWidth="1"/>
    <col min="9" max="9" width="10.140625" style="32" bestFit="1" customWidth="1"/>
    <col min="10" max="10" width="13.42578125" style="44" bestFit="1" customWidth="1"/>
    <col min="11" max="11" width="12.7109375" style="4" customWidth="1"/>
    <col min="12" max="12" width="13.28515625" style="28" customWidth="1"/>
    <col min="13" max="13" width="12.5703125" style="5" customWidth="1"/>
    <col min="14" max="14" width="13.85546875" style="6" customWidth="1"/>
    <col min="15" max="15" width="12.7109375" style="6" customWidth="1"/>
    <col min="16" max="16" width="14.85546875" style="6" customWidth="1"/>
    <col min="17" max="17" width="14.140625" style="6" customWidth="1"/>
    <col min="18" max="18" width="15.28515625" style="6" customWidth="1"/>
    <col min="19" max="19" width="15.42578125" style="6" customWidth="1"/>
    <col min="20" max="20" width="17.85546875" style="6" customWidth="1"/>
    <col min="21" max="21" width="14" style="6" customWidth="1"/>
    <col min="22" max="22" width="13.5703125" style="6" customWidth="1"/>
    <col min="23" max="23" width="14.5703125" style="6" customWidth="1"/>
    <col min="24" max="24" width="14" style="6" customWidth="1"/>
    <col min="25" max="25" width="14.28515625" style="6" customWidth="1"/>
    <col min="26" max="31" width="12.7109375" style="2" customWidth="1"/>
    <col min="32" max="16384" width="9.7109375" style="2"/>
  </cols>
  <sheetData>
    <row r="1" spans="1:31" ht="31.5" customHeight="1">
      <c r="A1" s="132" t="s">
        <v>41</v>
      </c>
      <c r="B1" s="132"/>
      <c r="C1" s="132"/>
      <c r="D1" s="132" t="s">
        <v>42</v>
      </c>
      <c r="E1" s="132"/>
      <c r="F1" s="132"/>
      <c r="G1" s="132"/>
      <c r="H1" s="132"/>
      <c r="I1" s="132"/>
      <c r="J1" s="132"/>
      <c r="K1" s="132" t="s">
        <v>43</v>
      </c>
      <c r="L1" s="132"/>
      <c r="M1" s="132"/>
      <c r="N1" s="126" t="s">
        <v>108</v>
      </c>
      <c r="O1" s="126" t="s">
        <v>109</v>
      </c>
      <c r="P1" s="126" t="s">
        <v>110</v>
      </c>
      <c r="Q1" s="126" t="s">
        <v>44</v>
      </c>
      <c r="R1" s="126" t="s">
        <v>44</v>
      </c>
      <c r="S1" s="126" t="s">
        <v>44</v>
      </c>
      <c r="T1" s="126" t="s">
        <v>44</v>
      </c>
      <c r="U1" s="126" t="s">
        <v>44</v>
      </c>
      <c r="V1" s="126" t="s">
        <v>44</v>
      </c>
      <c r="W1" s="126" t="s">
        <v>44</v>
      </c>
      <c r="X1" s="126" t="s">
        <v>44</v>
      </c>
      <c r="Y1" s="126" t="s">
        <v>44</v>
      </c>
      <c r="Z1" s="126" t="s">
        <v>44</v>
      </c>
      <c r="AA1" s="126" t="s">
        <v>44</v>
      </c>
      <c r="AB1" s="126" t="s">
        <v>44</v>
      </c>
      <c r="AC1" s="126" t="s">
        <v>44</v>
      </c>
      <c r="AD1" s="126" t="s">
        <v>44</v>
      </c>
      <c r="AE1" s="126" t="s">
        <v>44</v>
      </c>
    </row>
    <row r="2" spans="1:31" ht="24" customHeight="1">
      <c r="A2" s="132" t="s">
        <v>19</v>
      </c>
      <c r="B2" s="132"/>
      <c r="C2" s="132"/>
      <c r="D2" s="132"/>
      <c r="E2" s="132"/>
      <c r="F2" s="132"/>
      <c r="G2" s="132"/>
      <c r="H2" s="132"/>
      <c r="I2" s="132"/>
      <c r="J2" s="132"/>
      <c r="K2" s="132"/>
      <c r="L2" s="132"/>
      <c r="M2" s="132"/>
      <c r="N2" s="126"/>
      <c r="O2" s="126"/>
      <c r="P2" s="126"/>
      <c r="Q2" s="126"/>
      <c r="R2" s="126"/>
      <c r="S2" s="126"/>
      <c r="T2" s="126"/>
      <c r="U2" s="126"/>
      <c r="V2" s="126"/>
      <c r="W2" s="126"/>
      <c r="X2" s="126"/>
      <c r="Y2" s="126"/>
      <c r="Z2" s="126"/>
      <c r="AA2" s="126"/>
      <c r="AB2" s="126"/>
      <c r="AC2" s="126"/>
      <c r="AD2" s="126"/>
      <c r="AE2" s="126"/>
    </row>
    <row r="3" spans="1:31" s="3" customFormat="1" ht="50.25">
      <c r="A3" s="50" t="s">
        <v>30</v>
      </c>
      <c r="B3" s="63" t="s">
        <v>31</v>
      </c>
      <c r="C3" s="50" t="s">
        <v>4</v>
      </c>
      <c r="D3" s="51" t="s">
        <v>32</v>
      </c>
      <c r="E3" s="51" t="s">
        <v>33</v>
      </c>
      <c r="F3" s="63"/>
      <c r="G3" s="50" t="s">
        <v>34</v>
      </c>
      <c r="H3" s="50" t="s">
        <v>5</v>
      </c>
      <c r="I3" s="50" t="s">
        <v>35</v>
      </c>
      <c r="J3" s="43" t="s">
        <v>2</v>
      </c>
      <c r="K3" s="22" t="s">
        <v>7</v>
      </c>
      <c r="L3" s="23" t="s">
        <v>0</v>
      </c>
      <c r="M3" s="20" t="s">
        <v>3</v>
      </c>
      <c r="N3" s="121">
        <v>45064</v>
      </c>
      <c r="O3" s="121">
        <v>45096</v>
      </c>
      <c r="P3" s="121">
        <v>45135</v>
      </c>
      <c r="Q3" s="72" t="s">
        <v>1</v>
      </c>
      <c r="R3" s="72" t="s">
        <v>1</v>
      </c>
      <c r="S3" s="72" t="s">
        <v>1</v>
      </c>
      <c r="T3" s="72" t="s">
        <v>1</v>
      </c>
      <c r="U3" s="72" t="s">
        <v>1</v>
      </c>
      <c r="V3" s="72" t="s">
        <v>1</v>
      </c>
      <c r="W3" s="72" t="s">
        <v>1</v>
      </c>
      <c r="X3" s="72" t="s">
        <v>1</v>
      </c>
      <c r="Y3" s="72" t="s">
        <v>1</v>
      </c>
      <c r="Z3" s="72" t="s">
        <v>1</v>
      </c>
      <c r="AA3" s="72" t="s">
        <v>1</v>
      </c>
      <c r="AB3" s="72" t="s">
        <v>1</v>
      </c>
      <c r="AC3" s="72" t="s">
        <v>1</v>
      </c>
      <c r="AD3" s="72" t="s">
        <v>1</v>
      </c>
      <c r="AE3" s="72" t="s">
        <v>1</v>
      </c>
    </row>
    <row r="4" spans="1:31" ht="50.1" customHeight="1">
      <c r="A4" s="133">
        <v>1</v>
      </c>
      <c r="B4" s="135" t="s">
        <v>45</v>
      </c>
      <c r="C4" s="73">
        <v>1</v>
      </c>
      <c r="D4" s="33" t="s">
        <v>46</v>
      </c>
      <c r="E4" s="79" t="s">
        <v>47</v>
      </c>
      <c r="F4" s="37"/>
      <c r="G4" s="81" t="s">
        <v>20</v>
      </c>
      <c r="H4" s="37" t="s">
        <v>16</v>
      </c>
      <c r="I4" s="37" t="s">
        <v>17</v>
      </c>
      <c r="J4" s="52">
        <v>214</v>
      </c>
      <c r="K4" s="19">
        <v>25</v>
      </c>
      <c r="L4" s="69">
        <f>K4-(SUM(N4:AE4))</f>
        <v>5</v>
      </c>
      <c r="M4" s="26" t="str">
        <f>IF(L4&lt;0,"ATENÇÃO","OK")</f>
        <v>OK</v>
      </c>
      <c r="N4" s="120"/>
      <c r="O4" s="120"/>
      <c r="P4" s="120">
        <v>20</v>
      </c>
      <c r="Q4" s="78"/>
      <c r="R4" s="78"/>
      <c r="S4" s="78"/>
      <c r="T4" s="78"/>
      <c r="U4" s="78"/>
      <c r="V4" s="78"/>
      <c r="W4" s="78"/>
      <c r="X4" s="78"/>
      <c r="Y4" s="78"/>
      <c r="Z4" s="78"/>
      <c r="AA4" s="78"/>
      <c r="AB4" s="78"/>
      <c r="AC4" s="78"/>
      <c r="AD4" s="78"/>
      <c r="AE4" s="78"/>
    </row>
    <row r="5" spans="1:31" ht="27" customHeight="1">
      <c r="A5" s="134"/>
      <c r="B5" s="136"/>
      <c r="C5" s="73">
        <v>2</v>
      </c>
      <c r="D5" s="34" t="s">
        <v>48</v>
      </c>
      <c r="E5" s="79" t="s">
        <v>49</v>
      </c>
      <c r="F5" s="38"/>
      <c r="G5" s="81" t="s">
        <v>21</v>
      </c>
      <c r="H5" s="38" t="s">
        <v>16</v>
      </c>
      <c r="I5" s="37" t="s">
        <v>17</v>
      </c>
      <c r="J5" s="52">
        <v>90</v>
      </c>
      <c r="K5" s="19">
        <v>5</v>
      </c>
      <c r="L5" s="69">
        <f t="shared" ref="L5:L26" si="0">K5-(SUM(N5:AE5))</f>
        <v>5</v>
      </c>
      <c r="M5" s="26" t="str">
        <f t="shared" ref="M5:M26" si="1">IF(L5&lt;0,"ATENÇÃO","OK")</f>
        <v>OK</v>
      </c>
      <c r="N5" s="120"/>
      <c r="O5" s="120"/>
      <c r="P5" s="120"/>
      <c r="Q5" s="78"/>
      <c r="R5" s="78"/>
      <c r="S5" s="78"/>
      <c r="T5" s="78"/>
      <c r="U5" s="78"/>
      <c r="V5" s="78"/>
      <c r="W5" s="78"/>
      <c r="X5" s="78"/>
      <c r="Y5" s="78"/>
      <c r="Z5" s="78"/>
      <c r="AA5" s="78"/>
      <c r="AB5" s="78"/>
      <c r="AC5" s="78"/>
      <c r="AD5" s="78"/>
      <c r="AE5" s="78"/>
    </row>
    <row r="6" spans="1:31" ht="50.1" customHeight="1">
      <c r="A6" s="134"/>
      <c r="B6" s="136"/>
      <c r="C6" s="73">
        <v>3</v>
      </c>
      <c r="D6" s="33" t="s">
        <v>50</v>
      </c>
      <c r="E6" s="80" t="s">
        <v>51</v>
      </c>
      <c r="F6" s="37"/>
      <c r="G6" s="81" t="s">
        <v>23</v>
      </c>
      <c r="H6" s="37" t="s">
        <v>16</v>
      </c>
      <c r="I6" s="37" t="s">
        <v>17</v>
      </c>
      <c r="J6" s="52">
        <v>70</v>
      </c>
      <c r="K6" s="19">
        <v>5</v>
      </c>
      <c r="L6" s="69">
        <f t="shared" si="0"/>
        <v>3</v>
      </c>
      <c r="M6" s="26" t="str">
        <f t="shared" si="1"/>
        <v>OK</v>
      </c>
      <c r="N6" s="120"/>
      <c r="O6" s="120"/>
      <c r="P6" s="120">
        <v>2</v>
      </c>
      <c r="Q6" s="78"/>
      <c r="R6" s="78"/>
      <c r="S6" s="78"/>
      <c r="T6" s="78"/>
      <c r="U6" s="78"/>
      <c r="V6" s="78"/>
      <c r="W6" s="78"/>
      <c r="X6" s="78"/>
      <c r="Y6" s="78"/>
      <c r="Z6" s="78"/>
      <c r="AA6" s="78"/>
      <c r="AB6" s="78"/>
      <c r="AC6" s="78"/>
      <c r="AD6" s="78"/>
      <c r="AE6" s="78"/>
    </row>
    <row r="7" spans="1:31" ht="50.1" customHeight="1">
      <c r="A7" s="134"/>
      <c r="B7" s="136"/>
      <c r="C7" s="73">
        <v>4</v>
      </c>
      <c r="D7" s="33" t="s">
        <v>52</v>
      </c>
      <c r="E7" s="79" t="s">
        <v>53</v>
      </c>
      <c r="F7" s="37"/>
      <c r="G7" s="81" t="s">
        <v>24</v>
      </c>
      <c r="H7" s="37" t="s">
        <v>16</v>
      </c>
      <c r="I7" s="37" t="s">
        <v>17</v>
      </c>
      <c r="J7" s="52">
        <v>120</v>
      </c>
      <c r="K7" s="19">
        <v>30</v>
      </c>
      <c r="L7" s="69">
        <f t="shared" si="0"/>
        <v>20</v>
      </c>
      <c r="M7" s="26" t="str">
        <f t="shared" si="1"/>
        <v>OK</v>
      </c>
      <c r="N7" s="120"/>
      <c r="O7" s="120"/>
      <c r="P7" s="120">
        <v>10</v>
      </c>
      <c r="Q7" s="78"/>
      <c r="R7" s="78"/>
      <c r="S7" s="78"/>
      <c r="T7" s="78"/>
      <c r="U7" s="78"/>
      <c r="V7" s="78"/>
      <c r="W7" s="78"/>
      <c r="X7" s="78"/>
      <c r="Y7" s="78"/>
      <c r="Z7" s="78"/>
      <c r="AA7" s="78"/>
      <c r="AB7" s="78"/>
      <c r="AC7" s="78"/>
      <c r="AD7" s="78"/>
      <c r="AE7" s="78"/>
    </row>
    <row r="8" spans="1:31" ht="50.1" customHeight="1">
      <c r="A8" s="134"/>
      <c r="B8" s="137"/>
      <c r="C8" s="73">
        <v>5</v>
      </c>
      <c r="D8" s="33" t="s">
        <v>54</v>
      </c>
      <c r="E8" s="79" t="s">
        <v>55</v>
      </c>
      <c r="F8" s="37"/>
      <c r="G8" s="81" t="s">
        <v>25</v>
      </c>
      <c r="H8" s="37" t="s">
        <v>16</v>
      </c>
      <c r="I8" s="37" t="s">
        <v>17</v>
      </c>
      <c r="J8" s="52">
        <v>131.80000000000001</v>
      </c>
      <c r="K8" s="19">
        <v>30</v>
      </c>
      <c r="L8" s="69">
        <f t="shared" si="0"/>
        <v>13</v>
      </c>
      <c r="M8" s="26" t="str">
        <f t="shared" si="1"/>
        <v>OK</v>
      </c>
      <c r="N8" s="120"/>
      <c r="O8" s="120"/>
      <c r="P8" s="120">
        <v>17</v>
      </c>
      <c r="Q8" s="78"/>
      <c r="R8" s="78"/>
      <c r="S8" s="78"/>
      <c r="T8" s="78"/>
      <c r="U8" s="78"/>
      <c r="V8" s="78"/>
      <c r="W8" s="78"/>
      <c r="X8" s="78"/>
      <c r="Y8" s="78"/>
      <c r="Z8" s="78"/>
      <c r="AA8" s="78"/>
      <c r="AB8" s="78"/>
      <c r="AC8" s="78"/>
      <c r="AD8" s="78"/>
      <c r="AE8" s="78"/>
    </row>
    <row r="9" spans="1:31" ht="50.1" customHeight="1">
      <c r="A9" s="138">
        <v>2</v>
      </c>
      <c r="B9" s="130" t="s">
        <v>56</v>
      </c>
      <c r="C9" s="77">
        <v>6</v>
      </c>
      <c r="D9" s="35" t="s">
        <v>57</v>
      </c>
      <c r="E9" s="82" t="s">
        <v>58</v>
      </c>
      <c r="F9" s="39"/>
      <c r="G9" s="39" t="s">
        <v>22</v>
      </c>
      <c r="H9" s="39" t="s">
        <v>16</v>
      </c>
      <c r="I9" s="39" t="s">
        <v>17</v>
      </c>
      <c r="J9" s="53">
        <v>99</v>
      </c>
      <c r="K9" s="19">
        <v>80</v>
      </c>
      <c r="L9" s="69">
        <f t="shared" si="0"/>
        <v>80</v>
      </c>
      <c r="M9" s="26" t="str">
        <f t="shared" si="1"/>
        <v>OK</v>
      </c>
      <c r="N9" s="120"/>
      <c r="O9" s="120"/>
      <c r="P9" s="120"/>
      <c r="Q9" s="78"/>
      <c r="R9" s="78"/>
      <c r="S9" s="78"/>
      <c r="T9" s="78"/>
      <c r="U9" s="78"/>
      <c r="V9" s="78"/>
      <c r="W9" s="78"/>
      <c r="X9" s="78"/>
      <c r="Y9" s="78"/>
      <c r="Z9" s="78"/>
      <c r="AA9" s="78"/>
      <c r="AB9" s="78"/>
      <c r="AC9" s="78"/>
      <c r="AD9" s="78"/>
      <c r="AE9" s="78"/>
    </row>
    <row r="10" spans="1:31" ht="50.1" customHeight="1">
      <c r="A10" s="139"/>
      <c r="B10" s="131"/>
      <c r="C10" s="77">
        <v>7</v>
      </c>
      <c r="D10" s="35" t="s">
        <v>59</v>
      </c>
      <c r="E10" s="82" t="s">
        <v>58</v>
      </c>
      <c r="F10" s="39"/>
      <c r="G10" s="39" t="s">
        <v>22</v>
      </c>
      <c r="H10" s="39" t="s">
        <v>16</v>
      </c>
      <c r="I10" s="39" t="s">
        <v>17</v>
      </c>
      <c r="J10" s="53">
        <v>135</v>
      </c>
      <c r="K10" s="19">
        <v>50</v>
      </c>
      <c r="L10" s="69">
        <f t="shared" si="0"/>
        <v>50</v>
      </c>
      <c r="M10" s="26" t="str">
        <f t="shared" si="1"/>
        <v>OK</v>
      </c>
      <c r="N10" s="120"/>
      <c r="O10" s="120"/>
      <c r="P10" s="120"/>
      <c r="Q10" s="78"/>
      <c r="R10" s="78"/>
      <c r="S10" s="78"/>
      <c r="T10" s="78"/>
      <c r="U10" s="78"/>
      <c r="V10" s="78"/>
      <c r="W10" s="78"/>
      <c r="X10" s="78"/>
      <c r="Y10" s="78"/>
      <c r="Z10" s="78"/>
      <c r="AA10" s="78"/>
      <c r="AB10" s="78"/>
      <c r="AC10" s="78"/>
      <c r="AD10" s="78"/>
      <c r="AE10" s="78"/>
    </row>
    <row r="11" spans="1:31" ht="50.1" customHeight="1">
      <c r="A11" s="139"/>
      <c r="B11" s="131"/>
      <c r="C11" s="77">
        <v>8</v>
      </c>
      <c r="D11" s="36" t="s">
        <v>60</v>
      </c>
      <c r="E11" s="82" t="s">
        <v>58</v>
      </c>
      <c r="F11" s="39"/>
      <c r="G11" s="39" t="s">
        <v>26</v>
      </c>
      <c r="H11" s="39" t="s">
        <v>27</v>
      </c>
      <c r="I11" s="40" t="s">
        <v>17</v>
      </c>
      <c r="J11" s="53">
        <v>325</v>
      </c>
      <c r="K11" s="19">
        <v>5</v>
      </c>
      <c r="L11" s="69">
        <f t="shared" si="0"/>
        <v>5</v>
      </c>
      <c r="M11" s="26" t="str">
        <f t="shared" si="1"/>
        <v>OK</v>
      </c>
      <c r="N11" s="120"/>
      <c r="O11" s="120"/>
      <c r="P11" s="120"/>
      <c r="Q11" s="78"/>
      <c r="R11" s="78"/>
      <c r="S11" s="78"/>
      <c r="T11" s="78"/>
      <c r="U11" s="78"/>
      <c r="V11" s="78"/>
      <c r="W11" s="78"/>
      <c r="X11" s="78"/>
      <c r="Y11" s="78"/>
      <c r="Z11" s="78"/>
      <c r="AA11" s="78"/>
      <c r="AB11" s="78"/>
      <c r="AC11" s="78"/>
      <c r="AD11" s="78"/>
      <c r="AE11" s="78"/>
    </row>
    <row r="12" spans="1:31" ht="50.1" customHeight="1">
      <c r="A12" s="139"/>
      <c r="B12" s="131"/>
      <c r="C12" s="77">
        <v>9</v>
      </c>
      <c r="D12" s="36" t="s">
        <v>61</v>
      </c>
      <c r="E12" s="82" t="s">
        <v>58</v>
      </c>
      <c r="F12" s="39"/>
      <c r="G12" s="39" t="s">
        <v>26</v>
      </c>
      <c r="H12" s="39" t="s">
        <v>27</v>
      </c>
      <c r="I12" s="40" t="s">
        <v>17</v>
      </c>
      <c r="J12" s="54">
        <v>274</v>
      </c>
      <c r="K12" s="19">
        <v>5</v>
      </c>
      <c r="L12" s="69">
        <f t="shared" si="0"/>
        <v>2</v>
      </c>
      <c r="M12" s="26" t="str">
        <f t="shared" si="1"/>
        <v>OK</v>
      </c>
      <c r="N12" s="120">
        <v>3</v>
      </c>
      <c r="O12" s="120"/>
      <c r="P12" s="120"/>
      <c r="Q12" s="78"/>
      <c r="R12" s="78"/>
      <c r="S12" s="78"/>
      <c r="T12" s="78"/>
      <c r="U12" s="78"/>
      <c r="V12" s="78"/>
      <c r="W12" s="78"/>
      <c r="X12" s="78"/>
      <c r="Y12" s="78"/>
      <c r="Z12" s="78"/>
      <c r="AA12" s="78"/>
      <c r="AB12" s="78"/>
      <c r="AC12" s="78"/>
      <c r="AD12" s="78"/>
      <c r="AE12" s="78"/>
    </row>
    <row r="13" spans="1:31" ht="34.5" customHeight="1">
      <c r="A13" s="139"/>
      <c r="B13" s="131"/>
      <c r="C13" s="77">
        <v>10</v>
      </c>
      <c r="D13" s="35" t="s">
        <v>62</v>
      </c>
      <c r="E13" s="82" t="s">
        <v>63</v>
      </c>
      <c r="F13" s="39"/>
      <c r="G13" s="39" t="s">
        <v>39</v>
      </c>
      <c r="H13" s="39" t="s">
        <v>16</v>
      </c>
      <c r="I13" s="39" t="s">
        <v>18</v>
      </c>
      <c r="J13" s="54">
        <v>35.15</v>
      </c>
      <c r="K13" s="19">
        <v>40</v>
      </c>
      <c r="L13" s="69">
        <f t="shared" si="0"/>
        <v>0</v>
      </c>
      <c r="M13" s="26" t="str">
        <f t="shared" si="1"/>
        <v>OK</v>
      </c>
      <c r="N13" s="120">
        <v>40</v>
      </c>
      <c r="O13" s="120"/>
      <c r="P13" s="120"/>
      <c r="Q13" s="78"/>
      <c r="R13" s="78"/>
      <c r="S13" s="78"/>
      <c r="T13" s="78"/>
      <c r="U13" s="78"/>
      <c r="V13" s="78"/>
      <c r="W13" s="78"/>
      <c r="X13" s="78"/>
      <c r="Y13" s="78"/>
      <c r="Z13" s="78"/>
      <c r="AA13" s="78"/>
      <c r="AB13" s="78"/>
      <c r="AC13" s="78"/>
      <c r="AD13" s="78"/>
      <c r="AE13" s="78"/>
    </row>
    <row r="14" spans="1:31" ht="39.75" customHeight="1">
      <c r="A14" s="140"/>
      <c r="B14" s="141"/>
      <c r="C14" s="77">
        <v>11</v>
      </c>
      <c r="D14" s="35" t="s">
        <v>64</v>
      </c>
      <c r="E14" s="82" t="s">
        <v>63</v>
      </c>
      <c r="F14" s="39"/>
      <c r="G14" s="39" t="s">
        <v>39</v>
      </c>
      <c r="H14" s="39" t="s">
        <v>16</v>
      </c>
      <c r="I14" s="39" t="s">
        <v>18</v>
      </c>
      <c r="J14" s="54">
        <v>39</v>
      </c>
      <c r="K14" s="19">
        <v>40</v>
      </c>
      <c r="L14" s="69">
        <f t="shared" si="0"/>
        <v>0</v>
      </c>
      <c r="M14" s="26" t="str">
        <f t="shared" si="1"/>
        <v>OK</v>
      </c>
      <c r="N14" s="120">
        <v>40</v>
      </c>
      <c r="O14" s="120"/>
      <c r="P14" s="120"/>
      <c r="Q14" s="78"/>
      <c r="R14" s="78"/>
      <c r="S14" s="78"/>
      <c r="T14" s="78"/>
      <c r="U14" s="78"/>
      <c r="V14" s="78"/>
      <c r="W14" s="78"/>
      <c r="X14" s="78"/>
      <c r="Y14" s="78"/>
      <c r="Z14" s="78"/>
      <c r="AA14" s="78"/>
      <c r="AB14" s="78"/>
      <c r="AC14" s="78"/>
      <c r="AD14" s="78"/>
      <c r="AE14" s="78"/>
    </row>
    <row r="15" spans="1:31" ht="50.1" customHeight="1">
      <c r="A15" s="86">
        <v>3</v>
      </c>
      <c r="B15" s="85" t="s">
        <v>65</v>
      </c>
      <c r="C15" s="86">
        <v>12</v>
      </c>
      <c r="D15" s="83" t="s">
        <v>36</v>
      </c>
      <c r="E15" s="84" t="s">
        <v>66</v>
      </c>
      <c r="F15" s="81"/>
      <c r="G15" s="81" t="s">
        <v>28</v>
      </c>
      <c r="H15" s="81" t="s">
        <v>16</v>
      </c>
      <c r="I15" s="81" t="s">
        <v>17</v>
      </c>
      <c r="J15" s="87">
        <v>55.96</v>
      </c>
      <c r="K15" s="19">
        <v>200</v>
      </c>
      <c r="L15" s="69">
        <f t="shared" si="0"/>
        <v>155</v>
      </c>
      <c r="M15" s="26" t="str">
        <f t="shared" si="1"/>
        <v>OK</v>
      </c>
      <c r="N15" s="120"/>
      <c r="O15" s="120">
        <v>45</v>
      </c>
      <c r="P15" s="120"/>
      <c r="Q15" s="78"/>
      <c r="R15" s="78"/>
      <c r="S15" s="78"/>
      <c r="T15" s="78"/>
      <c r="U15" s="78"/>
      <c r="V15" s="78"/>
      <c r="W15" s="78"/>
      <c r="X15" s="78"/>
      <c r="Y15" s="78"/>
      <c r="Z15" s="78"/>
      <c r="AA15" s="78"/>
      <c r="AB15" s="78"/>
      <c r="AC15" s="78"/>
      <c r="AD15" s="78"/>
      <c r="AE15" s="78"/>
    </row>
    <row r="16" spans="1:31" ht="50.1" customHeight="1">
      <c r="A16" s="138">
        <v>4</v>
      </c>
      <c r="B16" s="130" t="s">
        <v>56</v>
      </c>
      <c r="C16" s="77">
        <v>13</v>
      </c>
      <c r="D16" s="35" t="s">
        <v>37</v>
      </c>
      <c r="E16" s="82" t="s">
        <v>67</v>
      </c>
      <c r="F16" s="39"/>
      <c r="G16" s="39" t="s">
        <v>29</v>
      </c>
      <c r="H16" s="39" t="s">
        <v>16</v>
      </c>
      <c r="I16" s="39" t="s">
        <v>17</v>
      </c>
      <c r="J16" s="54">
        <v>84.13</v>
      </c>
      <c r="K16" s="19">
        <v>100</v>
      </c>
      <c r="L16" s="69">
        <f t="shared" si="0"/>
        <v>100</v>
      </c>
      <c r="M16" s="26" t="str">
        <f t="shared" si="1"/>
        <v>OK</v>
      </c>
      <c r="N16" s="120"/>
      <c r="O16" s="120"/>
      <c r="P16" s="120"/>
      <c r="Q16" s="78"/>
      <c r="R16" s="78"/>
      <c r="S16" s="78"/>
      <c r="T16" s="78"/>
      <c r="U16" s="78"/>
      <c r="V16" s="78"/>
      <c r="W16" s="78"/>
      <c r="X16" s="78"/>
      <c r="Y16" s="78"/>
      <c r="Z16" s="78"/>
      <c r="AA16" s="78"/>
      <c r="AB16" s="78"/>
      <c r="AC16" s="78"/>
      <c r="AD16" s="78"/>
      <c r="AE16" s="78"/>
    </row>
    <row r="17" spans="1:31" ht="50.1" customHeight="1">
      <c r="A17" s="139"/>
      <c r="B17" s="131"/>
      <c r="C17" s="77">
        <v>14</v>
      </c>
      <c r="D17" s="35" t="s">
        <v>38</v>
      </c>
      <c r="E17" s="82" t="s">
        <v>67</v>
      </c>
      <c r="F17" s="39"/>
      <c r="G17" s="39" t="s">
        <v>29</v>
      </c>
      <c r="H17" s="39" t="s">
        <v>16</v>
      </c>
      <c r="I17" s="39" t="s">
        <v>17</v>
      </c>
      <c r="J17" s="54">
        <v>85.72</v>
      </c>
      <c r="K17" s="19">
        <v>100</v>
      </c>
      <c r="L17" s="69">
        <f t="shared" si="0"/>
        <v>100</v>
      </c>
      <c r="M17" s="26" t="str">
        <f t="shared" si="1"/>
        <v>OK</v>
      </c>
      <c r="N17" s="120"/>
      <c r="O17" s="120"/>
      <c r="P17" s="120"/>
      <c r="Q17" s="78"/>
      <c r="R17" s="78"/>
      <c r="S17" s="78"/>
      <c r="T17" s="78"/>
      <c r="U17" s="78"/>
      <c r="V17" s="78"/>
      <c r="W17" s="78"/>
      <c r="X17" s="78"/>
      <c r="Y17" s="78"/>
      <c r="Z17" s="78"/>
      <c r="AA17" s="78"/>
      <c r="AB17" s="78"/>
      <c r="AC17" s="78"/>
      <c r="AD17" s="78"/>
      <c r="AE17" s="78"/>
    </row>
    <row r="18" spans="1:31" ht="70.5">
      <c r="A18" s="139"/>
      <c r="B18" s="131"/>
      <c r="C18" s="77">
        <v>15</v>
      </c>
      <c r="D18" s="35" t="s">
        <v>68</v>
      </c>
      <c r="E18" s="82" t="s">
        <v>67</v>
      </c>
      <c r="F18" s="41"/>
      <c r="G18" s="39" t="s">
        <v>29</v>
      </c>
      <c r="H18" s="39" t="s">
        <v>16</v>
      </c>
      <c r="I18" s="39" t="s">
        <v>17</v>
      </c>
      <c r="J18" s="54">
        <v>128.54</v>
      </c>
      <c r="K18" s="19">
        <v>150</v>
      </c>
      <c r="L18" s="69">
        <f t="shared" si="0"/>
        <v>150</v>
      </c>
      <c r="M18" s="26" t="str">
        <f t="shared" si="1"/>
        <v>OK</v>
      </c>
      <c r="N18" s="120"/>
      <c r="O18" s="120"/>
      <c r="P18" s="120"/>
      <c r="Q18" s="78"/>
      <c r="R18" s="78"/>
      <c r="S18" s="78"/>
      <c r="T18" s="78"/>
      <c r="U18" s="78"/>
      <c r="V18" s="78"/>
      <c r="W18" s="78"/>
      <c r="X18" s="78"/>
      <c r="Y18" s="78"/>
      <c r="Z18" s="78"/>
      <c r="AA18" s="78"/>
      <c r="AB18" s="78"/>
      <c r="AC18" s="78"/>
      <c r="AD18" s="78"/>
      <c r="AE18" s="78"/>
    </row>
    <row r="19" spans="1:31" ht="50.1" customHeight="1">
      <c r="A19" s="140"/>
      <c r="B19" s="141"/>
      <c r="C19" s="77">
        <v>16</v>
      </c>
      <c r="D19" s="35" t="s">
        <v>69</v>
      </c>
      <c r="E19" s="82" t="s">
        <v>67</v>
      </c>
      <c r="F19" s="41"/>
      <c r="G19" s="39" t="s">
        <v>29</v>
      </c>
      <c r="H19" s="39" t="s">
        <v>16</v>
      </c>
      <c r="I19" s="39" t="s">
        <v>17</v>
      </c>
      <c r="J19" s="53">
        <v>166.91</v>
      </c>
      <c r="K19" s="19">
        <v>150</v>
      </c>
      <c r="L19" s="69">
        <f t="shared" si="0"/>
        <v>150</v>
      </c>
      <c r="M19" s="26" t="str">
        <f t="shared" si="1"/>
        <v>OK</v>
      </c>
      <c r="N19" s="120"/>
      <c r="O19" s="120"/>
      <c r="P19" s="120"/>
      <c r="Q19" s="78"/>
      <c r="R19" s="78"/>
      <c r="S19" s="78"/>
      <c r="T19" s="78"/>
      <c r="U19" s="78"/>
      <c r="V19" s="78"/>
      <c r="W19" s="78"/>
      <c r="X19" s="78"/>
      <c r="Y19" s="78"/>
      <c r="Z19" s="78"/>
      <c r="AA19" s="78"/>
      <c r="AB19" s="78"/>
      <c r="AC19" s="78"/>
      <c r="AD19" s="78"/>
      <c r="AE19" s="78"/>
    </row>
    <row r="20" spans="1:31" ht="50.1" customHeight="1">
      <c r="A20" s="86">
        <v>5</v>
      </c>
      <c r="B20" s="94" t="s">
        <v>70</v>
      </c>
      <c r="C20" s="86">
        <v>17</v>
      </c>
      <c r="D20" s="89" t="s">
        <v>71</v>
      </c>
      <c r="E20" s="90" t="s">
        <v>72</v>
      </c>
      <c r="F20" s="88"/>
      <c r="G20" s="81" t="s">
        <v>74</v>
      </c>
      <c r="H20" s="81" t="s">
        <v>73</v>
      </c>
      <c r="I20" s="81" t="s">
        <v>17</v>
      </c>
      <c r="J20" s="87">
        <v>10495</v>
      </c>
      <c r="K20" s="19"/>
      <c r="L20" s="69">
        <f t="shared" si="0"/>
        <v>0</v>
      </c>
      <c r="M20" s="26" t="str">
        <f t="shared" si="1"/>
        <v>OK</v>
      </c>
      <c r="N20" s="120"/>
      <c r="O20" s="120"/>
      <c r="P20" s="120"/>
      <c r="Q20" s="78"/>
      <c r="R20" s="78"/>
      <c r="S20" s="78"/>
      <c r="T20" s="78"/>
      <c r="U20" s="78"/>
      <c r="V20" s="78"/>
      <c r="W20" s="78"/>
      <c r="X20" s="78"/>
      <c r="Y20" s="78"/>
      <c r="Z20" s="78"/>
      <c r="AA20" s="78"/>
      <c r="AB20" s="78"/>
      <c r="AC20" s="78"/>
      <c r="AD20" s="78"/>
      <c r="AE20" s="78"/>
    </row>
    <row r="21" spans="1:31" ht="50.1" customHeight="1">
      <c r="A21" s="77">
        <v>6</v>
      </c>
      <c r="B21" s="47" t="s">
        <v>45</v>
      </c>
      <c r="C21" s="77">
        <v>18</v>
      </c>
      <c r="D21" s="92" t="s">
        <v>75</v>
      </c>
      <c r="E21" s="93" t="s">
        <v>76</v>
      </c>
      <c r="F21" s="41"/>
      <c r="G21" s="82" t="s">
        <v>40</v>
      </c>
      <c r="H21" s="97" t="s">
        <v>16</v>
      </c>
      <c r="I21" s="39" t="s">
        <v>18</v>
      </c>
      <c r="J21" s="53">
        <v>180</v>
      </c>
      <c r="K21" s="19"/>
      <c r="L21" s="69">
        <f t="shared" si="0"/>
        <v>0</v>
      </c>
      <c r="M21" s="26" t="str">
        <f t="shared" si="1"/>
        <v>OK</v>
      </c>
      <c r="N21" s="120"/>
      <c r="O21" s="120"/>
      <c r="P21" s="120"/>
      <c r="Q21" s="78"/>
      <c r="R21" s="78"/>
      <c r="S21" s="78"/>
      <c r="T21" s="78"/>
      <c r="U21" s="78"/>
      <c r="V21" s="78"/>
      <c r="W21" s="78"/>
      <c r="X21" s="78"/>
      <c r="Y21" s="78"/>
      <c r="Z21" s="78"/>
      <c r="AA21" s="78"/>
      <c r="AB21" s="78"/>
      <c r="AC21" s="78"/>
      <c r="AD21" s="78"/>
      <c r="AE21" s="78"/>
    </row>
    <row r="22" spans="1:31" ht="56.25" customHeight="1">
      <c r="A22" s="76">
        <v>7</v>
      </c>
      <c r="B22" s="91" t="s">
        <v>70</v>
      </c>
      <c r="C22" s="73">
        <v>19</v>
      </c>
      <c r="D22" s="95" t="s">
        <v>77</v>
      </c>
      <c r="E22" s="84" t="s">
        <v>78</v>
      </c>
      <c r="F22" s="38"/>
      <c r="G22" s="84" t="s">
        <v>79</v>
      </c>
      <c r="H22" s="81" t="s">
        <v>27</v>
      </c>
      <c r="I22" s="81" t="s">
        <v>18</v>
      </c>
      <c r="J22" s="55">
        <v>24.14</v>
      </c>
      <c r="K22" s="19"/>
      <c r="L22" s="69">
        <f t="shared" si="0"/>
        <v>0</v>
      </c>
      <c r="M22" s="26" t="str">
        <f t="shared" si="1"/>
        <v>OK</v>
      </c>
      <c r="N22" s="120"/>
      <c r="O22" s="120"/>
      <c r="P22" s="120"/>
      <c r="Q22" s="78"/>
      <c r="R22" s="78"/>
      <c r="S22" s="78"/>
      <c r="T22" s="78"/>
      <c r="U22" s="78"/>
      <c r="V22" s="78"/>
      <c r="W22" s="78"/>
      <c r="X22" s="78"/>
      <c r="Y22" s="78"/>
      <c r="Z22" s="78"/>
      <c r="AA22" s="78"/>
      <c r="AB22" s="78"/>
      <c r="AC22" s="78"/>
      <c r="AD22" s="78"/>
      <c r="AE22" s="78"/>
    </row>
    <row r="23" spans="1:31" ht="50.1" customHeight="1">
      <c r="A23" s="128">
        <v>8</v>
      </c>
      <c r="B23" s="130" t="s">
        <v>80</v>
      </c>
      <c r="C23" s="77">
        <v>20</v>
      </c>
      <c r="D23" s="64" t="s">
        <v>81</v>
      </c>
      <c r="E23" s="96" t="s">
        <v>82</v>
      </c>
      <c r="F23" s="41"/>
      <c r="G23" s="82" t="s">
        <v>85</v>
      </c>
      <c r="H23" s="39" t="s">
        <v>27</v>
      </c>
      <c r="I23" s="39" t="s">
        <v>17</v>
      </c>
      <c r="J23" s="53">
        <v>221.83</v>
      </c>
      <c r="K23" s="19"/>
      <c r="L23" s="69">
        <f t="shared" si="0"/>
        <v>0</v>
      </c>
      <c r="M23" s="26" t="str">
        <f t="shared" si="1"/>
        <v>OK</v>
      </c>
      <c r="N23" s="120"/>
      <c r="O23" s="120"/>
      <c r="P23" s="120"/>
      <c r="Q23" s="78"/>
      <c r="R23" s="78"/>
      <c r="S23" s="78"/>
      <c r="T23" s="78"/>
      <c r="U23" s="78"/>
      <c r="V23" s="78"/>
      <c r="W23" s="78"/>
      <c r="X23" s="78"/>
      <c r="Y23" s="78"/>
      <c r="Z23" s="78"/>
      <c r="AA23" s="78"/>
      <c r="AB23" s="78"/>
      <c r="AC23" s="78"/>
      <c r="AD23" s="78"/>
      <c r="AE23" s="78"/>
    </row>
    <row r="24" spans="1:31" ht="50.1" customHeight="1">
      <c r="A24" s="129"/>
      <c r="B24" s="131"/>
      <c r="C24" s="77">
        <v>21</v>
      </c>
      <c r="D24" s="64" t="s">
        <v>83</v>
      </c>
      <c r="E24" s="96" t="s">
        <v>82</v>
      </c>
      <c r="F24" s="41"/>
      <c r="G24" s="82" t="s">
        <v>85</v>
      </c>
      <c r="H24" s="39" t="s">
        <v>27</v>
      </c>
      <c r="I24" s="39" t="s">
        <v>17</v>
      </c>
      <c r="J24" s="53">
        <v>321.91000000000003</v>
      </c>
      <c r="K24" s="19"/>
      <c r="L24" s="69">
        <f t="shared" si="0"/>
        <v>0</v>
      </c>
      <c r="M24" s="26" t="str">
        <f t="shared" si="1"/>
        <v>OK</v>
      </c>
      <c r="N24" s="120"/>
      <c r="O24" s="120"/>
      <c r="P24" s="120"/>
      <c r="Q24" s="78"/>
      <c r="R24" s="78"/>
      <c r="S24" s="78"/>
      <c r="T24" s="78"/>
      <c r="U24" s="78"/>
      <c r="V24" s="78"/>
      <c r="W24" s="78"/>
      <c r="X24" s="78"/>
      <c r="Y24" s="78"/>
      <c r="Z24" s="78"/>
      <c r="AA24" s="78"/>
      <c r="AB24" s="78"/>
      <c r="AC24" s="78"/>
      <c r="AD24" s="78"/>
      <c r="AE24" s="78"/>
    </row>
    <row r="25" spans="1:31" ht="50.1" customHeight="1">
      <c r="A25" s="129"/>
      <c r="B25" s="131"/>
      <c r="C25" s="77">
        <v>22</v>
      </c>
      <c r="D25" s="64" t="s">
        <v>84</v>
      </c>
      <c r="E25" s="96" t="s">
        <v>82</v>
      </c>
      <c r="F25" s="41"/>
      <c r="G25" s="82" t="s">
        <v>85</v>
      </c>
      <c r="H25" s="39" t="s">
        <v>27</v>
      </c>
      <c r="I25" s="39" t="s">
        <v>17</v>
      </c>
      <c r="J25" s="53">
        <v>82.16</v>
      </c>
      <c r="K25" s="19"/>
      <c r="L25" s="69">
        <f t="shared" si="0"/>
        <v>0</v>
      </c>
      <c r="M25" s="26" t="str">
        <f t="shared" si="1"/>
        <v>OK</v>
      </c>
      <c r="N25" s="120"/>
      <c r="O25" s="120"/>
      <c r="P25" s="120"/>
      <c r="Q25" s="78"/>
      <c r="R25" s="78"/>
      <c r="S25" s="78"/>
      <c r="T25" s="78"/>
      <c r="U25" s="78"/>
      <c r="V25" s="78"/>
      <c r="W25" s="78"/>
      <c r="X25" s="78"/>
      <c r="Y25" s="78"/>
      <c r="Z25" s="78"/>
      <c r="AA25" s="78"/>
      <c r="AB25" s="78"/>
      <c r="AC25" s="78"/>
      <c r="AD25" s="78"/>
      <c r="AE25" s="78"/>
    </row>
    <row r="26" spans="1:31" ht="409.5">
      <c r="A26" s="73">
        <v>9</v>
      </c>
      <c r="B26" s="98" t="s">
        <v>86</v>
      </c>
      <c r="C26" s="73">
        <v>23</v>
      </c>
      <c r="D26" s="83" t="s">
        <v>87</v>
      </c>
      <c r="E26" s="84" t="s">
        <v>88</v>
      </c>
      <c r="F26" s="42"/>
      <c r="G26" s="38" t="s">
        <v>28</v>
      </c>
      <c r="H26" s="38" t="s">
        <v>16</v>
      </c>
      <c r="I26" s="38" t="s">
        <v>17</v>
      </c>
      <c r="J26" s="55">
        <v>679.16</v>
      </c>
      <c r="K26" s="19"/>
      <c r="L26" s="69">
        <f t="shared" si="0"/>
        <v>0</v>
      </c>
      <c r="M26" s="26" t="str">
        <f t="shared" si="1"/>
        <v>OK</v>
      </c>
      <c r="N26" s="120"/>
      <c r="O26" s="120"/>
      <c r="P26" s="120"/>
      <c r="Q26" s="78"/>
      <c r="R26" s="78"/>
      <c r="S26" s="78"/>
      <c r="T26" s="78"/>
      <c r="U26" s="78"/>
      <c r="V26" s="78"/>
      <c r="W26" s="78"/>
      <c r="X26" s="78"/>
      <c r="Y26" s="78"/>
      <c r="Z26" s="78"/>
      <c r="AA26" s="78"/>
      <c r="AB26" s="78"/>
      <c r="AC26" s="78"/>
      <c r="AD26" s="78"/>
      <c r="AE26" s="78"/>
    </row>
  </sheetData>
  <mergeCells count="30">
    <mergeCell ref="A9:A14"/>
    <mergeCell ref="B9:B14"/>
    <mergeCell ref="A16:A19"/>
    <mergeCell ref="B16:B19"/>
    <mergeCell ref="A23:A25"/>
    <mergeCell ref="B23:B25"/>
    <mergeCell ref="AE1:AE2"/>
    <mergeCell ref="A4:A8"/>
    <mergeCell ref="B4:B8"/>
    <mergeCell ref="AB1:AB2"/>
    <mergeCell ref="AC1:AC2"/>
    <mergeCell ref="AD1:AD2"/>
    <mergeCell ref="W1:W2"/>
    <mergeCell ref="X1:X2"/>
    <mergeCell ref="Y1:Y2"/>
    <mergeCell ref="Z1:Z2"/>
    <mergeCell ref="AA1:AA2"/>
    <mergeCell ref="S1:S2"/>
    <mergeCell ref="A1:C1"/>
    <mergeCell ref="D1:J1"/>
    <mergeCell ref="K1:M1"/>
    <mergeCell ref="U1:U2"/>
    <mergeCell ref="V1:V2"/>
    <mergeCell ref="A2:M2"/>
    <mergeCell ref="T1:T2"/>
    <mergeCell ref="Q1:Q2"/>
    <mergeCell ref="R1:R2"/>
    <mergeCell ref="N1:N2"/>
    <mergeCell ref="O1:O2"/>
    <mergeCell ref="P1:P2"/>
  </mergeCells>
  <conditionalFormatting sqref="U4:W4">
    <cfRule type="cellIs" dxfId="44" priority="4" stopIfTrue="1" operator="greaterThan">
      <formula>0</formula>
    </cfRule>
    <cfRule type="cellIs" dxfId="43" priority="5" stopIfTrue="1" operator="greaterThan">
      <formula>0</formula>
    </cfRule>
    <cfRule type="cellIs" dxfId="42" priority="6" stopIfTrue="1" operator="greaterThan">
      <formula>0</formula>
    </cfRule>
  </conditionalFormatting>
  <conditionalFormatting sqref="N4">
    <cfRule type="cellIs" dxfId="41" priority="1" stopIfTrue="1" operator="greaterThan">
      <formula>0</formula>
    </cfRule>
    <cfRule type="cellIs" dxfId="40" priority="2" stopIfTrue="1" operator="greaterThan">
      <formula>0</formula>
    </cfRule>
    <cfRule type="cellIs" dxfId="39" priority="3" stopIfTrue="1" operator="greaterThan">
      <formula>0</formula>
    </cfRule>
  </conditionalFormatting>
  <conditionalFormatting sqref="X4:AE26 U5:W26 O4:T26 N5:N26">
    <cfRule type="cellIs" dxfId="38" priority="7" stopIfTrue="1" operator="greaterThan">
      <formula>0</formula>
    </cfRule>
    <cfRule type="cellIs" dxfId="37" priority="8" stopIfTrue="1" operator="greaterThan">
      <formula>0</formula>
    </cfRule>
    <cfRule type="cellIs" dxfId="36" priority="9" stopIfTrue="1" operator="greaterThan">
      <formula>0</formula>
    </cfRule>
  </conditionalFormatting>
  <pageMargins left="0.511811024" right="0.511811024" top="0.78740157499999996" bottom="0.78740157499999996" header="0.31496062000000002" footer="0.3149606200000000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E26"/>
  <sheetViews>
    <sheetView zoomScale="84" zoomScaleNormal="84" workbookViewId="0">
      <selection activeCell="R8" sqref="R8"/>
    </sheetView>
  </sheetViews>
  <sheetFormatPr defaultColWidth="9.7109375" defaultRowHeight="15"/>
  <cols>
    <col min="1" max="1" width="7.140625" style="32" customWidth="1"/>
    <col min="2" max="2" width="33.28515625" style="32" customWidth="1"/>
    <col min="3" max="3" width="6" style="27" bestFit="1" customWidth="1"/>
    <col min="4" max="4" width="60.28515625" style="32" customWidth="1"/>
    <col min="5" max="5" width="19" style="32" customWidth="1"/>
    <col min="6" max="6" width="9.28515625" style="32" hidden="1" customWidth="1"/>
    <col min="7" max="7" width="12" style="32" bestFit="1" customWidth="1"/>
    <col min="8" max="8" width="8.85546875" style="32" customWidth="1"/>
    <col min="9" max="9" width="10.140625" style="32" bestFit="1" customWidth="1"/>
    <col min="10" max="10" width="13.42578125" style="44" bestFit="1" customWidth="1"/>
    <col min="11" max="11" width="12.7109375" style="4" customWidth="1"/>
    <col min="12" max="12" width="13.28515625" style="28" customWidth="1"/>
    <col min="13" max="13" width="12.5703125" style="5" customWidth="1"/>
    <col min="14" max="14" width="13.85546875" style="6" customWidth="1"/>
    <col min="15" max="15" width="12.7109375" style="6" customWidth="1"/>
    <col min="16" max="16" width="14.85546875" style="6" customWidth="1"/>
    <col min="17" max="17" width="14.140625" style="6" customWidth="1"/>
    <col min="18" max="18" width="15.28515625" style="6" customWidth="1"/>
    <col min="19" max="19" width="15.42578125" style="6" customWidth="1"/>
    <col min="20" max="20" width="17.85546875" style="6" customWidth="1"/>
    <col min="21" max="21" width="14" style="6" customWidth="1"/>
    <col min="22" max="22" width="13.5703125" style="6" customWidth="1"/>
    <col min="23" max="23" width="14.5703125" style="6" customWidth="1"/>
    <col min="24" max="24" width="14" style="6" customWidth="1"/>
    <col min="25" max="25" width="14.28515625" style="6" customWidth="1"/>
    <col min="26" max="31" width="12.7109375" style="2" customWidth="1"/>
    <col min="32" max="16384" width="9.7109375" style="2"/>
  </cols>
  <sheetData>
    <row r="1" spans="1:31" ht="31.5" customHeight="1">
      <c r="A1" s="132" t="s">
        <v>41</v>
      </c>
      <c r="B1" s="132"/>
      <c r="C1" s="132"/>
      <c r="D1" s="132" t="s">
        <v>42</v>
      </c>
      <c r="E1" s="132"/>
      <c r="F1" s="132"/>
      <c r="G1" s="132"/>
      <c r="H1" s="132"/>
      <c r="I1" s="132"/>
      <c r="J1" s="132"/>
      <c r="K1" s="132" t="s">
        <v>43</v>
      </c>
      <c r="L1" s="132"/>
      <c r="M1" s="132"/>
      <c r="N1" s="126" t="s">
        <v>111</v>
      </c>
      <c r="O1" s="126" t="s">
        <v>112</v>
      </c>
      <c r="P1" s="126" t="s">
        <v>113</v>
      </c>
      <c r="Q1" s="126" t="s">
        <v>114</v>
      </c>
      <c r="R1" s="126" t="s">
        <v>44</v>
      </c>
      <c r="S1" s="126" t="s">
        <v>44</v>
      </c>
      <c r="T1" s="126" t="s">
        <v>44</v>
      </c>
      <c r="U1" s="126" t="s">
        <v>44</v>
      </c>
      <c r="V1" s="126" t="s">
        <v>44</v>
      </c>
      <c r="W1" s="126" t="s">
        <v>44</v>
      </c>
      <c r="X1" s="126" t="s">
        <v>44</v>
      </c>
      <c r="Y1" s="126" t="s">
        <v>44</v>
      </c>
      <c r="Z1" s="126" t="s">
        <v>44</v>
      </c>
      <c r="AA1" s="126" t="s">
        <v>44</v>
      </c>
      <c r="AB1" s="126" t="s">
        <v>44</v>
      </c>
      <c r="AC1" s="126" t="s">
        <v>44</v>
      </c>
      <c r="AD1" s="126" t="s">
        <v>44</v>
      </c>
      <c r="AE1" s="126" t="s">
        <v>44</v>
      </c>
    </row>
    <row r="2" spans="1:31" ht="24" customHeight="1">
      <c r="A2" s="132" t="s">
        <v>19</v>
      </c>
      <c r="B2" s="132"/>
      <c r="C2" s="132"/>
      <c r="D2" s="132"/>
      <c r="E2" s="132"/>
      <c r="F2" s="132"/>
      <c r="G2" s="132"/>
      <c r="H2" s="132"/>
      <c r="I2" s="132"/>
      <c r="J2" s="132"/>
      <c r="K2" s="132"/>
      <c r="L2" s="132"/>
      <c r="M2" s="132"/>
      <c r="N2" s="126"/>
      <c r="O2" s="126"/>
      <c r="P2" s="126"/>
      <c r="Q2" s="126"/>
      <c r="R2" s="126"/>
      <c r="S2" s="126"/>
      <c r="T2" s="126"/>
      <c r="U2" s="126"/>
      <c r="V2" s="126"/>
      <c r="W2" s="126"/>
      <c r="X2" s="126"/>
      <c r="Y2" s="126"/>
      <c r="Z2" s="126"/>
      <c r="AA2" s="126"/>
      <c r="AB2" s="126"/>
      <c r="AC2" s="126"/>
      <c r="AD2" s="126"/>
      <c r="AE2" s="126"/>
    </row>
    <row r="3" spans="1:31" s="3" customFormat="1" ht="50.25">
      <c r="A3" s="50" t="s">
        <v>30</v>
      </c>
      <c r="B3" s="63" t="s">
        <v>31</v>
      </c>
      <c r="C3" s="50" t="s">
        <v>4</v>
      </c>
      <c r="D3" s="51" t="s">
        <v>32</v>
      </c>
      <c r="E3" s="51" t="s">
        <v>33</v>
      </c>
      <c r="F3" s="63"/>
      <c r="G3" s="50" t="s">
        <v>34</v>
      </c>
      <c r="H3" s="50" t="s">
        <v>5</v>
      </c>
      <c r="I3" s="50" t="s">
        <v>35</v>
      </c>
      <c r="J3" s="43" t="s">
        <v>2</v>
      </c>
      <c r="K3" s="22" t="s">
        <v>7</v>
      </c>
      <c r="L3" s="23" t="s">
        <v>0</v>
      </c>
      <c r="M3" s="20" t="s">
        <v>3</v>
      </c>
      <c r="N3" s="123">
        <v>45090</v>
      </c>
      <c r="O3" s="123">
        <v>45114</v>
      </c>
      <c r="P3" s="123">
        <v>45166</v>
      </c>
      <c r="Q3" s="123">
        <v>45187</v>
      </c>
      <c r="R3" s="72" t="s">
        <v>1</v>
      </c>
      <c r="S3" s="72" t="s">
        <v>1</v>
      </c>
      <c r="T3" s="72" t="s">
        <v>1</v>
      </c>
      <c r="U3" s="72" t="s">
        <v>1</v>
      </c>
      <c r="V3" s="72" t="s">
        <v>1</v>
      </c>
      <c r="W3" s="72" t="s">
        <v>1</v>
      </c>
      <c r="X3" s="72" t="s">
        <v>1</v>
      </c>
      <c r="Y3" s="72" t="s">
        <v>1</v>
      </c>
      <c r="Z3" s="72" t="s">
        <v>1</v>
      </c>
      <c r="AA3" s="72" t="s">
        <v>1</v>
      </c>
      <c r="AB3" s="72" t="s">
        <v>1</v>
      </c>
      <c r="AC3" s="72" t="s">
        <v>1</v>
      </c>
      <c r="AD3" s="72" t="s">
        <v>1</v>
      </c>
      <c r="AE3" s="72" t="s">
        <v>1</v>
      </c>
    </row>
    <row r="4" spans="1:31" ht="50.1" customHeight="1">
      <c r="A4" s="133">
        <v>1</v>
      </c>
      <c r="B4" s="135" t="s">
        <v>45</v>
      </c>
      <c r="C4" s="73">
        <v>1</v>
      </c>
      <c r="D4" s="33" t="s">
        <v>46</v>
      </c>
      <c r="E4" s="79" t="s">
        <v>47</v>
      </c>
      <c r="F4" s="37"/>
      <c r="G4" s="81" t="s">
        <v>20</v>
      </c>
      <c r="H4" s="37" t="s">
        <v>16</v>
      </c>
      <c r="I4" s="37" t="s">
        <v>17</v>
      </c>
      <c r="J4" s="52">
        <v>214</v>
      </c>
      <c r="K4" s="19">
        <v>20</v>
      </c>
      <c r="L4" s="69">
        <f>K4-(SUM(N4:AE4))</f>
        <v>15</v>
      </c>
      <c r="M4" s="26" t="str">
        <f>IF(L4&lt;0,"ATENÇÃO","OK")</f>
        <v>OK</v>
      </c>
      <c r="N4" s="122"/>
      <c r="O4" s="122"/>
      <c r="P4" s="122">
        <v>5</v>
      </c>
      <c r="Q4" s="122"/>
      <c r="R4" s="78"/>
      <c r="S4" s="78"/>
      <c r="T4" s="78"/>
      <c r="U4" s="78"/>
      <c r="V4" s="78"/>
      <c r="W4" s="78"/>
      <c r="X4" s="78"/>
      <c r="Y4" s="78"/>
      <c r="Z4" s="78"/>
      <c r="AA4" s="78"/>
      <c r="AB4" s="78"/>
      <c r="AC4" s="78"/>
      <c r="AD4" s="78"/>
      <c r="AE4" s="78"/>
    </row>
    <row r="5" spans="1:31" ht="27" customHeight="1">
      <c r="A5" s="134"/>
      <c r="B5" s="136"/>
      <c r="C5" s="73">
        <v>2</v>
      </c>
      <c r="D5" s="34" t="s">
        <v>48</v>
      </c>
      <c r="E5" s="79" t="s">
        <v>49</v>
      </c>
      <c r="F5" s="38"/>
      <c r="G5" s="81" t="s">
        <v>21</v>
      </c>
      <c r="H5" s="38" t="s">
        <v>16</v>
      </c>
      <c r="I5" s="37" t="s">
        <v>17</v>
      </c>
      <c r="J5" s="52">
        <v>90</v>
      </c>
      <c r="K5" s="19"/>
      <c r="L5" s="69">
        <f t="shared" ref="L5:L26" si="0">K5-(SUM(N5:AE5))</f>
        <v>0</v>
      </c>
      <c r="M5" s="26" t="str">
        <f t="shared" ref="M5:M26" si="1">IF(L5&lt;0,"ATENÇÃO","OK")</f>
        <v>OK</v>
      </c>
      <c r="N5" s="122"/>
      <c r="O5" s="122"/>
      <c r="P5" s="122"/>
      <c r="Q5" s="122"/>
      <c r="R5" s="78"/>
      <c r="S5" s="78"/>
      <c r="T5" s="78"/>
      <c r="U5" s="78"/>
      <c r="V5" s="78"/>
      <c r="W5" s="78"/>
      <c r="X5" s="78"/>
      <c r="Y5" s="78"/>
      <c r="Z5" s="78"/>
      <c r="AA5" s="78"/>
      <c r="AB5" s="78"/>
      <c r="AC5" s="78"/>
      <c r="AD5" s="78"/>
      <c r="AE5" s="78"/>
    </row>
    <row r="6" spans="1:31" ht="50.1" customHeight="1">
      <c r="A6" s="134"/>
      <c r="B6" s="136"/>
      <c r="C6" s="73">
        <v>3</v>
      </c>
      <c r="D6" s="33" t="s">
        <v>50</v>
      </c>
      <c r="E6" s="80" t="s">
        <v>51</v>
      </c>
      <c r="F6" s="37"/>
      <c r="G6" s="81" t="s">
        <v>23</v>
      </c>
      <c r="H6" s="37" t="s">
        <v>16</v>
      </c>
      <c r="I6" s="37" t="s">
        <v>17</v>
      </c>
      <c r="J6" s="52">
        <v>70</v>
      </c>
      <c r="K6" s="19">
        <v>20</v>
      </c>
      <c r="L6" s="69">
        <f t="shared" si="0"/>
        <v>9</v>
      </c>
      <c r="M6" s="26" t="str">
        <f t="shared" si="1"/>
        <v>OK</v>
      </c>
      <c r="N6" s="122"/>
      <c r="O6" s="122"/>
      <c r="P6" s="122">
        <v>10</v>
      </c>
      <c r="Q6" s="122">
        <v>1</v>
      </c>
      <c r="R6" s="78"/>
      <c r="S6" s="78"/>
      <c r="T6" s="78"/>
      <c r="U6" s="78"/>
      <c r="V6" s="78"/>
      <c r="W6" s="78"/>
      <c r="X6" s="78"/>
      <c r="Y6" s="78"/>
      <c r="Z6" s="78"/>
      <c r="AA6" s="78"/>
      <c r="AB6" s="78"/>
      <c r="AC6" s="78"/>
      <c r="AD6" s="78"/>
      <c r="AE6" s="78"/>
    </row>
    <row r="7" spans="1:31" ht="50.1" customHeight="1">
      <c r="A7" s="134"/>
      <c r="B7" s="136"/>
      <c r="C7" s="73">
        <v>4</v>
      </c>
      <c r="D7" s="33" t="s">
        <v>52</v>
      </c>
      <c r="E7" s="79" t="s">
        <v>53</v>
      </c>
      <c r="F7" s="37"/>
      <c r="G7" s="81" t="s">
        <v>24</v>
      </c>
      <c r="H7" s="37" t="s">
        <v>16</v>
      </c>
      <c r="I7" s="37" t="s">
        <v>17</v>
      </c>
      <c r="J7" s="52">
        <v>120</v>
      </c>
      <c r="K7" s="19">
        <v>20</v>
      </c>
      <c r="L7" s="69">
        <f t="shared" si="0"/>
        <v>17</v>
      </c>
      <c r="M7" s="26" t="str">
        <f t="shared" si="1"/>
        <v>OK</v>
      </c>
      <c r="N7" s="122"/>
      <c r="O7" s="122"/>
      <c r="P7" s="122"/>
      <c r="Q7" s="122">
        <v>3</v>
      </c>
      <c r="R7" s="78"/>
      <c r="S7" s="78"/>
      <c r="T7" s="78"/>
      <c r="U7" s="78"/>
      <c r="V7" s="78"/>
      <c r="W7" s="78"/>
      <c r="X7" s="78"/>
      <c r="Y7" s="78"/>
      <c r="Z7" s="78"/>
      <c r="AA7" s="78"/>
      <c r="AB7" s="78"/>
      <c r="AC7" s="78"/>
      <c r="AD7" s="78"/>
      <c r="AE7" s="78"/>
    </row>
    <row r="8" spans="1:31" ht="50.1" customHeight="1">
      <c r="A8" s="134"/>
      <c r="B8" s="137"/>
      <c r="C8" s="73">
        <v>5</v>
      </c>
      <c r="D8" s="33" t="s">
        <v>54</v>
      </c>
      <c r="E8" s="79" t="s">
        <v>55</v>
      </c>
      <c r="F8" s="37"/>
      <c r="G8" s="81" t="s">
        <v>25</v>
      </c>
      <c r="H8" s="37" t="s">
        <v>16</v>
      </c>
      <c r="I8" s="37" t="s">
        <v>17</v>
      </c>
      <c r="J8" s="52">
        <v>131.80000000000001</v>
      </c>
      <c r="K8" s="19">
        <v>20</v>
      </c>
      <c r="L8" s="69">
        <f t="shared" si="0"/>
        <v>10</v>
      </c>
      <c r="M8" s="26" t="str">
        <f t="shared" si="1"/>
        <v>OK</v>
      </c>
      <c r="N8" s="122"/>
      <c r="O8" s="122"/>
      <c r="P8" s="122">
        <v>10</v>
      </c>
      <c r="Q8" s="122"/>
      <c r="R8" s="78"/>
      <c r="S8" s="78"/>
      <c r="T8" s="78"/>
      <c r="U8" s="78"/>
      <c r="V8" s="78"/>
      <c r="W8" s="78"/>
      <c r="X8" s="78"/>
      <c r="Y8" s="78"/>
      <c r="Z8" s="78"/>
      <c r="AA8" s="78"/>
      <c r="AB8" s="78"/>
      <c r="AC8" s="78"/>
      <c r="AD8" s="78"/>
      <c r="AE8" s="78"/>
    </row>
    <row r="9" spans="1:31" ht="50.1" customHeight="1">
      <c r="A9" s="138">
        <v>2</v>
      </c>
      <c r="B9" s="130" t="s">
        <v>56</v>
      </c>
      <c r="C9" s="77">
        <v>6</v>
      </c>
      <c r="D9" s="35" t="s">
        <v>57</v>
      </c>
      <c r="E9" s="82" t="s">
        <v>58</v>
      </c>
      <c r="F9" s="39"/>
      <c r="G9" s="39" t="s">
        <v>22</v>
      </c>
      <c r="H9" s="39" t="s">
        <v>16</v>
      </c>
      <c r="I9" s="39" t="s">
        <v>17</v>
      </c>
      <c r="J9" s="53">
        <v>99</v>
      </c>
      <c r="K9" s="19">
        <v>60</v>
      </c>
      <c r="L9" s="69">
        <f t="shared" si="0"/>
        <v>60</v>
      </c>
      <c r="M9" s="26" t="str">
        <f t="shared" si="1"/>
        <v>OK</v>
      </c>
      <c r="N9" s="122"/>
      <c r="O9" s="122"/>
      <c r="P9" s="122"/>
      <c r="Q9" s="122"/>
      <c r="R9" s="78"/>
      <c r="S9" s="78"/>
      <c r="T9" s="78"/>
      <c r="U9" s="78"/>
      <c r="V9" s="78"/>
      <c r="W9" s="78"/>
      <c r="X9" s="78"/>
      <c r="Y9" s="78"/>
      <c r="Z9" s="78"/>
      <c r="AA9" s="78"/>
      <c r="AB9" s="78"/>
      <c r="AC9" s="78"/>
      <c r="AD9" s="78"/>
      <c r="AE9" s="78"/>
    </row>
    <row r="10" spans="1:31" ht="50.1" customHeight="1">
      <c r="A10" s="139"/>
      <c r="B10" s="131"/>
      <c r="C10" s="77">
        <v>7</v>
      </c>
      <c r="D10" s="35" t="s">
        <v>59</v>
      </c>
      <c r="E10" s="82" t="s">
        <v>58</v>
      </c>
      <c r="F10" s="39"/>
      <c r="G10" s="39" t="s">
        <v>22</v>
      </c>
      <c r="H10" s="39" t="s">
        <v>16</v>
      </c>
      <c r="I10" s="39" t="s">
        <v>17</v>
      </c>
      <c r="J10" s="53">
        <v>135</v>
      </c>
      <c r="K10" s="19">
        <v>50</v>
      </c>
      <c r="L10" s="69">
        <f t="shared" si="0"/>
        <v>50</v>
      </c>
      <c r="M10" s="26" t="str">
        <f t="shared" si="1"/>
        <v>OK</v>
      </c>
      <c r="N10" s="122"/>
      <c r="O10" s="122"/>
      <c r="P10" s="122"/>
      <c r="Q10" s="122"/>
      <c r="R10" s="78"/>
      <c r="S10" s="78"/>
      <c r="T10" s="78"/>
      <c r="U10" s="78"/>
      <c r="V10" s="78"/>
      <c r="W10" s="78"/>
      <c r="X10" s="78"/>
      <c r="Y10" s="78"/>
      <c r="Z10" s="78"/>
      <c r="AA10" s="78"/>
      <c r="AB10" s="78"/>
      <c r="AC10" s="78"/>
      <c r="AD10" s="78"/>
      <c r="AE10" s="78"/>
    </row>
    <row r="11" spans="1:31" ht="50.1" customHeight="1">
      <c r="A11" s="139"/>
      <c r="B11" s="131"/>
      <c r="C11" s="77">
        <v>8</v>
      </c>
      <c r="D11" s="36" t="s">
        <v>60</v>
      </c>
      <c r="E11" s="82" t="s">
        <v>58</v>
      </c>
      <c r="F11" s="39"/>
      <c r="G11" s="39" t="s">
        <v>26</v>
      </c>
      <c r="H11" s="39" t="s">
        <v>27</v>
      </c>
      <c r="I11" s="40" t="s">
        <v>17</v>
      </c>
      <c r="J11" s="53">
        <v>325</v>
      </c>
      <c r="K11" s="19">
        <v>15</v>
      </c>
      <c r="L11" s="69">
        <f t="shared" si="0"/>
        <v>15</v>
      </c>
      <c r="M11" s="26" t="str">
        <f t="shared" si="1"/>
        <v>OK</v>
      </c>
      <c r="N11" s="122"/>
      <c r="O11" s="122"/>
      <c r="P11" s="122"/>
      <c r="Q11" s="122"/>
      <c r="R11" s="78"/>
      <c r="S11" s="78"/>
      <c r="T11" s="78"/>
      <c r="U11" s="78"/>
      <c r="V11" s="78"/>
      <c r="W11" s="78"/>
      <c r="X11" s="78"/>
      <c r="Y11" s="78"/>
      <c r="Z11" s="78"/>
      <c r="AA11" s="78"/>
      <c r="AB11" s="78"/>
      <c r="AC11" s="78"/>
      <c r="AD11" s="78"/>
      <c r="AE11" s="78"/>
    </row>
    <row r="12" spans="1:31" ht="50.1" customHeight="1">
      <c r="A12" s="139"/>
      <c r="B12" s="131"/>
      <c r="C12" s="77">
        <v>9</v>
      </c>
      <c r="D12" s="36" t="s">
        <v>61</v>
      </c>
      <c r="E12" s="82" t="s">
        <v>58</v>
      </c>
      <c r="F12" s="39"/>
      <c r="G12" s="39" t="s">
        <v>26</v>
      </c>
      <c r="H12" s="39" t="s">
        <v>27</v>
      </c>
      <c r="I12" s="40" t="s">
        <v>17</v>
      </c>
      <c r="J12" s="54">
        <v>274</v>
      </c>
      <c r="K12" s="19">
        <v>10</v>
      </c>
      <c r="L12" s="69">
        <f t="shared" si="0"/>
        <v>10</v>
      </c>
      <c r="M12" s="26" t="str">
        <f t="shared" si="1"/>
        <v>OK</v>
      </c>
      <c r="N12" s="122"/>
      <c r="O12" s="122"/>
      <c r="P12" s="122"/>
      <c r="Q12" s="122"/>
      <c r="R12" s="78"/>
      <c r="S12" s="78"/>
      <c r="T12" s="78"/>
      <c r="U12" s="78"/>
      <c r="V12" s="78"/>
      <c r="W12" s="78"/>
      <c r="X12" s="78"/>
      <c r="Y12" s="78"/>
      <c r="Z12" s="78"/>
      <c r="AA12" s="78"/>
      <c r="AB12" s="78"/>
      <c r="AC12" s="78"/>
      <c r="AD12" s="78"/>
      <c r="AE12" s="78"/>
    </row>
    <row r="13" spans="1:31" ht="34.5" customHeight="1">
      <c r="A13" s="139"/>
      <c r="B13" s="131"/>
      <c r="C13" s="77">
        <v>10</v>
      </c>
      <c r="D13" s="35" t="s">
        <v>62</v>
      </c>
      <c r="E13" s="82" t="s">
        <v>63</v>
      </c>
      <c r="F13" s="39"/>
      <c r="G13" s="39" t="s">
        <v>39</v>
      </c>
      <c r="H13" s="39" t="s">
        <v>16</v>
      </c>
      <c r="I13" s="39" t="s">
        <v>18</v>
      </c>
      <c r="J13" s="54">
        <v>35.15</v>
      </c>
      <c r="K13" s="19">
        <v>50</v>
      </c>
      <c r="L13" s="69">
        <f t="shared" si="0"/>
        <v>50</v>
      </c>
      <c r="M13" s="26" t="str">
        <f t="shared" si="1"/>
        <v>OK</v>
      </c>
      <c r="N13" s="122"/>
      <c r="O13" s="122"/>
      <c r="P13" s="122"/>
      <c r="Q13" s="122"/>
      <c r="R13" s="78"/>
      <c r="S13" s="78"/>
      <c r="T13" s="78"/>
      <c r="U13" s="78"/>
      <c r="V13" s="78"/>
      <c r="W13" s="78"/>
      <c r="X13" s="78"/>
      <c r="Y13" s="78"/>
      <c r="Z13" s="78"/>
      <c r="AA13" s="78"/>
      <c r="AB13" s="78"/>
      <c r="AC13" s="78"/>
      <c r="AD13" s="78"/>
      <c r="AE13" s="78"/>
    </row>
    <row r="14" spans="1:31" ht="39.75" customHeight="1">
      <c r="A14" s="140"/>
      <c r="B14" s="141"/>
      <c r="C14" s="77">
        <v>11</v>
      </c>
      <c r="D14" s="35" t="s">
        <v>64</v>
      </c>
      <c r="E14" s="82" t="s">
        <v>63</v>
      </c>
      <c r="F14" s="39"/>
      <c r="G14" s="39" t="s">
        <v>39</v>
      </c>
      <c r="H14" s="39" t="s">
        <v>16</v>
      </c>
      <c r="I14" s="39" t="s">
        <v>18</v>
      </c>
      <c r="J14" s="54">
        <v>39</v>
      </c>
      <c r="K14" s="19">
        <v>20</v>
      </c>
      <c r="L14" s="69">
        <f t="shared" si="0"/>
        <v>20</v>
      </c>
      <c r="M14" s="26" t="str">
        <f t="shared" si="1"/>
        <v>OK</v>
      </c>
      <c r="N14" s="122"/>
      <c r="O14" s="122"/>
      <c r="P14" s="122"/>
      <c r="Q14" s="122"/>
      <c r="R14" s="78"/>
      <c r="S14" s="78"/>
      <c r="T14" s="78"/>
      <c r="U14" s="78"/>
      <c r="V14" s="78"/>
      <c r="W14" s="78"/>
      <c r="X14" s="78"/>
      <c r="Y14" s="78"/>
      <c r="Z14" s="78"/>
      <c r="AA14" s="78"/>
      <c r="AB14" s="78"/>
      <c r="AC14" s="78"/>
      <c r="AD14" s="78"/>
      <c r="AE14" s="78"/>
    </row>
    <row r="15" spans="1:31" ht="50.1" customHeight="1">
      <c r="A15" s="86">
        <v>3</v>
      </c>
      <c r="B15" s="85" t="s">
        <v>65</v>
      </c>
      <c r="C15" s="86">
        <v>12</v>
      </c>
      <c r="D15" s="83" t="s">
        <v>36</v>
      </c>
      <c r="E15" s="84" t="s">
        <v>66</v>
      </c>
      <c r="F15" s="81"/>
      <c r="G15" s="81" t="s">
        <v>28</v>
      </c>
      <c r="H15" s="81" t="s">
        <v>16</v>
      </c>
      <c r="I15" s="81" t="s">
        <v>17</v>
      </c>
      <c r="J15" s="87">
        <v>55.96</v>
      </c>
      <c r="K15" s="19">
        <v>75</v>
      </c>
      <c r="L15" s="69">
        <f t="shared" si="0"/>
        <v>70</v>
      </c>
      <c r="M15" s="26" t="str">
        <f t="shared" si="1"/>
        <v>OK</v>
      </c>
      <c r="N15" s="122"/>
      <c r="O15" s="122">
        <v>5</v>
      </c>
      <c r="P15" s="122"/>
      <c r="Q15" s="122"/>
      <c r="R15" s="78"/>
      <c r="S15" s="78"/>
      <c r="T15" s="78"/>
      <c r="U15" s="78"/>
      <c r="V15" s="78"/>
      <c r="W15" s="78"/>
      <c r="X15" s="78"/>
      <c r="Y15" s="78"/>
      <c r="Z15" s="78"/>
      <c r="AA15" s="78"/>
      <c r="AB15" s="78"/>
      <c r="AC15" s="78"/>
      <c r="AD15" s="78"/>
      <c r="AE15" s="78"/>
    </row>
    <row r="16" spans="1:31" ht="50.1" customHeight="1">
      <c r="A16" s="138">
        <v>4</v>
      </c>
      <c r="B16" s="130" t="s">
        <v>56</v>
      </c>
      <c r="C16" s="77">
        <v>13</v>
      </c>
      <c r="D16" s="35" t="s">
        <v>37</v>
      </c>
      <c r="E16" s="82" t="s">
        <v>67</v>
      </c>
      <c r="F16" s="39"/>
      <c r="G16" s="39" t="s">
        <v>29</v>
      </c>
      <c r="H16" s="39" t="s">
        <v>16</v>
      </c>
      <c r="I16" s="39" t="s">
        <v>17</v>
      </c>
      <c r="J16" s="54">
        <v>84.13</v>
      </c>
      <c r="K16" s="19">
        <v>180</v>
      </c>
      <c r="L16" s="69">
        <f t="shared" si="0"/>
        <v>120.8</v>
      </c>
      <c r="M16" s="26" t="str">
        <f t="shared" si="1"/>
        <v>OK</v>
      </c>
      <c r="N16" s="122">
        <v>59.2</v>
      </c>
      <c r="O16" s="122"/>
      <c r="P16" s="122"/>
      <c r="Q16" s="122"/>
      <c r="R16" s="78"/>
      <c r="S16" s="78"/>
      <c r="T16" s="78"/>
      <c r="U16" s="78"/>
      <c r="V16" s="78"/>
      <c r="W16" s="78"/>
      <c r="X16" s="78"/>
      <c r="Y16" s="78"/>
      <c r="Z16" s="78"/>
      <c r="AA16" s="78"/>
      <c r="AB16" s="78"/>
      <c r="AC16" s="78"/>
      <c r="AD16" s="78"/>
      <c r="AE16" s="78"/>
    </row>
    <row r="17" spans="1:31" ht="50.1" customHeight="1">
      <c r="A17" s="139"/>
      <c r="B17" s="131"/>
      <c r="C17" s="77">
        <v>14</v>
      </c>
      <c r="D17" s="35" t="s">
        <v>38</v>
      </c>
      <c r="E17" s="82" t="s">
        <v>67</v>
      </c>
      <c r="F17" s="39"/>
      <c r="G17" s="39" t="s">
        <v>29</v>
      </c>
      <c r="H17" s="39" t="s">
        <v>16</v>
      </c>
      <c r="I17" s="39" t="s">
        <v>17</v>
      </c>
      <c r="J17" s="54">
        <v>85.72</v>
      </c>
      <c r="K17" s="19">
        <v>70</v>
      </c>
      <c r="L17" s="69">
        <f t="shared" si="0"/>
        <v>70</v>
      </c>
      <c r="M17" s="26" t="str">
        <f t="shared" si="1"/>
        <v>OK</v>
      </c>
      <c r="N17" s="122"/>
      <c r="O17" s="122"/>
      <c r="P17" s="122"/>
      <c r="Q17" s="122"/>
      <c r="R17" s="78"/>
      <c r="S17" s="78"/>
      <c r="T17" s="78"/>
      <c r="U17" s="78"/>
      <c r="V17" s="78"/>
      <c r="W17" s="78"/>
      <c r="X17" s="78"/>
      <c r="Y17" s="78"/>
      <c r="Z17" s="78"/>
      <c r="AA17" s="78"/>
      <c r="AB17" s="78"/>
      <c r="AC17" s="78"/>
      <c r="AD17" s="78"/>
      <c r="AE17" s="78"/>
    </row>
    <row r="18" spans="1:31" ht="70.5">
      <c r="A18" s="139"/>
      <c r="B18" s="131"/>
      <c r="C18" s="77">
        <v>15</v>
      </c>
      <c r="D18" s="35" t="s">
        <v>68</v>
      </c>
      <c r="E18" s="82" t="s">
        <v>67</v>
      </c>
      <c r="F18" s="41"/>
      <c r="G18" s="39" t="s">
        <v>29</v>
      </c>
      <c r="H18" s="39" t="s">
        <v>16</v>
      </c>
      <c r="I18" s="39" t="s">
        <v>17</v>
      </c>
      <c r="J18" s="54">
        <v>128.54</v>
      </c>
      <c r="K18" s="19">
        <v>0</v>
      </c>
      <c r="L18" s="69">
        <f t="shared" si="0"/>
        <v>0</v>
      </c>
      <c r="M18" s="26" t="str">
        <f t="shared" si="1"/>
        <v>OK</v>
      </c>
      <c r="N18" s="122"/>
      <c r="O18" s="122"/>
      <c r="P18" s="122"/>
      <c r="Q18" s="122"/>
      <c r="R18" s="78"/>
      <c r="S18" s="78"/>
      <c r="T18" s="78"/>
      <c r="U18" s="78"/>
      <c r="V18" s="78"/>
      <c r="W18" s="78"/>
      <c r="X18" s="78"/>
      <c r="Y18" s="78"/>
      <c r="Z18" s="78"/>
      <c r="AA18" s="78"/>
      <c r="AB18" s="78"/>
      <c r="AC18" s="78"/>
      <c r="AD18" s="78"/>
      <c r="AE18" s="78"/>
    </row>
    <row r="19" spans="1:31" ht="50.1" customHeight="1">
      <c r="A19" s="140"/>
      <c r="B19" s="141"/>
      <c r="C19" s="77">
        <v>16</v>
      </c>
      <c r="D19" s="35" t="s">
        <v>69</v>
      </c>
      <c r="E19" s="82" t="s">
        <v>67</v>
      </c>
      <c r="F19" s="41"/>
      <c r="G19" s="39" t="s">
        <v>29</v>
      </c>
      <c r="H19" s="39" t="s">
        <v>16</v>
      </c>
      <c r="I19" s="39" t="s">
        <v>17</v>
      </c>
      <c r="J19" s="53">
        <v>166.91</v>
      </c>
      <c r="K19" s="19">
        <v>0</v>
      </c>
      <c r="L19" s="69">
        <f t="shared" si="0"/>
        <v>0</v>
      </c>
      <c r="M19" s="26" t="str">
        <f t="shared" si="1"/>
        <v>OK</v>
      </c>
      <c r="N19" s="122"/>
      <c r="O19" s="122"/>
      <c r="P19" s="122"/>
      <c r="Q19" s="122"/>
      <c r="R19" s="78"/>
      <c r="S19" s="78"/>
      <c r="T19" s="78"/>
      <c r="U19" s="78"/>
      <c r="V19" s="78"/>
      <c r="W19" s="78"/>
      <c r="X19" s="78"/>
      <c r="Y19" s="78"/>
      <c r="Z19" s="78"/>
      <c r="AA19" s="78"/>
      <c r="AB19" s="78"/>
      <c r="AC19" s="78"/>
      <c r="AD19" s="78"/>
      <c r="AE19" s="78"/>
    </row>
    <row r="20" spans="1:31" ht="50.1" customHeight="1">
      <c r="A20" s="86">
        <v>5</v>
      </c>
      <c r="B20" s="94" t="s">
        <v>70</v>
      </c>
      <c r="C20" s="86">
        <v>17</v>
      </c>
      <c r="D20" s="89" t="s">
        <v>71</v>
      </c>
      <c r="E20" s="90" t="s">
        <v>72</v>
      </c>
      <c r="F20" s="88"/>
      <c r="G20" s="81" t="s">
        <v>74</v>
      </c>
      <c r="H20" s="81" t="s">
        <v>73</v>
      </c>
      <c r="I20" s="81" t="s">
        <v>17</v>
      </c>
      <c r="J20" s="87">
        <v>10495</v>
      </c>
      <c r="K20" s="19">
        <v>2</v>
      </c>
      <c r="L20" s="69">
        <f t="shared" si="0"/>
        <v>2</v>
      </c>
      <c r="M20" s="26" t="str">
        <f t="shared" si="1"/>
        <v>OK</v>
      </c>
      <c r="N20" s="122"/>
      <c r="O20" s="122"/>
      <c r="P20" s="122"/>
      <c r="Q20" s="122"/>
      <c r="R20" s="78"/>
      <c r="S20" s="78"/>
      <c r="T20" s="78"/>
      <c r="U20" s="78"/>
      <c r="V20" s="78"/>
      <c r="W20" s="78"/>
      <c r="X20" s="78"/>
      <c r="Y20" s="78"/>
      <c r="Z20" s="78"/>
      <c r="AA20" s="78"/>
      <c r="AB20" s="78"/>
      <c r="AC20" s="78"/>
      <c r="AD20" s="78"/>
      <c r="AE20" s="78"/>
    </row>
    <row r="21" spans="1:31" ht="50.1" customHeight="1">
      <c r="A21" s="77">
        <v>6</v>
      </c>
      <c r="B21" s="47" t="s">
        <v>45</v>
      </c>
      <c r="C21" s="77">
        <v>18</v>
      </c>
      <c r="D21" s="92" t="s">
        <v>75</v>
      </c>
      <c r="E21" s="93" t="s">
        <v>76</v>
      </c>
      <c r="F21" s="41"/>
      <c r="G21" s="82" t="s">
        <v>40</v>
      </c>
      <c r="H21" s="97" t="s">
        <v>16</v>
      </c>
      <c r="I21" s="39" t="s">
        <v>18</v>
      </c>
      <c r="J21" s="53">
        <v>180</v>
      </c>
      <c r="K21" s="19"/>
      <c r="L21" s="69">
        <f t="shared" si="0"/>
        <v>0</v>
      </c>
      <c r="M21" s="26" t="str">
        <f t="shared" si="1"/>
        <v>OK</v>
      </c>
      <c r="N21" s="122"/>
      <c r="O21" s="122"/>
      <c r="P21" s="122"/>
      <c r="Q21" s="122"/>
      <c r="R21" s="78"/>
      <c r="S21" s="78"/>
      <c r="T21" s="78"/>
      <c r="U21" s="78"/>
      <c r="V21" s="78"/>
      <c r="W21" s="78"/>
      <c r="X21" s="78"/>
      <c r="Y21" s="78"/>
      <c r="Z21" s="78"/>
      <c r="AA21" s="78"/>
      <c r="AB21" s="78"/>
      <c r="AC21" s="78"/>
      <c r="AD21" s="78"/>
      <c r="AE21" s="78"/>
    </row>
    <row r="22" spans="1:31" ht="56.25" customHeight="1">
      <c r="A22" s="76">
        <v>7</v>
      </c>
      <c r="B22" s="91" t="s">
        <v>70</v>
      </c>
      <c r="C22" s="73">
        <v>19</v>
      </c>
      <c r="D22" s="95" t="s">
        <v>77</v>
      </c>
      <c r="E22" s="84" t="s">
        <v>78</v>
      </c>
      <c r="F22" s="38"/>
      <c r="G22" s="84" t="s">
        <v>79</v>
      </c>
      <c r="H22" s="81" t="s">
        <v>27</v>
      </c>
      <c r="I22" s="81" t="s">
        <v>18</v>
      </c>
      <c r="J22" s="55">
        <v>24.14</v>
      </c>
      <c r="K22" s="19"/>
      <c r="L22" s="69">
        <f t="shared" si="0"/>
        <v>0</v>
      </c>
      <c r="M22" s="26" t="str">
        <f t="shared" si="1"/>
        <v>OK</v>
      </c>
      <c r="N22" s="122"/>
      <c r="O22" s="122"/>
      <c r="P22" s="122"/>
      <c r="Q22" s="122"/>
      <c r="R22" s="78"/>
      <c r="S22" s="78"/>
      <c r="T22" s="78"/>
      <c r="U22" s="78"/>
      <c r="V22" s="78"/>
      <c r="W22" s="78"/>
      <c r="X22" s="78"/>
      <c r="Y22" s="78"/>
      <c r="Z22" s="78"/>
      <c r="AA22" s="78"/>
      <c r="AB22" s="78"/>
      <c r="AC22" s="78"/>
      <c r="AD22" s="78"/>
      <c r="AE22" s="78"/>
    </row>
    <row r="23" spans="1:31" ht="50.1" customHeight="1">
      <c r="A23" s="128">
        <v>8</v>
      </c>
      <c r="B23" s="130" t="s">
        <v>80</v>
      </c>
      <c r="C23" s="77">
        <v>20</v>
      </c>
      <c r="D23" s="64" t="s">
        <v>81</v>
      </c>
      <c r="E23" s="96" t="s">
        <v>82</v>
      </c>
      <c r="F23" s="41"/>
      <c r="G23" s="82" t="s">
        <v>85</v>
      </c>
      <c r="H23" s="39" t="s">
        <v>27</v>
      </c>
      <c r="I23" s="39" t="s">
        <v>17</v>
      </c>
      <c r="J23" s="53">
        <v>221.83</v>
      </c>
      <c r="K23" s="19"/>
      <c r="L23" s="69">
        <f t="shared" si="0"/>
        <v>0</v>
      </c>
      <c r="M23" s="26" t="str">
        <f t="shared" si="1"/>
        <v>OK</v>
      </c>
      <c r="N23" s="122"/>
      <c r="O23" s="122"/>
      <c r="P23" s="122"/>
      <c r="Q23" s="122"/>
      <c r="R23" s="78"/>
      <c r="S23" s="78"/>
      <c r="T23" s="78"/>
      <c r="U23" s="78"/>
      <c r="V23" s="78"/>
      <c r="W23" s="78"/>
      <c r="X23" s="78"/>
      <c r="Y23" s="78"/>
      <c r="Z23" s="78"/>
      <c r="AA23" s="78"/>
      <c r="AB23" s="78"/>
      <c r="AC23" s="78"/>
      <c r="AD23" s="78"/>
      <c r="AE23" s="78"/>
    </row>
    <row r="24" spans="1:31" ht="50.1" customHeight="1">
      <c r="A24" s="129"/>
      <c r="B24" s="131"/>
      <c r="C24" s="77">
        <v>21</v>
      </c>
      <c r="D24" s="64" t="s">
        <v>83</v>
      </c>
      <c r="E24" s="96" t="s">
        <v>82</v>
      </c>
      <c r="F24" s="41"/>
      <c r="G24" s="82" t="s">
        <v>85</v>
      </c>
      <c r="H24" s="39" t="s">
        <v>27</v>
      </c>
      <c r="I24" s="39" t="s">
        <v>17</v>
      </c>
      <c r="J24" s="53">
        <v>321.91000000000003</v>
      </c>
      <c r="K24" s="19"/>
      <c r="L24" s="69">
        <f t="shared" si="0"/>
        <v>0</v>
      </c>
      <c r="M24" s="26" t="str">
        <f t="shared" si="1"/>
        <v>OK</v>
      </c>
      <c r="N24" s="122"/>
      <c r="O24" s="122"/>
      <c r="P24" s="122"/>
      <c r="Q24" s="122"/>
      <c r="R24" s="78"/>
      <c r="S24" s="78"/>
      <c r="T24" s="78"/>
      <c r="U24" s="78"/>
      <c r="V24" s="78"/>
      <c r="W24" s="78"/>
      <c r="X24" s="78"/>
      <c r="Y24" s="78"/>
      <c r="Z24" s="78"/>
      <c r="AA24" s="78"/>
      <c r="AB24" s="78"/>
      <c r="AC24" s="78"/>
      <c r="AD24" s="78"/>
      <c r="AE24" s="78"/>
    </row>
    <row r="25" spans="1:31" ht="50.1" customHeight="1">
      <c r="A25" s="129"/>
      <c r="B25" s="131"/>
      <c r="C25" s="77">
        <v>22</v>
      </c>
      <c r="D25" s="64" t="s">
        <v>84</v>
      </c>
      <c r="E25" s="96" t="s">
        <v>82</v>
      </c>
      <c r="F25" s="41"/>
      <c r="G25" s="82" t="s">
        <v>85</v>
      </c>
      <c r="H25" s="39" t="s">
        <v>27</v>
      </c>
      <c r="I25" s="39" t="s">
        <v>17</v>
      </c>
      <c r="J25" s="53">
        <v>82.16</v>
      </c>
      <c r="K25" s="19"/>
      <c r="L25" s="69">
        <f t="shared" si="0"/>
        <v>0</v>
      </c>
      <c r="M25" s="26" t="str">
        <f t="shared" si="1"/>
        <v>OK</v>
      </c>
      <c r="N25" s="122"/>
      <c r="O25" s="122"/>
      <c r="P25" s="122"/>
      <c r="Q25" s="122"/>
      <c r="R25" s="78"/>
      <c r="S25" s="78"/>
      <c r="T25" s="78"/>
      <c r="U25" s="78"/>
      <c r="V25" s="78"/>
      <c r="W25" s="78"/>
      <c r="X25" s="78"/>
      <c r="Y25" s="78"/>
      <c r="Z25" s="78"/>
      <c r="AA25" s="78"/>
      <c r="AB25" s="78"/>
      <c r="AC25" s="78"/>
      <c r="AD25" s="78"/>
      <c r="AE25" s="78"/>
    </row>
    <row r="26" spans="1:31" ht="409.5">
      <c r="A26" s="73">
        <v>9</v>
      </c>
      <c r="B26" s="98" t="s">
        <v>86</v>
      </c>
      <c r="C26" s="73">
        <v>23</v>
      </c>
      <c r="D26" s="83" t="s">
        <v>87</v>
      </c>
      <c r="E26" s="84" t="s">
        <v>88</v>
      </c>
      <c r="F26" s="42"/>
      <c r="G26" s="38" t="s">
        <v>28</v>
      </c>
      <c r="H26" s="38" t="s">
        <v>16</v>
      </c>
      <c r="I26" s="38" t="s">
        <v>17</v>
      </c>
      <c r="J26" s="55">
        <v>679.16</v>
      </c>
      <c r="K26" s="19"/>
      <c r="L26" s="69">
        <f t="shared" si="0"/>
        <v>0</v>
      </c>
      <c r="M26" s="26" t="str">
        <f t="shared" si="1"/>
        <v>OK</v>
      </c>
      <c r="N26" s="122"/>
      <c r="O26" s="122"/>
      <c r="P26" s="122"/>
      <c r="Q26" s="122"/>
      <c r="R26" s="78"/>
      <c r="S26" s="78"/>
      <c r="T26" s="78"/>
      <c r="U26" s="78"/>
      <c r="V26" s="78"/>
      <c r="W26" s="78"/>
      <c r="X26" s="78"/>
      <c r="Y26" s="78"/>
      <c r="Z26" s="78"/>
      <c r="AA26" s="78"/>
      <c r="AB26" s="78"/>
      <c r="AC26" s="78"/>
      <c r="AD26" s="78"/>
      <c r="AE26" s="78"/>
    </row>
  </sheetData>
  <mergeCells count="30">
    <mergeCell ref="A9:A14"/>
    <mergeCell ref="B9:B14"/>
    <mergeCell ref="A16:A19"/>
    <mergeCell ref="B16:B19"/>
    <mergeCell ref="A23:A25"/>
    <mergeCell ref="B23:B25"/>
    <mergeCell ref="A4:A8"/>
    <mergeCell ref="B4:B8"/>
    <mergeCell ref="AE1:AE2"/>
    <mergeCell ref="AC1:AC2"/>
    <mergeCell ref="Y1:Y2"/>
    <mergeCell ref="Z1:Z2"/>
    <mergeCell ref="AA1:AA2"/>
    <mergeCell ref="AB1:AB2"/>
    <mergeCell ref="AD1:AD2"/>
    <mergeCell ref="V1:V2"/>
    <mergeCell ref="W1:W2"/>
    <mergeCell ref="X1:X2"/>
    <mergeCell ref="A1:C1"/>
    <mergeCell ref="D1:J1"/>
    <mergeCell ref="K1:M1"/>
    <mergeCell ref="T1:T2"/>
    <mergeCell ref="U1:U2"/>
    <mergeCell ref="A2:M2"/>
    <mergeCell ref="S1:S2"/>
    <mergeCell ref="R1:R2"/>
    <mergeCell ref="Q1:Q2"/>
    <mergeCell ref="P1:P2"/>
    <mergeCell ref="N1:N2"/>
    <mergeCell ref="O1:O2"/>
  </mergeCells>
  <conditionalFormatting sqref="U4:W4">
    <cfRule type="cellIs" dxfId="35" priority="4" stopIfTrue="1" operator="greaterThan">
      <formula>0</formula>
    </cfRule>
    <cfRule type="cellIs" dxfId="34" priority="5" stopIfTrue="1" operator="greaterThan">
      <formula>0</formula>
    </cfRule>
    <cfRule type="cellIs" dxfId="33" priority="6" stopIfTrue="1" operator="greaterThan">
      <formula>0</formula>
    </cfRule>
  </conditionalFormatting>
  <conditionalFormatting sqref="X4:AE26 U5:W26 O4:T26 N5:N26">
    <cfRule type="cellIs" dxfId="32" priority="7" stopIfTrue="1" operator="greaterThan">
      <formula>0</formula>
    </cfRule>
    <cfRule type="cellIs" dxfId="31" priority="8" stopIfTrue="1" operator="greaterThan">
      <formula>0</formula>
    </cfRule>
    <cfRule type="cellIs" dxfId="30" priority="9" stopIfTrue="1" operator="greaterThan">
      <formula>0</formula>
    </cfRule>
  </conditionalFormatting>
  <conditionalFormatting sqref="N4">
    <cfRule type="cellIs" dxfId="29" priority="1" stopIfTrue="1" operator="greaterThan">
      <formula>0</formula>
    </cfRule>
    <cfRule type="cellIs" dxfId="28" priority="2" stopIfTrue="1" operator="greaterThan">
      <formula>0</formula>
    </cfRule>
    <cfRule type="cellIs" dxfId="27" priority="3" stopIfTrue="1" operator="greaterThan">
      <formula>0</formula>
    </cfRule>
  </conditionalFormatting>
  <pageMargins left="0.511811024" right="0.511811024" top="0.78740157499999996" bottom="0.78740157499999996" header="0.31496062000000002" footer="0.3149606200000000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E26"/>
  <sheetViews>
    <sheetView zoomScale="80" zoomScaleNormal="80" workbookViewId="0">
      <selection activeCell="Q9" sqref="Q9"/>
    </sheetView>
  </sheetViews>
  <sheetFormatPr defaultColWidth="9.7109375" defaultRowHeight="15"/>
  <cols>
    <col min="1" max="1" width="7.140625" style="32" customWidth="1"/>
    <col min="2" max="2" width="33.28515625" style="32" customWidth="1"/>
    <col min="3" max="3" width="6" style="27" bestFit="1" customWidth="1"/>
    <col min="4" max="4" width="60.28515625" style="32" customWidth="1"/>
    <col min="5" max="5" width="19" style="32" customWidth="1"/>
    <col min="6" max="6" width="9.28515625" style="32" hidden="1" customWidth="1"/>
    <col min="7" max="7" width="12" style="32" bestFit="1" customWidth="1"/>
    <col min="8" max="8" width="8.85546875" style="32" customWidth="1"/>
    <col min="9" max="9" width="10.140625" style="32" bestFit="1" customWidth="1"/>
    <col min="10" max="10" width="13.42578125" style="44" bestFit="1" customWidth="1"/>
    <col min="11" max="11" width="12.7109375" style="4" customWidth="1"/>
    <col min="12" max="12" width="13.28515625" style="28" customWidth="1"/>
    <col min="13" max="13" width="12.5703125" style="5" customWidth="1"/>
    <col min="14" max="14" width="13.85546875" style="6" customWidth="1"/>
    <col min="15" max="15" width="12.7109375" style="6" customWidth="1"/>
    <col min="16" max="16" width="14.85546875" style="6" customWidth="1"/>
    <col min="17" max="17" width="14.140625" style="6" customWidth="1"/>
    <col min="18" max="18" width="15.28515625" style="6" customWidth="1"/>
    <col min="19" max="19" width="15.42578125" style="6" customWidth="1"/>
    <col min="20" max="20" width="17.85546875" style="6" customWidth="1"/>
    <col min="21" max="21" width="14" style="6" customWidth="1"/>
    <col min="22" max="22" width="13.5703125" style="6" customWidth="1"/>
    <col min="23" max="23" width="14.5703125" style="6" customWidth="1"/>
    <col min="24" max="24" width="14" style="6" customWidth="1"/>
    <col min="25" max="25" width="14.28515625" style="6" customWidth="1"/>
    <col min="26" max="31" width="12.7109375" style="2" customWidth="1"/>
    <col min="32" max="16384" width="9.7109375" style="2"/>
  </cols>
  <sheetData>
    <row r="1" spans="1:31" ht="31.5" customHeight="1">
      <c r="A1" s="132" t="s">
        <v>41</v>
      </c>
      <c r="B1" s="132"/>
      <c r="C1" s="132"/>
      <c r="D1" s="132" t="s">
        <v>42</v>
      </c>
      <c r="E1" s="132"/>
      <c r="F1" s="132"/>
      <c r="G1" s="132"/>
      <c r="H1" s="132"/>
      <c r="I1" s="132"/>
      <c r="J1" s="132"/>
      <c r="K1" s="132" t="s">
        <v>43</v>
      </c>
      <c r="L1" s="132"/>
      <c r="M1" s="132"/>
      <c r="N1" s="126" t="s">
        <v>115</v>
      </c>
      <c r="O1" s="126" t="s">
        <v>116</v>
      </c>
      <c r="P1" s="126" t="s">
        <v>44</v>
      </c>
      <c r="Q1" s="126" t="s">
        <v>44</v>
      </c>
      <c r="R1" s="126" t="s">
        <v>44</v>
      </c>
      <c r="S1" s="126" t="s">
        <v>44</v>
      </c>
      <c r="T1" s="126" t="s">
        <v>44</v>
      </c>
      <c r="U1" s="126" t="s">
        <v>44</v>
      </c>
      <c r="V1" s="126" t="s">
        <v>44</v>
      </c>
      <c r="W1" s="126" t="s">
        <v>44</v>
      </c>
      <c r="X1" s="126" t="s">
        <v>44</v>
      </c>
      <c r="Y1" s="126" t="s">
        <v>44</v>
      </c>
      <c r="Z1" s="126" t="s">
        <v>44</v>
      </c>
      <c r="AA1" s="126" t="s">
        <v>44</v>
      </c>
      <c r="AB1" s="126" t="s">
        <v>44</v>
      </c>
      <c r="AC1" s="126" t="s">
        <v>44</v>
      </c>
      <c r="AD1" s="126" t="s">
        <v>44</v>
      </c>
      <c r="AE1" s="126" t="s">
        <v>44</v>
      </c>
    </row>
    <row r="2" spans="1:31" ht="24" customHeight="1">
      <c r="A2" s="132" t="s">
        <v>19</v>
      </c>
      <c r="B2" s="132"/>
      <c r="C2" s="132"/>
      <c r="D2" s="132"/>
      <c r="E2" s="132"/>
      <c r="F2" s="132"/>
      <c r="G2" s="132"/>
      <c r="H2" s="132"/>
      <c r="I2" s="132"/>
      <c r="J2" s="132"/>
      <c r="K2" s="132"/>
      <c r="L2" s="132"/>
      <c r="M2" s="132"/>
      <c r="N2" s="126"/>
      <c r="O2" s="126"/>
      <c r="P2" s="126"/>
      <c r="Q2" s="126"/>
      <c r="R2" s="126"/>
      <c r="S2" s="126"/>
      <c r="T2" s="126"/>
      <c r="U2" s="126"/>
      <c r="V2" s="126"/>
      <c r="W2" s="126"/>
      <c r="X2" s="126"/>
      <c r="Y2" s="126"/>
      <c r="Z2" s="126"/>
      <c r="AA2" s="126"/>
      <c r="AB2" s="126"/>
      <c r="AC2" s="126"/>
      <c r="AD2" s="126"/>
      <c r="AE2" s="126"/>
    </row>
    <row r="3" spans="1:31" s="3" customFormat="1" ht="50.25">
      <c r="A3" s="50" t="s">
        <v>30</v>
      </c>
      <c r="B3" s="63" t="s">
        <v>31</v>
      </c>
      <c r="C3" s="50" t="s">
        <v>4</v>
      </c>
      <c r="D3" s="51" t="s">
        <v>32</v>
      </c>
      <c r="E3" s="51" t="s">
        <v>33</v>
      </c>
      <c r="F3" s="63"/>
      <c r="G3" s="50" t="s">
        <v>34</v>
      </c>
      <c r="H3" s="50" t="s">
        <v>5</v>
      </c>
      <c r="I3" s="50" t="s">
        <v>35</v>
      </c>
      <c r="J3" s="43" t="s">
        <v>2</v>
      </c>
      <c r="K3" s="22" t="s">
        <v>7</v>
      </c>
      <c r="L3" s="23" t="s">
        <v>0</v>
      </c>
      <c r="M3" s="20" t="s">
        <v>3</v>
      </c>
      <c r="N3" s="125">
        <v>45160</v>
      </c>
      <c r="O3" s="125">
        <v>45180</v>
      </c>
      <c r="P3" s="72" t="s">
        <v>1</v>
      </c>
      <c r="Q3" s="72" t="s">
        <v>1</v>
      </c>
      <c r="R3" s="72" t="s">
        <v>1</v>
      </c>
      <c r="S3" s="72" t="s">
        <v>1</v>
      </c>
      <c r="T3" s="72" t="s">
        <v>1</v>
      </c>
      <c r="U3" s="72" t="s">
        <v>1</v>
      </c>
      <c r="V3" s="72" t="s">
        <v>1</v>
      </c>
      <c r="W3" s="72" t="s">
        <v>1</v>
      </c>
      <c r="X3" s="72" t="s">
        <v>1</v>
      </c>
      <c r="Y3" s="72" t="s">
        <v>1</v>
      </c>
      <c r="Z3" s="72" t="s">
        <v>1</v>
      </c>
      <c r="AA3" s="72" t="s">
        <v>1</v>
      </c>
      <c r="AB3" s="72" t="s">
        <v>1</v>
      </c>
      <c r="AC3" s="72" t="s">
        <v>1</v>
      </c>
      <c r="AD3" s="72" t="s">
        <v>1</v>
      </c>
      <c r="AE3" s="72" t="s">
        <v>1</v>
      </c>
    </row>
    <row r="4" spans="1:31" ht="50.1" customHeight="1">
      <c r="A4" s="133">
        <v>1</v>
      </c>
      <c r="B4" s="135" t="s">
        <v>45</v>
      </c>
      <c r="C4" s="73">
        <v>1</v>
      </c>
      <c r="D4" s="33" t="s">
        <v>46</v>
      </c>
      <c r="E4" s="79" t="s">
        <v>47</v>
      </c>
      <c r="F4" s="37"/>
      <c r="G4" s="81" t="s">
        <v>20</v>
      </c>
      <c r="H4" s="37" t="s">
        <v>16</v>
      </c>
      <c r="I4" s="37" t="s">
        <v>17</v>
      </c>
      <c r="J4" s="52">
        <v>214</v>
      </c>
      <c r="K4" s="19">
        <v>100</v>
      </c>
      <c r="L4" s="69">
        <f>K4-(SUM(N4:AE4))</f>
        <v>100</v>
      </c>
      <c r="M4" s="26" t="str">
        <f>IF(L4&lt;0,"ATENÇÃO","OK")</f>
        <v>OK</v>
      </c>
      <c r="N4" s="124"/>
      <c r="O4" s="124"/>
      <c r="P4" s="78"/>
      <c r="Q4" s="78"/>
      <c r="R4" s="78"/>
      <c r="S4" s="78"/>
      <c r="T4" s="78"/>
      <c r="U4" s="78"/>
      <c r="V4" s="78"/>
      <c r="W4" s="78"/>
      <c r="X4" s="78"/>
      <c r="Y4" s="78"/>
      <c r="Z4" s="78"/>
      <c r="AA4" s="78"/>
      <c r="AB4" s="78"/>
      <c r="AC4" s="78"/>
      <c r="AD4" s="78"/>
      <c r="AE4" s="78"/>
    </row>
    <row r="5" spans="1:31" ht="27" customHeight="1">
      <c r="A5" s="134"/>
      <c r="B5" s="136"/>
      <c r="C5" s="73">
        <v>2</v>
      </c>
      <c r="D5" s="34" t="s">
        <v>48</v>
      </c>
      <c r="E5" s="79" t="s">
        <v>49</v>
      </c>
      <c r="F5" s="38"/>
      <c r="G5" s="81" t="s">
        <v>21</v>
      </c>
      <c r="H5" s="38" t="s">
        <v>16</v>
      </c>
      <c r="I5" s="37" t="s">
        <v>17</v>
      </c>
      <c r="J5" s="52">
        <v>90</v>
      </c>
      <c r="K5" s="19">
        <v>30</v>
      </c>
      <c r="L5" s="69">
        <f t="shared" ref="L5:L26" si="0">K5-(SUM(N5:AE5))</f>
        <v>30</v>
      </c>
      <c r="M5" s="26" t="str">
        <f t="shared" ref="M5:M26" si="1">IF(L5&lt;0,"ATENÇÃO","OK")</f>
        <v>OK</v>
      </c>
      <c r="N5" s="124"/>
      <c r="O5" s="124"/>
      <c r="P5" s="78"/>
      <c r="Q5" s="78"/>
      <c r="R5" s="78"/>
      <c r="S5" s="78"/>
      <c r="T5" s="78"/>
      <c r="U5" s="78"/>
      <c r="V5" s="78"/>
      <c r="W5" s="78"/>
      <c r="X5" s="78"/>
      <c r="Y5" s="78"/>
      <c r="Z5" s="78"/>
      <c r="AA5" s="78"/>
      <c r="AB5" s="78"/>
      <c r="AC5" s="78"/>
      <c r="AD5" s="78"/>
      <c r="AE5" s="78"/>
    </row>
    <row r="6" spans="1:31" ht="50.1" customHeight="1">
      <c r="A6" s="134"/>
      <c r="B6" s="136"/>
      <c r="C6" s="73">
        <v>3</v>
      </c>
      <c r="D6" s="33" t="s">
        <v>50</v>
      </c>
      <c r="E6" s="80" t="s">
        <v>51</v>
      </c>
      <c r="F6" s="37"/>
      <c r="G6" s="81" t="s">
        <v>23</v>
      </c>
      <c r="H6" s="37" t="s">
        <v>16</v>
      </c>
      <c r="I6" s="37" t="s">
        <v>17</v>
      </c>
      <c r="J6" s="52">
        <v>70</v>
      </c>
      <c r="K6" s="19">
        <v>30</v>
      </c>
      <c r="L6" s="69">
        <f t="shared" si="0"/>
        <v>30</v>
      </c>
      <c r="M6" s="26" t="str">
        <f t="shared" si="1"/>
        <v>OK</v>
      </c>
      <c r="N6" s="124"/>
      <c r="O6" s="124"/>
      <c r="P6" s="78"/>
      <c r="Q6" s="78"/>
      <c r="R6" s="78"/>
      <c r="S6" s="78"/>
      <c r="T6" s="78"/>
      <c r="U6" s="78"/>
      <c r="V6" s="78"/>
      <c r="W6" s="78"/>
      <c r="X6" s="78"/>
      <c r="Y6" s="78"/>
      <c r="Z6" s="78"/>
      <c r="AA6" s="78"/>
      <c r="AB6" s="78"/>
      <c r="AC6" s="78"/>
      <c r="AD6" s="78"/>
      <c r="AE6" s="78"/>
    </row>
    <row r="7" spans="1:31" ht="50.1" customHeight="1">
      <c r="A7" s="134"/>
      <c r="B7" s="136"/>
      <c r="C7" s="73">
        <v>4</v>
      </c>
      <c r="D7" s="33" t="s">
        <v>52</v>
      </c>
      <c r="E7" s="79" t="s">
        <v>53</v>
      </c>
      <c r="F7" s="37"/>
      <c r="G7" s="81" t="s">
        <v>24</v>
      </c>
      <c r="H7" s="37" t="s">
        <v>16</v>
      </c>
      <c r="I7" s="37" t="s">
        <v>17</v>
      </c>
      <c r="J7" s="52">
        <v>120</v>
      </c>
      <c r="K7" s="19">
        <v>50</v>
      </c>
      <c r="L7" s="69">
        <f t="shared" si="0"/>
        <v>50</v>
      </c>
      <c r="M7" s="26" t="str">
        <f t="shared" si="1"/>
        <v>OK</v>
      </c>
      <c r="N7" s="124"/>
      <c r="O7" s="124"/>
      <c r="P7" s="78"/>
      <c r="Q7" s="78"/>
      <c r="R7" s="78"/>
      <c r="S7" s="78"/>
      <c r="T7" s="78"/>
      <c r="U7" s="78"/>
      <c r="V7" s="78"/>
      <c r="W7" s="78"/>
      <c r="X7" s="78"/>
      <c r="Y7" s="78"/>
      <c r="Z7" s="78"/>
      <c r="AA7" s="78"/>
      <c r="AB7" s="78"/>
      <c r="AC7" s="78"/>
      <c r="AD7" s="78"/>
      <c r="AE7" s="78"/>
    </row>
    <row r="8" spans="1:31" ht="50.1" customHeight="1">
      <c r="A8" s="134"/>
      <c r="B8" s="137"/>
      <c r="C8" s="73">
        <v>5</v>
      </c>
      <c r="D8" s="33" t="s">
        <v>54</v>
      </c>
      <c r="E8" s="79" t="s">
        <v>55</v>
      </c>
      <c r="F8" s="37"/>
      <c r="G8" s="81" t="s">
        <v>25</v>
      </c>
      <c r="H8" s="37" t="s">
        <v>16</v>
      </c>
      <c r="I8" s="37" t="s">
        <v>17</v>
      </c>
      <c r="J8" s="52">
        <v>131.80000000000001</v>
      </c>
      <c r="K8" s="19">
        <v>50</v>
      </c>
      <c r="L8" s="69">
        <f t="shared" si="0"/>
        <v>50</v>
      </c>
      <c r="M8" s="26" t="str">
        <f t="shared" si="1"/>
        <v>OK</v>
      </c>
      <c r="N8" s="124"/>
      <c r="O8" s="124"/>
      <c r="P8" s="78"/>
      <c r="Q8" s="78"/>
      <c r="R8" s="78"/>
      <c r="S8" s="78"/>
      <c r="T8" s="78"/>
      <c r="U8" s="78"/>
      <c r="V8" s="78"/>
      <c r="W8" s="78"/>
      <c r="X8" s="78"/>
      <c r="Y8" s="78"/>
      <c r="Z8" s="78"/>
      <c r="AA8" s="78"/>
      <c r="AB8" s="78"/>
      <c r="AC8" s="78"/>
      <c r="AD8" s="78"/>
      <c r="AE8" s="78"/>
    </row>
    <row r="9" spans="1:31" ht="50.1" customHeight="1">
      <c r="A9" s="138">
        <v>2</v>
      </c>
      <c r="B9" s="130" t="s">
        <v>56</v>
      </c>
      <c r="C9" s="77">
        <v>6</v>
      </c>
      <c r="D9" s="35" t="s">
        <v>57</v>
      </c>
      <c r="E9" s="82" t="s">
        <v>58</v>
      </c>
      <c r="F9" s="39"/>
      <c r="G9" s="39" t="s">
        <v>22</v>
      </c>
      <c r="H9" s="39" t="s">
        <v>16</v>
      </c>
      <c r="I9" s="39" t="s">
        <v>17</v>
      </c>
      <c r="J9" s="53">
        <v>99</v>
      </c>
      <c r="K9" s="19">
        <v>200</v>
      </c>
      <c r="L9" s="69">
        <f t="shared" si="0"/>
        <v>200</v>
      </c>
      <c r="M9" s="26" t="str">
        <f t="shared" si="1"/>
        <v>OK</v>
      </c>
      <c r="N9" s="124"/>
      <c r="O9" s="124"/>
      <c r="P9" s="78"/>
      <c r="Q9" s="78"/>
      <c r="R9" s="78"/>
      <c r="S9" s="78"/>
      <c r="T9" s="78"/>
      <c r="U9" s="78"/>
      <c r="V9" s="78"/>
      <c r="W9" s="78"/>
      <c r="X9" s="78"/>
      <c r="Y9" s="78"/>
      <c r="Z9" s="78"/>
      <c r="AA9" s="78"/>
      <c r="AB9" s="78"/>
      <c r="AC9" s="78"/>
      <c r="AD9" s="78"/>
      <c r="AE9" s="78"/>
    </row>
    <row r="10" spans="1:31" ht="50.1" customHeight="1">
      <c r="A10" s="139"/>
      <c r="B10" s="131"/>
      <c r="C10" s="77">
        <v>7</v>
      </c>
      <c r="D10" s="35" t="s">
        <v>59</v>
      </c>
      <c r="E10" s="82" t="s">
        <v>58</v>
      </c>
      <c r="F10" s="39"/>
      <c r="G10" s="39" t="s">
        <v>22</v>
      </c>
      <c r="H10" s="39" t="s">
        <v>16</v>
      </c>
      <c r="I10" s="39" t="s">
        <v>17</v>
      </c>
      <c r="J10" s="53">
        <v>135</v>
      </c>
      <c r="K10" s="19">
        <v>200</v>
      </c>
      <c r="L10" s="69">
        <f t="shared" si="0"/>
        <v>184</v>
      </c>
      <c r="M10" s="26" t="str">
        <f t="shared" si="1"/>
        <v>OK</v>
      </c>
      <c r="N10" s="124">
        <v>16</v>
      </c>
      <c r="O10" s="124"/>
      <c r="P10" s="78"/>
      <c r="Q10" s="78"/>
      <c r="R10" s="78"/>
      <c r="S10" s="78"/>
      <c r="T10" s="78"/>
      <c r="U10" s="78"/>
      <c r="V10" s="78"/>
      <c r="W10" s="78"/>
      <c r="X10" s="78"/>
      <c r="Y10" s="78"/>
      <c r="Z10" s="78"/>
      <c r="AA10" s="78"/>
      <c r="AB10" s="78"/>
      <c r="AC10" s="78"/>
      <c r="AD10" s="78"/>
      <c r="AE10" s="78"/>
    </row>
    <row r="11" spans="1:31" ht="50.1" customHeight="1">
      <c r="A11" s="139"/>
      <c r="B11" s="131"/>
      <c r="C11" s="77">
        <v>8</v>
      </c>
      <c r="D11" s="36" t="s">
        <v>60</v>
      </c>
      <c r="E11" s="82" t="s">
        <v>58</v>
      </c>
      <c r="F11" s="39"/>
      <c r="G11" s="39" t="s">
        <v>26</v>
      </c>
      <c r="H11" s="39" t="s">
        <v>27</v>
      </c>
      <c r="I11" s="40" t="s">
        <v>17</v>
      </c>
      <c r="J11" s="53">
        <v>325</v>
      </c>
      <c r="K11" s="19">
        <v>10</v>
      </c>
      <c r="L11" s="69">
        <f t="shared" si="0"/>
        <v>10</v>
      </c>
      <c r="M11" s="26" t="str">
        <f t="shared" si="1"/>
        <v>OK</v>
      </c>
      <c r="N11" s="124"/>
      <c r="O11" s="124"/>
      <c r="P11" s="78"/>
      <c r="Q11" s="78"/>
      <c r="R11" s="78"/>
      <c r="S11" s="78"/>
      <c r="T11" s="78"/>
      <c r="U11" s="78"/>
      <c r="V11" s="78"/>
      <c r="W11" s="78"/>
      <c r="X11" s="78"/>
      <c r="Y11" s="78"/>
      <c r="Z11" s="78"/>
      <c r="AA11" s="78"/>
      <c r="AB11" s="78"/>
      <c r="AC11" s="78"/>
      <c r="AD11" s="78"/>
      <c r="AE11" s="78"/>
    </row>
    <row r="12" spans="1:31" ht="50.1" customHeight="1">
      <c r="A12" s="139"/>
      <c r="B12" s="131"/>
      <c r="C12" s="77">
        <v>9</v>
      </c>
      <c r="D12" s="36" t="s">
        <v>61</v>
      </c>
      <c r="E12" s="82" t="s">
        <v>58</v>
      </c>
      <c r="F12" s="39"/>
      <c r="G12" s="39" t="s">
        <v>26</v>
      </c>
      <c r="H12" s="39" t="s">
        <v>27</v>
      </c>
      <c r="I12" s="40" t="s">
        <v>17</v>
      </c>
      <c r="J12" s="54">
        <v>274</v>
      </c>
      <c r="K12" s="19">
        <v>10</v>
      </c>
      <c r="L12" s="69">
        <f t="shared" si="0"/>
        <v>7</v>
      </c>
      <c r="M12" s="26" t="str">
        <f t="shared" si="1"/>
        <v>OK</v>
      </c>
      <c r="N12" s="124">
        <v>3</v>
      </c>
      <c r="O12" s="124"/>
      <c r="P12" s="78"/>
      <c r="Q12" s="78"/>
      <c r="R12" s="78"/>
      <c r="S12" s="78"/>
      <c r="T12" s="78"/>
      <c r="U12" s="78"/>
      <c r="V12" s="78"/>
      <c r="W12" s="78"/>
      <c r="X12" s="78"/>
      <c r="Y12" s="78"/>
      <c r="Z12" s="78"/>
      <c r="AA12" s="78"/>
      <c r="AB12" s="78"/>
      <c r="AC12" s="78"/>
      <c r="AD12" s="78"/>
      <c r="AE12" s="78"/>
    </row>
    <row r="13" spans="1:31" ht="34.5" customHeight="1">
      <c r="A13" s="139"/>
      <c r="B13" s="131"/>
      <c r="C13" s="77">
        <v>10</v>
      </c>
      <c r="D13" s="35" t="s">
        <v>62</v>
      </c>
      <c r="E13" s="82" t="s">
        <v>63</v>
      </c>
      <c r="F13" s="39"/>
      <c r="G13" s="39" t="s">
        <v>39</v>
      </c>
      <c r="H13" s="39" t="s">
        <v>16</v>
      </c>
      <c r="I13" s="39" t="s">
        <v>18</v>
      </c>
      <c r="J13" s="54">
        <v>35.15</v>
      </c>
      <c r="K13" s="19">
        <v>100</v>
      </c>
      <c r="L13" s="69">
        <f t="shared" si="0"/>
        <v>100</v>
      </c>
      <c r="M13" s="26" t="str">
        <f t="shared" si="1"/>
        <v>OK</v>
      </c>
      <c r="N13" s="124"/>
      <c r="O13" s="124"/>
      <c r="P13" s="78"/>
      <c r="Q13" s="78"/>
      <c r="R13" s="78"/>
      <c r="S13" s="78"/>
      <c r="T13" s="78"/>
      <c r="U13" s="78"/>
      <c r="V13" s="78"/>
      <c r="W13" s="78"/>
      <c r="X13" s="78"/>
      <c r="Y13" s="78"/>
      <c r="Z13" s="78"/>
      <c r="AA13" s="78"/>
      <c r="AB13" s="78"/>
      <c r="AC13" s="78"/>
      <c r="AD13" s="78"/>
      <c r="AE13" s="78"/>
    </row>
    <row r="14" spans="1:31" ht="39.75" customHeight="1">
      <c r="A14" s="140"/>
      <c r="B14" s="141"/>
      <c r="C14" s="77">
        <v>11</v>
      </c>
      <c r="D14" s="35" t="s">
        <v>64</v>
      </c>
      <c r="E14" s="82" t="s">
        <v>63</v>
      </c>
      <c r="F14" s="39"/>
      <c r="G14" s="39" t="s">
        <v>39</v>
      </c>
      <c r="H14" s="39" t="s">
        <v>16</v>
      </c>
      <c r="I14" s="39" t="s">
        <v>18</v>
      </c>
      <c r="J14" s="54">
        <v>39</v>
      </c>
      <c r="K14" s="19">
        <v>100</v>
      </c>
      <c r="L14" s="69">
        <f t="shared" si="0"/>
        <v>100</v>
      </c>
      <c r="M14" s="26" t="str">
        <f t="shared" si="1"/>
        <v>OK</v>
      </c>
      <c r="N14" s="124"/>
      <c r="O14" s="124"/>
      <c r="P14" s="78"/>
      <c r="Q14" s="78"/>
      <c r="R14" s="78"/>
      <c r="S14" s="78"/>
      <c r="T14" s="78"/>
      <c r="U14" s="78"/>
      <c r="V14" s="78"/>
      <c r="W14" s="78"/>
      <c r="X14" s="78"/>
      <c r="Y14" s="78"/>
      <c r="Z14" s="78"/>
      <c r="AA14" s="78"/>
      <c r="AB14" s="78"/>
      <c r="AC14" s="78"/>
      <c r="AD14" s="78"/>
      <c r="AE14" s="78"/>
    </row>
    <row r="15" spans="1:31" ht="50.1" customHeight="1">
      <c r="A15" s="86">
        <v>3</v>
      </c>
      <c r="B15" s="85" t="s">
        <v>65</v>
      </c>
      <c r="C15" s="86">
        <v>12</v>
      </c>
      <c r="D15" s="83" t="s">
        <v>36</v>
      </c>
      <c r="E15" s="84" t="s">
        <v>66</v>
      </c>
      <c r="F15" s="81"/>
      <c r="G15" s="81" t="s">
        <v>28</v>
      </c>
      <c r="H15" s="81" t="s">
        <v>16</v>
      </c>
      <c r="I15" s="81" t="s">
        <v>17</v>
      </c>
      <c r="J15" s="87">
        <v>55.96</v>
      </c>
      <c r="K15" s="19">
        <v>100</v>
      </c>
      <c r="L15" s="69">
        <f t="shared" si="0"/>
        <v>100</v>
      </c>
      <c r="M15" s="26" t="str">
        <f t="shared" si="1"/>
        <v>OK</v>
      </c>
      <c r="N15" s="124"/>
      <c r="O15" s="124"/>
      <c r="P15" s="78"/>
      <c r="Q15" s="78"/>
      <c r="R15" s="78"/>
      <c r="S15" s="78"/>
      <c r="T15" s="78"/>
      <c r="U15" s="78"/>
      <c r="V15" s="78"/>
      <c r="W15" s="78"/>
      <c r="X15" s="78"/>
      <c r="Y15" s="78"/>
      <c r="Z15" s="78"/>
      <c r="AA15" s="78"/>
      <c r="AB15" s="78"/>
      <c r="AC15" s="78"/>
      <c r="AD15" s="78"/>
      <c r="AE15" s="78"/>
    </row>
    <row r="16" spans="1:31" ht="50.1" customHeight="1">
      <c r="A16" s="138">
        <v>4</v>
      </c>
      <c r="B16" s="130" t="s">
        <v>56</v>
      </c>
      <c r="C16" s="77">
        <v>13</v>
      </c>
      <c r="D16" s="35" t="s">
        <v>37</v>
      </c>
      <c r="E16" s="82" t="s">
        <v>67</v>
      </c>
      <c r="F16" s="39"/>
      <c r="G16" s="39" t="s">
        <v>29</v>
      </c>
      <c r="H16" s="39" t="s">
        <v>16</v>
      </c>
      <c r="I16" s="39" t="s">
        <v>17</v>
      </c>
      <c r="J16" s="54">
        <v>84.13</v>
      </c>
      <c r="K16" s="19">
        <v>100</v>
      </c>
      <c r="L16" s="69">
        <f t="shared" si="0"/>
        <v>94</v>
      </c>
      <c r="M16" s="26" t="str">
        <f t="shared" si="1"/>
        <v>OK</v>
      </c>
      <c r="N16" s="124"/>
      <c r="O16" s="124">
        <v>6</v>
      </c>
      <c r="P16" s="78"/>
      <c r="Q16" s="78"/>
      <c r="R16" s="78"/>
      <c r="S16" s="78"/>
      <c r="T16" s="78"/>
      <c r="U16" s="78"/>
      <c r="V16" s="78"/>
      <c r="W16" s="78"/>
      <c r="X16" s="78"/>
      <c r="Y16" s="78"/>
      <c r="Z16" s="78"/>
      <c r="AA16" s="78"/>
      <c r="AB16" s="78"/>
      <c r="AC16" s="78"/>
      <c r="AD16" s="78"/>
      <c r="AE16" s="78"/>
    </row>
    <row r="17" spans="1:31" ht="50.1" customHeight="1">
      <c r="A17" s="139"/>
      <c r="B17" s="131"/>
      <c r="C17" s="77">
        <v>14</v>
      </c>
      <c r="D17" s="35" t="s">
        <v>38</v>
      </c>
      <c r="E17" s="82" t="s">
        <v>67</v>
      </c>
      <c r="F17" s="39"/>
      <c r="G17" s="39" t="s">
        <v>29</v>
      </c>
      <c r="H17" s="39" t="s">
        <v>16</v>
      </c>
      <c r="I17" s="39" t="s">
        <v>17</v>
      </c>
      <c r="J17" s="54">
        <v>85.72</v>
      </c>
      <c r="K17" s="19">
        <v>100</v>
      </c>
      <c r="L17" s="69">
        <f t="shared" si="0"/>
        <v>100</v>
      </c>
      <c r="M17" s="26" t="str">
        <f t="shared" si="1"/>
        <v>OK</v>
      </c>
      <c r="N17" s="124"/>
      <c r="O17" s="124"/>
      <c r="P17" s="78"/>
      <c r="Q17" s="78"/>
      <c r="R17" s="78"/>
      <c r="S17" s="78"/>
      <c r="T17" s="78"/>
      <c r="U17" s="78"/>
      <c r="V17" s="78"/>
      <c r="W17" s="78"/>
      <c r="X17" s="78"/>
      <c r="Y17" s="78"/>
      <c r="Z17" s="78"/>
      <c r="AA17" s="78"/>
      <c r="AB17" s="78"/>
      <c r="AC17" s="78"/>
      <c r="AD17" s="78"/>
      <c r="AE17" s="78"/>
    </row>
    <row r="18" spans="1:31" ht="70.5">
      <c r="A18" s="139"/>
      <c r="B18" s="131"/>
      <c r="C18" s="77">
        <v>15</v>
      </c>
      <c r="D18" s="35" t="s">
        <v>68</v>
      </c>
      <c r="E18" s="82" t="s">
        <v>67</v>
      </c>
      <c r="F18" s="41"/>
      <c r="G18" s="39" t="s">
        <v>29</v>
      </c>
      <c r="H18" s="39" t="s">
        <v>16</v>
      </c>
      <c r="I18" s="39" t="s">
        <v>17</v>
      </c>
      <c r="J18" s="54">
        <v>128.54</v>
      </c>
      <c r="K18" s="19">
        <v>50</v>
      </c>
      <c r="L18" s="69">
        <f t="shared" si="0"/>
        <v>50</v>
      </c>
      <c r="M18" s="26" t="str">
        <f t="shared" si="1"/>
        <v>OK</v>
      </c>
      <c r="N18" s="124"/>
      <c r="O18" s="124"/>
      <c r="P18" s="78"/>
      <c r="Q18" s="78"/>
      <c r="R18" s="78"/>
      <c r="S18" s="78"/>
      <c r="T18" s="78"/>
      <c r="U18" s="78"/>
      <c r="V18" s="78"/>
      <c r="W18" s="78"/>
      <c r="X18" s="78"/>
      <c r="Y18" s="78"/>
      <c r="Z18" s="78"/>
      <c r="AA18" s="78"/>
      <c r="AB18" s="78"/>
      <c r="AC18" s="78"/>
      <c r="AD18" s="78"/>
      <c r="AE18" s="78"/>
    </row>
    <row r="19" spans="1:31" ht="50.1" customHeight="1">
      <c r="A19" s="140"/>
      <c r="B19" s="141"/>
      <c r="C19" s="77">
        <v>16</v>
      </c>
      <c r="D19" s="35" t="s">
        <v>69</v>
      </c>
      <c r="E19" s="82" t="s">
        <v>67</v>
      </c>
      <c r="F19" s="41"/>
      <c r="G19" s="39" t="s">
        <v>29</v>
      </c>
      <c r="H19" s="39" t="s">
        <v>16</v>
      </c>
      <c r="I19" s="39" t="s">
        <v>17</v>
      </c>
      <c r="J19" s="53">
        <v>166.91</v>
      </c>
      <c r="K19" s="19">
        <v>50</v>
      </c>
      <c r="L19" s="69">
        <f t="shared" si="0"/>
        <v>50</v>
      </c>
      <c r="M19" s="26" t="str">
        <f t="shared" si="1"/>
        <v>OK</v>
      </c>
      <c r="N19" s="124"/>
      <c r="O19" s="124"/>
      <c r="P19" s="78"/>
      <c r="Q19" s="78"/>
      <c r="R19" s="78"/>
      <c r="S19" s="78"/>
      <c r="T19" s="78"/>
      <c r="U19" s="78"/>
      <c r="V19" s="78"/>
      <c r="W19" s="78"/>
      <c r="X19" s="78"/>
      <c r="Y19" s="78"/>
      <c r="Z19" s="78"/>
      <c r="AA19" s="78"/>
      <c r="AB19" s="78"/>
      <c r="AC19" s="78"/>
      <c r="AD19" s="78"/>
      <c r="AE19" s="78"/>
    </row>
    <row r="20" spans="1:31" ht="50.1" customHeight="1">
      <c r="A20" s="86">
        <v>5</v>
      </c>
      <c r="B20" s="94" t="s">
        <v>70</v>
      </c>
      <c r="C20" s="86">
        <v>17</v>
      </c>
      <c r="D20" s="89" t="s">
        <v>71</v>
      </c>
      <c r="E20" s="90" t="s">
        <v>72</v>
      </c>
      <c r="F20" s="88"/>
      <c r="G20" s="81" t="s">
        <v>74</v>
      </c>
      <c r="H20" s="81" t="s">
        <v>73</v>
      </c>
      <c r="I20" s="81" t="s">
        <v>17</v>
      </c>
      <c r="J20" s="87">
        <v>10495</v>
      </c>
      <c r="K20" s="19"/>
      <c r="L20" s="69">
        <f t="shared" si="0"/>
        <v>0</v>
      </c>
      <c r="M20" s="26" t="str">
        <f t="shared" si="1"/>
        <v>OK</v>
      </c>
      <c r="N20" s="124"/>
      <c r="O20" s="124"/>
      <c r="P20" s="78"/>
      <c r="Q20" s="78"/>
      <c r="R20" s="78"/>
      <c r="S20" s="78"/>
      <c r="T20" s="78"/>
      <c r="U20" s="78"/>
      <c r="V20" s="78"/>
      <c r="W20" s="78"/>
      <c r="X20" s="78"/>
      <c r="Y20" s="78"/>
      <c r="Z20" s="78"/>
      <c r="AA20" s="78"/>
      <c r="AB20" s="78"/>
      <c r="AC20" s="78"/>
      <c r="AD20" s="78"/>
      <c r="AE20" s="78"/>
    </row>
    <row r="21" spans="1:31" ht="50.1" customHeight="1">
      <c r="A21" s="77">
        <v>6</v>
      </c>
      <c r="B21" s="47" t="s">
        <v>45</v>
      </c>
      <c r="C21" s="77">
        <v>18</v>
      </c>
      <c r="D21" s="92" t="s">
        <v>75</v>
      </c>
      <c r="E21" s="93" t="s">
        <v>76</v>
      </c>
      <c r="F21" s="41"/>
      <c r="G21" s="82" t="s">
        <v>40</v>
      </c>
      <c r="H21" s="97" t="s">
        <v>16</v>
      </c>
      <c r="I21" s="39" t="s">
        <v>18</v>
      </c>
      <c r="J21" s="53">
        <v>180</v>
      </c>
      <c r="K21" s="19"/>
      <c r="L21" s="69">
        <f t="shared" si="0"/>
        <v>0</v>
      </c>
      <c r="M21" s="26" t="str">
        <f t="shared" si="1"/>
        <v>OK</v>
      </c>
      <c r="N21" s="124"/>
      <c r="O21" s="124"/>
      <c r="P21" s="78"/>
      <c r="Q21" s="78"/>
      <c r="R21" s="78"/>
      <c r="S21" s="78"/>
      <c r="T21" s="78"/>
      <c r="U21" s="78"/>
      <c r="V21" s="78"/>
      <c r="W21" s="78"/>
      <c r="X21" s="78"/>
      <c r="Y21" s="78"/>
      <c r="Z21" s="78"/>
      <c r="AA21" s="78"/>
      <c r="AB21" s="78"/>
      <c r="AC21" s="78"/>
      <c r="AD21" s="78"/>
      <c r="AE21" s="78"/>
    </row>
    <row r="22" spans="1:31" ht="56.25" customHeight="1">
      <c r="A22" s="76">
        <v>7</v>
      </c>
      <c r="B22" s="91" t="s">
        <v>70</v>
      </c>
      <c r="C22" s="73">
        <v>19</v>
      </c>
      <c r="D22" s="95" t="s">
        <v>77</v>
      </c>
      <c r="E22" s="84" t="s">
        <v>78</v>
      </c>
      <c r="F22" s="38"/>
      <c r="G22" s="84" t="s">
        <v>79</v>
      </c>
      <c r="H22" s="81" t="s">
        <v>27</v>
      </c>
      <c r="I22" s="81" t="s">
        <v>18</v>
      </c>
      <c r="J22" s="55">
        <v>24.14</v>
      </c>
      <c r="K22" s="19"/>
      <c r="L22" s="69">
        <f t="shared" si="0"/>
        <v>0</v>
      </c>
      <c r="M22" s="26" t="str">
        <f t="shared" si="1"/>
        <v>OK</v>
      </c>
      <c r="N22" s="124"/>
      <c r="O22" s="124"/>
      <c r="P22" s="78"/>
      <c r="Q22" s="78"/>
      <c r="R22" s="78"/>
      <c r="S22" s="78"/>
      <c r="T22" s="78"/>
      <c r="U22" s="78"/>
      <c r="V22" s="78"/>
      <c r="W22" s="78"/>
      <c r="X22" s="78"/>
      <c r="Y22" s="78"/>
      <c r="Z22" s="78"/>
      <c r="AA22" s="78"/>
      <c r="AB22" s="78"/>
      <c r="AC22" s="78"/>
      <c r="AD22" s="78"/>
      <c r="AE22" s="78"/>
    </row>
    <row r="23" spans="1:31" ht="50.1" customHeight="1">
      <c r="A23" s="128">
        <v>8</v>
      </c>
      <c r="B23" s="130" t="s">
        <v>80</v>
      </c>
      <c r="C23" s="77">
        <v>20</v>
      </c>
      <c r="D23" s="64" t="s">
        <v>81</v>
      </c>
      <c r="E23" s="96" t="s">
        <v>82</v>
      </c>
      <c r="F23" s="41"/>
      <c r="G23" s="82" t="s">
        <v>85</v>
      </c>
      <c r="H23" s="39" t="s">
        <v>27</v>
      </c>
      <c r="I23" s="39" t="s">
        <v>17</v>
      </c>
      <c r="J23" s="53">
        <v>221.83</v>
      </c>
      <c r="K23" s="19"/>
      <c r="L23" s="69">
        <f t="shared" si="0"/>
        <v>0</v>
      </c>
      <c r="M23" s="26" t="str">
        <f t="shared" si="1"/>
        <v>OK</v>
      </c>
      <c r="N23" s="124"/>
      <c r="O23" s="124"/>
      <c r="P23" s="78"/>
      <c r="Q23" s="78"/>
      <c r="R23" s="78"/>
      <c r="S23" s="78"/>
      <c r="T23" s="78"/>
      <c r="U23" s="78"/>
      <c r="V23" s="78"/>
      <c r="W23" s="78"/>
      <c r="X23" s="78"/>
      <c r="Y23" s="78"/>
      <c r="Z23" s="78"/>
      <c r="AA23" s="78"/>
      <c r="AB23" s="78"/>
      <c r="AC23" s="78"/>
      <c r="AD23" s="78"/>
      <c r="AE23" s="78"/>
    </row>
    <row r="24" spans="1:31" ht="50.1" customHeight="1">
      <c r="A24" s="129"/>
      <c r="B24" s="131"/>
      <c r="C24" s="77">
        <v>21</v>
      </c>
      <c r="D24" s="64" t="s">
        <v>83</v>
      </c>
      <c r="E24" s="96" t="s">
        <v>82</v>
      </c>
      <c r="F24" s="41"/>
      <c r="G24" s="82" t="s">
        <v>85</v>
      </c>
      <c r="H24" s="39" t="s">
        <v>27</v>
      </c>
      <c r="I24" s="39" t="s">
        <v>17</v>
      </c>
      <c r="J24" s="53">
        <v>321.91000000000003</v>
      </c>
      <c r="K24" s="19"/>
      <c r="L24" s="69">
        <f t="shared" si="0"/>
        <v>0</v>
      </c>
      <c r="M24" s="26" t="str">
        <f t="shared" si="1"/>
        <v>OK</v>
      </c>
      <c r="N24" s="124"/>
      <c r="O24" s="124"/>
      <c r="P24" s="78"/>
      <c r="Q24" s="78"/>
      <c r="R24" s="78"/>
      <c r="S24" s="78"/>
      <c r="T24" s="78"/>
      <c r="U24" s="78"/>
      <c r="V24" s="78"/>
      <c r="W24" s="78"/>
      <c r="X24" s="78"/>
      <c r="Y24" s="78"/>
      <c r="Z24" s="78"/>
      <c r="AA24" s="78"/>
      <c r="AB24" s="78"/>
      <c r="AC24" s="78"/>
      <c r="AD24" s="78"/>
      <c r="AE24" s="78"/>
    </row>
    <row r="25" spans="1:31" ht="50.1" customHeight="1">
      <c r="A25" s="129"/>
      <c r="B25" s="131"/>
      <c r="C25" s="77">
        <v>22</v>
      </c>
      <c r="D25" s="64" t="s">
        <v>84</v>
      </c>
      <c r="E25" s="96" t="s">
        <v>82</v>
      </c>
      <c r="F25" s="41"/>
      <c r="G25" s="82" t="s">
        <v>85</v>
      </c>
      <c r="H25" s="39" t="s">
        <v>27</v>
      </c>
      <c r="I25" s="39" t="s">
        <v>17</v>
      </c>
      <c r="J25" s="53">
        <v>82.16</v>
      </c>
      <c r="K25" s="19"/>
      <c r="L25" s="69">
        <f t="shared" si="0"/>
        <v>0</v>
      </c>
      <c r="M25" s="26" t="str">
        <f t="shared" si="1"/>
        <v>OK</v>
      </c>
      <c r="N25" s="124"/>
      <c r="O25" s="124"/>
      <c r="P25" s="78"/>
      <c r="Q25" s="78"/>
      <c r="R25" s="78"/>
      <c r="S25" s="78"/>
      <c r="T25" s="78"/>
      <c r="U25" s="78"/>
      <c r="V25" s="78"/>
      <c r="W25" s="78"/>
      <c r="X25" s="78"/>
      <c r="Y25" s="78"/>
      <c r="Z25" s="78"/>
      <c r="AA25" s="78"/>
      <c r="AB25" s="78"/>
      <c r="AC25" s="78"/>
      <c r="AD25" s="78"/>
      <c r="AE25" s="78"/>
    </row>
    <row r="26" spans="1:31" ht="409.5">
      <c r="A26" s="73">
        <v>9</v>
      </c>
      <c r="B26" s="98" t="s">
        <v>86</v>
      </c>
      <c r="C26" s="73">
        <v>23</v>
      </c>
      <c r="D26" s="83" t="s">
        <v>87</v>
      </c>
      <c r="E26" s="84" t="s">
        <v>88</v>
      </c>
      <c r="F26" s="42"/>
      <c r="G26" s="38" t="s">
        <v>28</v>
      </c>
      <c r="H26" s="38" t="s">
        <v>16</v>
      </c>
      <c r="I26" s="38" t="s">
        <v>17</v>
      </c>
      <c r="J26" s="55">
        <v>679.16</v>
      </c>
      <c r="K26" s="19"/>
      <c r="L26" s="69">
        <f t="shared" si="0"/>
        <v>0</v>
      </c>
      <c r="M26" s="26" t="str">
        <f t="shared" si="1"/>
        <v>OK</v>
      </c>
      <c r="N26" s="124"/>
      <c r="O26" s="124"/>
      <c r="P26" s="78"/>
      <c r="Q26" s="78"/>
      <c r="R26" s="78"/>
      <c r="S26" s="78"/>
      <c r="T26" s="78"/>
      <c r="U26" s="78"/>
      <c r="V26" s="78"/>
      <c r="W26" s="78"/>
      <c r="X26" s="78"/>
      <c r="Y26" s="78"/>
      <c r="Z26" s="78"/>
      <c r="AA26" s="78"/>
      <c r="AB26" s="78"/>
      <c r="AC26" s="78"/>
      <c r="AD26" s="78"/>
      <c r="AE26" s="78"/>
    </row>
  </sheetData>
  <mergeCells count="30">
    <mergeCell ref="A9:A14"/>
    <mergeCell ref="B9:B14"/>
    <mergeCell ref="A16:A19"/>
    <mergeCell ref="B16:B19"/>
    <mergeCell ref="A23:A25"/>
    <mergeCell ref="B23:B25"/>
    <mergeCell ref="AE1:AE2"/>
    <mergeCell ref="A4:A8"/>
    <mergeCell ref="B4:B8"/>
    <mergeCell ref="AD1:AD2"/>
    <mergeCell ref="AB1:AB2"/>
    <mergeCell ref="AC1:AC2"/>
    <mergeCell ref="A1:C1"/>
    <mergeCell ref="W1:W2"/>
    <mergeCell ref="A2:M2"/>
    <mergeCell ref="AA1:AA2"/>
    <mergeCell ref="D1:J1"/>
    <mergeCell ref="K1:M1"/>
    <mergeCell ref="X1:X2"/>
    <mergeCell ref="P1:P2"/>
    <mergeCell ref="N1:N2"/>
    <mergeCell ref="O1:O2"/>
    <mergeCell ref="V1:V2"/>
    <mergeCell ref="Y1:Y2"/>
    <mergeCell ref="Z1:Z2"/>
    <mergeCell ref="Q1:Q2"/>
    <mergeCell ref="R1:R2"/>
    <mergeCell ref="S1:S2"/>
    <mergeCell ref="T1:T2"/>
    <mergeCell ref="U1:U2"/>
  </mergeCells>
  <conditionalFormatting sqref="N4">
    <cfRule type="cellIs" dxfId="26" priority="1" stopIfTrue="1" operator="greaterThan">
      <formula>0</formula>
    </cfRule>
    <cfRule type="cellIs" dxfId="25" priority="2" stopIfTrue="1" operator="greaterThan">
      <formula>0</formula>
    </cfRule>
    <cfRule type="cellIs" dxfId="24" priority="3" stopIfTrue="1" operator="greaterThan">
      <formula>0</formula>
    </cfRule>
  </conditionalFormatting>
  <conditionalFormatting sqref="U4:W4">
    <cfRule type="cellIs" dxfId="23" priority="4" stopIfTrue="1" operator="greaterThan">
      <formula>0</formula>
    </cfRule>
    <cfRule type="cellIs" dxfId="22" priority="5" stopIfTrue="1" operator="greaterThan">
      <formula>0</formula>
    </cfRule>
    <cfRule type="cellIs" dxfId="21" priority="6" stopIfTrue="1" operator="greaterThan">
      <formula>0</formula>
    </cfRule>
  </conditionalFormatting>
  <conditionalFormatting sqref="X4:AE26 U5:W26 O4:T26 N5:N26">
    <cfRule type="cellIs" dxfId="20" priority="7" stopIfTrue="1" operator="greaterThan">
      <formula>0</formula>
    </cfRule>
    <cfRule type="cellIs" dxfId="19" priority="8" stopIfTrue="1" operator="greaterThan">
      <formula>0</formula>
    </cfRule>
    <cfRule type="cellIs" dxfId="18" priority="9" stopIfTrue="1" operator="greaterThan">
      <formula>0</formula>
    </cfRule>
  </conditionalFormatting>
  <pageMargins left="0.511811024" right="0.511811024" top="0.78740157499999996" bottom="0.78740157499999996" header="0.31496062000000002" footer="0.3149606200000000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E26"/>
  <sheetViews>
    <sheetView topLeftCell="A10" zoomScale="80" zoomScaleNormal="80" workbookViewId="0">
      <selection activeCell="P10" sqref="P10"/>
    </sheetView>
  </sheetViews>
  <sheetFormatPr defaultColWidth="9.7109375" defaultRowHeight="15"/>
  <cols>
    <col min="1" max="1" width="7.140625" style="32" customWidth="1"/>
    <col min="2" max="2" width="33.28515625" style="32" customWidth="1"/>
    <col min="3" max="3" width="6" style="27" bestFit="1" customWidth="1"/>
    <col min="4" max="4" width="60.28515625" style="32" customWidth="1"/>
    <col min="5" max="5" width="19" style="32" customWidth="1"/>
    <col min="6" max="6" width="9.28515625" style="32" hidden="1" customWidth="1"/>
    <col min="7" max="7" width="12" style="32" bestFit="1" customWidth="1"/>
    <col min="8" max="8" width="8.85546875" style="32" customWidth="1"/>
    <col min="9" max="9" width="10.140625" style="32" bestFit="1" customWidth="1"/>
    <col min="10" max="10" width="13.42578125" style="44" bestFit="1" customWidth="1"/>
    <col min="11" max="11" width="12.7109375" style="4" customWidth="1"/>
    <col min="12" max="12" width="13.28515625" style="28" customWidth="1"/>
    <col min="13" max="13" width="12.5703125" style="5" customWidth="1"/>
    <col min="14" max="14" width="13.85546875" style="6" customWidth="1"/>
    <col min="15" max="15" width="12.7109375" style="6" customWidth="1"/>
    <col min="16" max="16" width="14.85546875" style="6" customWidth="1"/>
    <col min="17" max="17" width="14.140625" style="6" customWidth="1"/>
    <col min="18" max="18" width="15.28515625" style="6" customWidth="1"/>
    <col min="19" max="19" width="15.42578125" style="6" customWidth="1"/>
    <col min="20" max="20" width="17.85546875" style="6" customWidth="1"/>
    <col min="21" max="21" width="14" style="6" customWidth="1"/>
    <col min="22" max="22" width="13.5703125" style="6" customWidth="1"/>
    <col min="23" max="23" width="14.5703125" style="6" customWidth="1"/>
    <col min="24" max="24" width="14" style="6" customWidth="1"/>
    <col min="25" max="25" width="14.28515625" style="6" customWidth="1"/>
    <col min="26" max="31" width="12.7109375" style="2" customWidth="1"/>
    <col min="32" max="16384" width="9.7109375" style="2"/>
  </cols>
  <sheetData>
    <row r="1" spans="1:31" ht="31.5" customHeight="1">
      <c r="A1" s="132" t="s">
        <v>41</v>
      </c>
      <c r="B1" s="132"/>
      <c r="C1" s="132"/>
      <c r="D1" s="132" t="s">
        <v>42</v>
      </c>
      <c r="E1" s="132"/>
      <c r="F1" s="132"/>
      <c r="G1" s="132"/>
      <c r="H1" s="132"/>
      <c r="I1" s="132"/>
      <c r="J1" s="132"/>
      <c r="K1" s="132" t="s">
        <v>43</v>
      </c>
      <c r="L1" s="132"/>
      <c r="M1" s="132"/>
      <c r="N1" s="126" t="s">
        <v>44</v>
      </c>
      <c r="O1" s="126" t="s">
        <v>44</v>
      </c>
      <c r="P1" s="126" t="s">
        <v>44</v>
      </c>
      <c r="Q1" s="126" t="s">
        <v>44</v>
      </c>
      <c r="R1" s="126" t="s">
        <v>44</v>
      </c>
      <c r="S1" s="126" t="s">
        <v>44</v>
      </c>
      <c r="T1" s="126" t="s">
        <v>44</v>
      </c>
      <c r="U1" s="126" t="s">
        <v>44</v>
      </c>
      <c r="V1" s="126" t="s">
        <v>44</v>
      </c>
      <c r="W1" s="126" t="s">
        <v>44</v>
      </c>
      <c r="X1" s="126" t="s">
        <v>44</v>
      </c>
      <c r="Y1" s="126" t="s">
        <v>44</v>
      </c>
      <c r="Z1" s="126" t="s">
        <v>44</v>
      </c>
      <c r="AA1" s="126" t="s">
        <v>44</v>
      </c>
      <c r="AB1" s="126" t="s">
        <v>44</v>
      </c>
      <c r="AC1" s="126" t="s">
        <v>44</v>
      </c>
      <c r="AD1" s="126" t="s">
        <v>44</v>
      </c>
      <c r="AE1" s="126" t="s">
        <v>44</v>
      </c>
    </row>
    <row r="2" spans="1:31" ht="24" customHeight="1">
      <c r="A2" s="132" t="s">
        <v>19</v>
      </c>
      <c r="B2" s="132"/>
      <c r="C2" s="132"/>
      <c r="D2" s="132"/>
      <c r="E2" s="132"/>
      <c r="F2" s="132"/>
      <c r="G2" s="132"/>
      <c r="H2" s="132"/>
      <c r="I2" s="132"/>
      <c r="J2" s="132"/>
      <c r="K2" s="132"/>
      <c r="L2" s="132"/>
      <c r="M2" s="132"/>
      <c r="N2" s="126"/>
      <c r="O2" s="126"/>
      <c r="P2" s="126"/>
      <c r="Q2" s="126"/>
      <c r="R2" s="126"/>
      <c r="S2" s="126"/>
      <c r="T2" s="126"/>
      <c r="U2" s="126"/>
      <c r="V2" s="126"/>
      <c r="W2" s="126"/>
      <c r="X2" s="126"/>
      <c r="Y2" s="126"/>
      <c r="Z2" s="126"/>
      <c r="AA2" s="126"/>
      <c r="AB2" s="126"/>
      <c r="AC2" s="126"/>
      <c r="AD2" s="126"/>
      <c r="AE2" s="126"/>
    </row>
    <row r="3" spans="1:31" s="3" customFormat="1" ht="50.25">
      <c r="A3" s="50" t="s">
        <v>30</v>
      </c>
      <c r="B3" s="63" t="s">
        <v>31</v>
      </c>
      <c r="C3" s="50" t="s">
        <v>4</v>
      </c>
      <c r="D3" s="51" t="s">
        <v>32</v>
      </c>
      <c r="E3" s="51" t="s">
        <v>33</v>
      </c>
      <c r="F3" s="63"/>
      <c r="G3" s="50" t="s">
        <v>34</v>
      </c>
      <c r="H3" s="50" t="s">
        <v>5</v>
      </c>
      <c r="I3" s="50" t="s">
        <v>35</v>
      </c>
      <c r="J3" s="43" t="s">
        <v>2</v>
      </c>
      <c r="K3" s="22" t="s">
        <v>7</v>
      </c>
      <c r="L3" s="23" t="s">
        <v>0</v>
      </c>
      <c r="M3" s="20" t="s">
        <v>3</v>
      </c>
      <c r="N3" s="72" t="s">
        <v>1</v>
      </c>
      <c r="O3" s="72" t="s">
        <v>1</v>
      </c>
      <c r="P3" s="72" t="s">
        <v>1</v>
      </c>
      <c r="Q3" s="72" t="s">
        <v>1</v>
      </c>
      <c r="R3" s="72" t="s">
        <v>1</v>
      </c>
      <c r="S3" s="72" t="s">
        <v>1</v>
      </c>
      <c r="T3" s="72" t="s">
        <v>1</v>
      </c>
      <c r="U3" s="72" t="s">
        <v>1</v>
      </c>
      <c r="V3" s="72" t="s">
        <v>1</v>
      </c>
      <c r="W3" s="72" t="s">
        <v>1</v>
      </c>
      <c r="X3" s="72" t="s">
        <v>1</v>
      </c>
      <c r="Y3" s="72" t="s">
        <v>1</v>
      </c>
      <c r="Z3" s="72" t="s">
        <v>1</v>
      </c>
      <c r="AA3" s="72" t="s">
        <v>1</v>
      </c>
      <c r="AB3" s="72" t="s">
        <v>1</v>
      </c>
      <c r="AC3" s="72" t="s">
        <v>1</v>
      </c>
      <c r="AD3" s="72" t="s">
        <v>1</v>
      </c>
      <c r="AE3" s="72" t="s">
        <v>1</v>
      </c>
    </row>
    <row r="4" spans="1:31" ht="50.1" customHeight="1">
      <c r="A4" s="133">
        <v>1</v>
      </c>
      <c r="B4" s="135" t="s">
        <v>45</v>
      </c>
      <c r="C4" s="73">
        <v>1</v>
      </c>
      <c r="D4" s="33" t="s">
        <v>46</v>
      </c>
      <c r="E4" s="79" t="s">
        <v>47</v>
      </c>
      <c r="F4" s="37"/>
      <c r="G4" s="81" t="s">
        <v>20</v>
      </c>
      <c r="H4" s="37" t="s">
        <v>16</v>
      </c>
      <c r="I4" s="37" t="s">
        <v>17</v>
      </c>
      <c r="J4" s="52">
        <v>214</v>
      </c>
      <c r="K4" s="19">
        <v>30</v>
      </c>
      <c r="L4" s="69">
        <f>K4-(SUM(N4:AE4))</f>
        <v>30</v>
      </c>
      <c r="M4" s="26" t="str">
        <f>IF(L4&lt;0,"ATENÇÃO","OK")</f>
        <v>OK</v>
      </c>
      <c r="N4" s="78"/>
      <c r="O4" s="78"/>
      <c r="P4" s="78"/>
      <c r="Q4" s="78"/>
      <c r="R4" s="78"/>
      <c r="S4" s="78"/>
      <c r="T4" s="78"/>
      <c r="U4" s="78"/>
      <c r="V4" s="78"/>
      <c r="W4" s="78"/>
      <c r="X4" s="78"/>
      <c r="Y4" s="78"/>
      <c r="Z4" s="78"/>
      <c r="AA4" s="78"/>
      <c r="AB4" s="78"/>
      <c r="AC4" s="78"/>
      <c r="AD4" s="78"/>
      <c r="AE4" s="78"/>
    </row>
    <row r="5" spans="1:31" ht="27" customHeight="1">
      <c r="A5" s="134"/>
      <c r="B5" s="136"/>
      <c r="C5" s="73">
        <v>2</v>
      </c>
      <c r="D5" s="34" t="s">
        <v>48</v>
      </c>
      <c r="E5" s="79" t="s">
        <v>49</v>
      </c>
      <c r="F5" s="38"/>
      <c r="G5" s="81" t="s">
        <v>21</v>
      </c>
      <c r="H5" s="38" t="s">
        <v>16</v>
      </c>
      <c r="I5" s="37" t="s">
        <v>17</v>
      </c>
      <c r="J5" s="52">
        <v>90</v>
      </c>
      <c r="K5" s="19"/>
      <c r="L5" s="69">
        <f t="shared" ref="L5:L26" si="0">K5-(SUM(N5:AE5))</f>
        <v>0</v>
      </c>
      <c r="M5" s="26" t="str">
        <f t="shared" ref="M5:M26" si="1">IF(L5&lt;0,"ATENÇÃO","OK")</f>
        <v>OK</v>
      </c>
      <c r="N5" s="78"/>
      <c r="O5" s="78"/>
      <c r="P5" s="78"/>
      <c r="Q5" s="78"/>
      <c r="R5" s="78"/>
      <c r="S5" s="78"/>
      <c r="T5" s="78"/>
      <c r="U5" s="78"/>
      <c r="V5" s="78"/>
      <c r="W5" s="78"/>
      <c r="X5" s="78"/>
      <c r="Y5" s="78"/>
      <c r="Z5" s="78"/>
      <c r="AA5" s="78"/>
      <c r="AB5" s="78"/>
      <c r="AC5" s="78"/>
      <c r="AD5" s="78"/>
      <c r="AE5" s="78"/>
    </row>
    <row r="6" spans="1:31" ht="50.1" customHeight="1">
      <c r="A6" s="134"/>
      <c r="B6" s="136"/>
      <c r="C6" s="73">
        <v>3</v>
      </c>
      <c r="D6" s="33" t="s">
        <v>50</v>
      </c>
      <c r="E6" s="80" t="s">
        <v>51</v>
      </c>
      <c r="F6" s="37"/>
      <c r="G6" s="81" t="s">
        <v>23</v>
      </c>
      <c r="H6" s="37" t="s">
        <v>16</v>
      </c>
      <c r="I6" s="37" t="s">
        <v>17</v>
      </c>
      <c r="J6" s="52">
        <v>70</v>
      </c>
      <c r="K6" s="19">
        <v>50</v>
      </c>
      <c r="L6" s="69">
        <f t="shared" si="0"/>
        <v>50</v>
      </c>
      <c r="M6" s="26" t="str">
        <f t="shared" si="1"/>
        <v>OK</v>
      </c>
      <c r="N6" s="78"/>
      <c r="O6" s="78"/>
      <c r="P6" s="78"/>
      <c r="Q6" s="78"/>
      <c r="R6" s="78"/>
      <c r="S6" s="78"/>
      <c r="T6" s="78"/>
      <c r="U6" s="78"/>
      <c r="V6" s="78"/>
      <c r="W6" s="78"/>
      <c r="X6" s="78"/>
      <c r="Y6" s="78"/>
      <c r="Z6" s="78"/>
      <c r="AA6" s="78"/>
      <c r="AB6" s="78"/>
      <c r="AC6" s="78"/>
      <c r="AD6" s="78"/>
      <c r="AE6" s="78"/>
    </row>
    <row r="7" spans="1:31" ht="50.1" customHeight="1">
      <c r="A7" s="134"/>
      <c r="B7" s="136"/>
      <c r="C7" s="73">
        <v>4</v>
      </c>
      <c r="D7" s="33" t="s">
        <v>52</v>
      </c>
      <c r="E7" s="79" t="s">
        <v>53</v>
      </c>
      <c r="F7" s="37"/>
      <c r="G7" s="81" t="s">
        <v>24</v>
      </c>
      <c r="H7" s="37" t="s">
        <v>16</v>
      </c>
      <c r="I7" s="37" t="s">
        <v>17</v>
      </c>
      <c r="J7" s="52">
        <v>120</v>
      </c>
      <c r="K7" s="19">
        <v>50</v>
      </c>
      <c r="L7" s="69">
        <f t="shared" si="0"/>
        <v>50</v>
      </c>
      <c r="M7" s="26" t="str">
        <f t="shared" si="1"/>
        <v>OK</v>
      </c>
      <c r="N7" s="78"/>
      <c r="O7" s="78"/>
      <c r="P7" s="78"/>
      <c r="Q7" s="78"/>
      <c r="R7" s="78"/>
      <c r="S7" s="78"/>
      <c r="T7" s="78"/>
      <c r="U7" s="78"/>
      <c r="V7" s="78"/>
      <c r="W7" s="78"/>
      <c r="X7" s="78"/>
      <c r="Y7" s="78"/>
      <c r="Z7" s="78"/>
      <c r="AA7" s="78"/>
      <c r="AB7" s="78"/>
      <c r="AC7" s="78"/>
      <c r="AD7" s="78"/>
      <c r="AE7" s="78"/>
    </row>
    <row r="8" spans="1:31" ht="50.1" customHeight="1">
      <c r="A8" s="134"/>
      <c r="B8" s="137"/>
      <c r="C8" s="73">
        <v>5</v>
      </c>
      <c r="D8" s="33" t="s">
        <v>54</v>
      </c>
      <c r="E8" s="79" t="s">
        <v>55</v>
      </c>
      <c r="F8" s="37"/>
      <c r="G8" s="81" t="s">
        <v>25</v>
      </c>
      <c r="H8" s="37" t="s">
        <v>16</v>
      </c>
      <c r="I8" s="37" t="s">
        <v>17</v>
      </c>
      <c r="J8" s="52">
        <v>131.80000000000001</v>
      </c>
      <c r="K8" s="19">
        <v>50</v>
      </c>
      <c r="L8" s="69">
        <f t="shared" si="0"/>
        <v>50</v>
      </c>
      <c r="M8" s="26" t="str">
        <f t="shared" si="1"/>
        <v>OK</v>
      </c>
      <c r="N8" s="78"/>
      <c r="O8" s="78"/>
      <c r="P8" s="78"/>
      <c r="Q8" s="78"/>
      <c r="R8" s="78"/>
      <c r="S8" s="78"/>
      <c r="T8" s="78"/>
      <c r="U8" s="78"/>
      <c r="V8" s="78"/>
      <c r="W8" s="78"/>
      <c r="X8" s="78"/>
      <c r="Y8" s="78"/>
      <c r="Z8" s="78"/>
      <c r="AA8" s="78"/>
      <c r="AB8" s="78"/>
      <c r="AC8" s="78"/>
      <c r="AD8" s="78"/>
      <c r="AE8" s="78"/>
    </row>
    <row r="9" spans="1:31" ht="50.1" customHeight="1">
      <c r="A9" s="138">
        <v>2</v>
      </c>
      <c r="B9" s="130" t="s">
        <v>56</v>
      </c>
      <c r="C9" s="77">
        <v>6</v>
      </c>
      <c r="D9" s="35" t="s">
        <v>57</v>
      </c>
      <c r="E9" s="82" t="s">
        <v>58</v>
      </c>
      <c r="F9" s="39"/>
      <c r="G9" s="39" t="s">
        <v>22</v>
      </c>
      <c r="H9" s="39" t="s">
        <v>16</v>
      </c>
      <c r="I9" s="39" t="s">
        <v>17</v>
      </c>
      <c r="J9" s="53">
        <v>99</v>
      </c>
      <c r="K9" s="19">
        <v>100</v>
      </c>
      <c r="L9" s="69">
        <f t="shared" si="0"/>
        <v>100</v>
      </c>
      <c r="M9" s="26" t="str">
        <f t="shared" si="1"/>
        <v>OK</v>
      </c>
      <c r="N9" s="78"/>
      <c r="O9" s="78"/>
      <c r="P9" s="78"/>
      <c r="Q9" s="78"/>
      <c r="R9" s="78"/>
      <c r="S9" s="78"/>
      <c r="T9" s="78"/>
      <c r="U9" s="78"/>
      <c r="V9" s="78"/>
      <c r="W9" s="78"/>
      <c r="X9" s="78"/>
      <c r="Y9" s="78"/>
      <c r="Z9" s="78"/>
      <c r="AA9" s="78"/>
      <c r="AB9" s="78"/>
      <c r="AC9" s="78"/>
      <c r="AD9" s="78"/>
      <c r="AE9" s="78"/>
    </row>
    <row r="10" spans="1:31" ht="50.1" customHeight="1">
      <c r="A10" s="139"/>
      <c r="B10" s="131"/>
      <c r="C10" s="77">
        <v>7</v>
      </c>
      <c r="D10" s="35" t="s">
        <v>59</v>
      </c>
      <c r="E10" s="82" t="s">
        <v>58</v>
      </c>
      <c r="F10" s="39"/>
      <c r="G10" s="39" t="s">
        <v>22</v>
      </c>
      <c r="H10" s="39" t="s">
        <v>16</v>
      </c>
      <c r="I10" s="39" t="s">
        <v>17</v>
      </c>
      <c r="J10" s="53">
        <v>135</v>
      </c>
      <c r="K10" s="19">
        <v>100</v>
      </c>
      <c r="L10" s="69">
        <f t="shared" si="0"/>
        <v>100</v>
      </c>
      <c r="M10" s="26" t="str">
        <f t="shared" si="1"/>
        <v>OK</v>
      </c>
      <c r="N10" s="78"/>
      <c r="O10" s="78"/>
      <c r="P10" s="78"/>
      <c r="Q10" s="78"/>
      <c r="R10" s="78"/>
      <c r="S10" s="78"/>
      <c r="T10" s="78"/>
      <c r="U10" s="78"/>
      <c r="V10" s="78"/>
      <c r="W10" s="78"/>
      <c r="X10" s="78"/>
      <c r="Y10" s="78"/>
      <c r="Z10" s="78"/>
      <c r="AA10" s="78"/>
      <c r="AB10" s="78"/>
      <c r="AC10" s="78"/>
      <c r="AD10" s="78"/>
      <c r="AE10" s="78"/>
    </row>
    <row r="11" spans="1:31" ht="50.1" customHeight="1">
      <c r="A11" s="139"/>
      <c r="B11" s="131"/>
      <c r="C11" s="77">
        <v>8</v>
      </c>
      <c r="D11" s="36" t="s">
        <v>60</v>
      </c>
      <c r="E11" s="82" t="s">
        <v>58</v>
      </c>
      <c r="F11" s="39"/>
      <c r="G11" s="39" t="s">
        <v>26</v>
      </c>
      <c r="H11" s="39" t="s">
        <v>27</v>
      </c>
      <c r="I11" s="40" t="s">
        <v>17</v>
      </c>
      <c r="J11" s="53">
        <v>325</v>
      </c>
      <c r="K11" s="19">
        <v>20</v>
      </c>
      <c r="L11" s="69">
        <f t="shared" si="0"/>
        <v>20</v>
      </c>
      <c r="M11" s="26" t="str">
        <f t="shared" si="1"/>
        <v>OK</v>
      </c>
      <c r="N11" s="78"/>
      <c r="O11" s="78"/>
      <c r="P11" s="78"/>
      <c r="Q11" s="78"/>
      <c r="R11" s="78"/>
      <c r="S11" s="78"/>
      <c r="T11" s="78"/>
      <c r="U11" s="78"/>
      <c r="V11" s="78"/>
      <c r="W11" s="78"/>
      <c r="X11" s="78"/>
      <c r="Y11" s="78"/>
      <c r="Z11" s="78"/>
      <c r="AA11" s="78"/>
      <c r="AB11" s="78"/>
      <c r="AC11" s="78"/>
      <c r="AD11" s="78"/>
      <c r="AE11" s="78"/>
    </row>
    <row r="12" spans="1:31" ht="50.1" customHeight="1">
      <c r="A12" s="139"/>
      <c r="B12" s="131"/>
      <c r="C12" s="77">
        <v>9</v>
      </c>
      <c r="D12" s="36" t="s">
        <v>61</v>
      </c>
      <c r="E12" s="82" t="s">
        <v>58</v>
      </c>
      <c r="F12" s="39"/>
      <c r="G12" s="39" t="s">
        <v>26</v>
      </c>
      <c r="H12" s="39" t="s">
        <v>27</v>
      </c>
      <c r="I12" s="40" t="s">
        <v>17</v>
      </c>
      <c r="J12" s="54">
        <v>274</v>
      </c>
      <c r="K12" s="19">
        <v>20</v>
      </c>
      <c r="L12" s="69">
        <f t="shared" si="0"/>
        <v>20</v>
      </c>
      <c r="M12" s="26" t="str">
        <f t="shared" si="1"/>
        <v>OK</v>
      </c>
      <c r="N12" s="78"/>
      <c r="O12" s="78"/>
      <c r="P12" s="78"/>
      <c r="Q12" s="78"/>
      <c r="R12" s="78"/>
      <c r="S12" s="78"/>
      <c r="T12" s="78"/>
      <c r="U12" s="78"/>
      <c r="V12" s="78"/>
      <c r="W12" s="78"/>
      <c r="X12" s="78"/>
      <c r="Y12" s="78"/>
      <c r="Z12" s="78"/>
      <c r="AA12" s="78"/>
      <c r="AB12" s="78"/>
      <c r="AC12" s="78"/>
      <c r="AD12" s="78"/>
      <c r="AE12" s="78"/>
    </row>
    <row r="13" spans="1:31" ht="34.5" customHeight="1">
      <c r="A13" s="139"/>
      <c r="B13" s="131"/>
      <c r="C13" s="77">
        <v>10</v>
      </c>
      <c r="D13" s="35" t="s">
        <v>62</v>
      </c>
      <c r="E13" s="82" t="s">
        <v>63</v>
      </c>
      <c r="F13" s="39"/>
      <c r="G13" s="39" t="s">
        <v>39</v>
      </c>
      <c r="H13" s="39" t="s">
        <v>16</v>
      </c>
      <c r="I13" s="39" t="s">
        <v>18</v>
      </c>
      <c r="J13" s="54">
        <v>35.15</v>
      </c>
      <c r="K13" s="19">
        <v>100</v>
      </c>
      <c r="L13" s="69">
        <f t="shared" si="0"/>
        <v>100</v>
      </c>
      <c r="M13" s="26" t="str">
        <f t="shared" si="1"/>
        <v>OK</v>
      </c>
      <c r="N13" s="78"/>
      <c r="O13" s="78"/>
      <c r="P13" s="78"/>
      <c r="Q13" s="78"/>
      <c r="R13" s="78"/>
      <c r="S13" s="78"/>
      <c r="T13" s="78"/>
      <c r="U13" s="78"/>
      <c r="V13" s="78"/>
      <c r="W13" s="78"/>
      <c r="X13" s="78"/>
      <c r="Y13" s="78"/>
      <c r="Z13" s="78"/>
      <c r="AA13" s="78"/>
      <c r="AB13" s="78"/>
      <c r="AC13" s="78"/>
      <c r="AD13" s="78"/>
      <c r="AE13" s="78"/>
    </row>
    <row r="14" spans="1:31" ht="39.75" customHeight="1">
      <c r="A14" s="140"/>
      <c r="B14" s="141"/>
      <c r="C14" s="77">
        <v>11</v>
      </c>
      <c r="D14" s="35" t="s">
        <v>64</v>
      </c>
      <c r="E14" s="82" t="s">
        <v>63</v>
      </c>
      <c r="F14" s="39"/>
      <c r="G14" s="39" t="s">
        <v>39</v>
      </c>
      <c r="H14" s="39" t="s">
        <v>16</v>
      </c>
      <c r="I14" s="39" t="s">
        <v>18</v>
      </c>
      <c r="J14" s="54">
        <v>39</v>
      </c>
      <c r="K14" s="19">
        <v>100</v>
      </c>
      <c r="L14" s="69">
        <f t="shared" si="0"/>
        <v>100</v>
      </c>
      <c r="M14" s="26" t="str">
        <f t="shared" si="1"/>
        <v>OK</v>
      </c>
      <c r="N14" s="78"/>
      <c r="O14" s="78"/>
      <c r="P14" s="78"/>
      <c r="Q14" s="78"/>
      <c r="R14" s="78"/>
      <c r="S14" s="78"/>
      <c r="T14" s="78"/>
      <c r="U14" s="78"/>
      <c r="V14" s="78"/>
      <c r="W14" s="78"/>
      <c r="X14" s="78"/>
      <c r="Y14" s="78"/>
      <c r="Z14" s="78"/>
      <c r="AA14" s="78"/>
      <c r="AB14" s="78"/>
      <c r="AC14" s="78"/>
      <c r="AD14" s="78"/>
      <c r="AE14" s="78"/>
    </row>
    <row r="15" spans="1:31" ht="50.1" customHeight="1">
      <c r="A15" s="86">
        <v>3</v>
      </c>
      <c r="B15" s="85" t="s">
        <v>65</v>
      </c>
      <c r="C15" s="86">
        <v>12</v>
      </c>
      <c r="D15" s="83" t="s">
        <v>36</v>
      </c>
      <c r="E15" s="84" t="s">
        <v>66</v>
      </c>
      <c r="F15" s="81"/>
      <c r="G15" s="81" t="s">
        <v>28</v>
      </c>
      <c r="H15" s="81" t="s">
        <v>16</v>
      </c>
      <c r="I15" s="81" t="s">
        <v>17</v>
      </c>
      <c r="J15" s="87">
        <v>55.96</v>
      </c>
      <c r="K15" s="19">
        <v>300</v>
      </c>
      <c r="L15" s="69">
        <f t="shared" si="0"/>
        <v>300</v>
      </c>
      <c r="M15" s="26" t="str">
        <f t="shared" si="1"/>
        <v>OK</v>
      </c>
      <c r="N15" s="78"/>
      <c r="O15" s="78"/>
      <c r="P15" s="78"/>
      <c r="Q15" s="78"/>
      <c r="R15" s="78"/>
      <c r="S15" s="78"/>
      <c r="T15" s="78"/>
      <c r="U15" s="78"/>
      <c r="V15" s="78"/>
      <c r="W15" s="78"/>
      <c r="X15" s="78"/>
      <c r="Y15" s="78"/>
      <c r="Z15" s="78"/>
      <c r="AA15" s="78"/>
      <c r="AB15" s="78"/>
      <c r="AC15" s="78"/>
      <c r="AD15" s="78"/>
      <c r="AE15" s="78"/>
    </row>
    <row r="16" spans="1:31" ht="50.1" customHeight="1">
      <c r="A16" s="138">
        <v>4</v>
      </c>
      <c r="B16" s="130" t="s">
        <v>56</v>
      </c>
      <c r="C16" s="77">
        <v>13</v>
      </c>
      <c r="D16" s="35" t="s">
        <v>37</v>
      </c>
      <c r="E16" s="82" t="s">
        <v>67</v>
      </c>
      <c r="F16" s="39"/>
      <c r="G16" s="39" t="s">
        <v>29</v>
      </c>
      <c r="H16" s="39" t="s">
        <v>16</v>
      </c>
      <c r="I16" s="39" t="s">
        <v>17</v>
      </c>
      <c r="J16" s="54">
        <v>84.13</v>
      </c>
      <c r="K16" s="19">
        <v>500</v>
      </c>
      <c r="L16" s="69">
        <f t="shared" si="0"/>
        <v>500</v>
      </c>
      <c r="M16" s="26" t="str">
        <f t="shared" si="1"/>
        <v>OK</v>
      </c>
      <c r="N16" s="78"/>
      <c r="O16" s="78"/>
      <c r="P16" s="78"/>
      <c r="Q16" s="78"/>
      <c r="R16" s="78"/>
      <c r="S16" s="78"/>
      <c r="T16" s="78"/>
      <c r="U16" s="78"/>
      <c r="V16" s="78"/>
      <c r="W16" s="78"/>
      <c r="X16" s="78"/>
      <c r="Y16" s="78"/>
      <c r="Z16" s="78"/>
      <c r="AA16" s="78"/>
      <c r="AB16" s="78"/>
      <c r="AC16" s="78"/>
      <c r="AD16" s="78"/>
      <c r="AE16" s="78"/>
    </row>
    <row r="17" spans="1:31" ht="50.1" customHeight="1">
      <c r="A17" s="139"/>
      <c r="B17" s="131"/>
      <c r="C17" s="77">
        <v>14</v>
      </c>
      <c r="D17" s="35" t="s">
        <v>38</v>
      </c>
      <c r="E17" s="82" t="s">
        <v>67</v>
      </c>
      <c r="F17" s="39"/>
      <c r="G17" s="39" t="s">
        <v>29</v>
      </c>
      <c r="H17" s="39" t="s">
        <v>16</v>
      </c>
      <c r="I17" s="39" t="s">
        <v>17</v>
      </c>
      <c r="J17" s="54">
        <v>85.72</v>
      </c>
      <c r="K17" s="19"/>
      <c r="L17" s="69">
        <f t="shared" si="0"/>
        <v>0</v>
      </c>
      <c r="M17" s="26" t="str">
        <f t="shared" si="1"/>
        <v>OK</v>
      </c>
      <c r="N17" s="78"/>
      <c r="O17" s="78"/>
      <c r="P17" s="78"/>
      <c r="Q17" s="78"/>
      <c r="R17" s="78"/>
      <c r="S17" s="78"/>
      <c r="T17" s="78"/>
      <c r="U17" s="78"/>
      <c r="V17" s="78"/>
      <c r="W17" s="78"/>
      <c r="X17" s="78"/>
      <c r="Y17" s="78"/>
      <c r="Z17" s="78"/>
      <c r="AA17" s="78"/>
      <c r="AB17" s="78"/>
      <c r="AC17" s="78"/>
      <c r="AD17" s="78"/>
      <c r="AE17" s="78"/>
    </row>
    <row r="18" spans="1:31" ht="70.5">
      <c r="A18" s="139"/>
      <c r="B18" s="131"/>
      <c r="C18" s="77">
        <v>15</v>
      </c>
      <c r="D18" s="35" t="s">
        <v>68</v>
      </c>
      <c r="E18" s="82" t="s">
        <v>67</v>
      </c>
      <c r="F18" s="41"/>
      <c r="G18" s="39" t="s">
        <v>29</v>
      </c>
      <c r="H18" s="39" t="s">
        <v>16</v>
      </c>
      <c r="I18" s="39" t="s">
        <v>17</v>
      </c>
      <c r="J18" s="54">
        <v>128.54</v>
      </c>
      <c r="K18" s="19"/>
      <c r="L18" s="69">
        <f t="shared" si="0"/>
        <v>0</v>
      </c>
      <c r="M18" s="26" t="str">
        <f t="shared" si="1"/>
        <v>OK</v>
      </c>
      <c r="N18" s="78"/>
      <c r="O18" s="78"/>
      <c r="P18" s="78"/>
      <c r="Q18" s="78"/>
      <c r="R18" s="78"/>
      <c r="S18" s="78"/>
      <c r="T18" s="78"/>
      <c r="U18" s="78"/>
      <c r="V18" s="78"/>
      <c r="W18" s="78"/>
      <c r="X18" s="78"/>
      <c r="Y18" s="78"/>
      <c r="Z18" s="78"/>
      <c r="AA18" s="78"/>
      <c r="AB18" s="78"/>
      <c r="AC18" s="78"/>
      <c r="AD18" s="78"/>
      <c r="AE18" s="78"/>
    </row>
    <row r="19" spans="1:31" ht="50.1" customHeight="1">
      <c r="A19" s="140"/>
      <c r="B19" s="141"/>
      <c r="C19" s="77">
        <v>16</v>
      </c>
      <c r="D19" s="35" t="s">
        <v>69</v>
      </c>
      <c r="E19" s="82" t="s">
        <v>67</v>
      </c>
      <c r="F19" s="41"/>
      <c r="G19" s="39" t="s">
        <v>29</v>
      </c>
      <c r="H19" s="39" t="s">
        <v>16</v>
      </c>
      <c r="I19" s="39" t="s">
        <v>17</v>
      </c>
      <c r="J19" s="53">
        <v>166.91</v>
      </c>
      <c r="K19" s="19"/>
      <c r="L19" s="69">
        <f t="shared" si="0"/>
        <v>0</v>
      </c>
      <c r="M19" s="26" t="str">
        <f t="shared" si="1"/>
        <v>OK</v>
      </c>
      <c r="N19" s="78"/>
      <c r="O19" s="78"/>
      <c r="P19" s="78"/>
      <c r="Q19" s="78"/>
      <c r="R19" s="78"/>
      <c r="S19" s="78"/>
      <c r="T19" s="78"/>
      <c r="U19" s="78"/>
      <c r="V19" s="78"/>
      <c r="W19" s="78"/>
      <c r="X19" s="78"/>
      <c r="Y19" s="78"/>
      <c r="Z19" s="78"/>
      <c r="AA19" s="78"/>
      <c r="AB19" s="78"/>
      <c r="AC19" s="78"/>
      <c r="AD19" s="78"/>
      <c r="AE19" s="78"/>
    </row>
    <row r="20" spans="1:31" ht="50.1" customHeight="1">
      <c r="A20" s="86">
        <v>5</v>
      </c>
      <c r="B20" s="94" t="s">
        <v>70</v>
      </c>
      <c r="C20" s="86">
        <v>17</v>
      </c>
      <c r="D20" s="89" t="s">
        <v>71</v>
      </c>
      <c r="E20" s="90" t="s">
        <v>72</v>
      </c>
      <c r="F20" s="88"/>
      <c r="G20" s="81" t="s">
        <v>74</v>
      </c>
      <c r="H20" s="81" t="s">
        <v>73</v>
      </c>
      <c r="I20" s="81" t="s">
        <v>17</v>
      </c>
      <c r="J20" s="87">
        <v>10495</v>
      </c>
      <c r="K20" s="19"/>
      <c r="L20" s="69">
        <f t="shared" si="0"/>
        <v>0</v>
      </c>
      <c r="M20" s="26" t="str">
        <f t="shared" si="1"/>
        <v>OK</v>
      </c>
      <c r="N20" s="78"/>
      <c r="O20" s="78"/>
      <c r="P20" s="78"/>
      <c r="Q20" s="78"/>
      <c r="R20" s="78"/>
      <c r="S20" s="78"/>
      <c r="T20" s="78"/>
      <c r="U20" s="78"/>
      <c r="V20" s="78"/>
      <c r="W20" s="78"/>
      <c r="X20" s="78"/>
      <c r="Y20" s="78"/>
      <c r="Z20" s="78"/>
      <c r="AA20" s="78"/>
      <c r="AB20" s="78"/>
      <c r="AC20" s="78"/>
      <c r="AD20" s="78"/>
      <c r="AE20" s="78"/>
    </row>
    <row r="21" spans="1:31" ht="50.1" customHeight="1">
      <c r="A21" s="77">
        <v>6</v>
      </c>
      <c r="B21" s="47" t="s">
        <v>45</v>
      </c>
      <c r="C21" s="77">
        <v>18</v>
      </c>
      <c r="D21" s="92" t="s">
        <v>75</v>
      </c>
      <c r="E21" s="93" t="s">
        <v>76</v>
      </c>
      <c r="F21" s="41"/>
      <c r="G21" s="82" t="s">
        <v>40</v>
      </c>
      <c r="H21" s="97" t="s">
        <v>16</v>
      </c>
      <c r="I21" s="39" t="s">
        <v>18</v>
      </c>
      <c r="J21" s="53">
        <v>180</v>
      </c>
      <c r="K21" s="19"/>
      <c r="L21" s="69">
        <f t="shared" si="0"/>
        <v>0</v>
      </c>
      <c r="M21" s="26" t="str">
        <f t="shared" si="1"/>
        <v>OK</v>
      </c>
      <c r="N21" s="78"/>
      <c r="O21" s="78"/>
      <c r="P21" s="78"/>
      <c r="Q21" s="78"/>
      <c r="R21" s="78"/>
      <c r="S21" s="78"/>
      <c r="T21" s="78"/>
      <c r="U21" s="78"/>
      <c r="V21" s="78"/>
      <c r="W21" s="78"/>
      <c r="X21" s="78"/>
      <c r="Y21" s="78"/>
      <c r="Z21" s="78"/>
      <c r="AA21" s="78"/>
      <c r="AB21" s="78"/>
      <c r="AC21" s="78"/>
      <c r="AD21" s="78"/>
      <c r="AE21" s="78"/>
    </row>
    <row r="22" spans="1:31" ht="56.25" customHeight="1">
      <c r="A22" s="76">
        <v>7</v>
      </c>
      <c r="B22" s="91" t="s">
        <v>70</v>
      </c>
      <c r="C22" s="73">
        <v>19</v>
      </c>
      <c r="D22" s="95" t="s">
        <v>77</v>
      </c>
      <c r="E22" s="84" t="s">
        <v>78</v>
      </c>
      <c r="F22" s="38"/>
      <c r="G22" s="84" t="s">
        <v>79</v>
      </c>
      <c r="H22" s="81" t="s">
        <v>27</v>
      </c>
      <c r="I22" s="81" t="s">
        <v>18</v>
      </c>
      <c r="J22" s="55">
        <v>24.14</v>
      </c>
      <c r="K22" s="19"/>
      <c r="L22" s="69">
        <f t="shared" si="0"/>
        <v>0</v>
      </c>
      <c r="M22" s="26" t="str">
        <f t="shared" si="1"/>
        <v>OK</v>
      </c>
      <c r="N22" s="78"/>
      <c r="O22" s="78"/>
      <c r="P22" s="78"/>
      <c r="Q22" s="78"/>
      <c r="R22" s="78"/>
      <c r="S22" s="78"/>
      <c r="T22" s="78"/>
      <c r="U22" s="78"/>
      <c r="V22" s="78"/>
      <c r="W22" s="78"/>
      <c r="X22" s="78"/>
      <c r="Y22" s="78"/>
      <c r="Z22" s="78"/>
      <c r="AA22" s="78"/>
      <c r="AB22" s="78"/>
      <c r="AC22" s="78"/>
      <c r="AD22" s="78"/>
      <c r="AE22" s="78"/>
    </row>
    <row r="23" spans="1:31" ht="50.1" customHeight="1">
      <c r="A23" s="128">
        <v>8</v>
      </c>
      <c r="B23" s="130" t="s">
        <v>80</v>
      </c>
      <c r="C23" s="77">
        <v>20</v>
      </c>
      <c r="D23" s="64" t="s">
        <v>81</v>
      </c>
      <c r="E23" s="96" t="s">
        <v>82</v>
      </c>
      <c r="F23" s="41"/>
      <c r="G23" s="82" t="s">
        <v>85</v>
      </c>
      <c r="H23" s="39" t="s">
        <v>27</v>
      </c>
      <c r="I23" s="39" t="s">
        <v>17</v>
      </c>
      <c r="J23" s="53">
        <v>221.83</v>
      </c>
      <c r="K23" s="19"/>
      <c r="L23" s="69">
        <f t="shared" si="0"/>
        <v>0</v>
      </c>
      <c r="M23" s="26" t="str">
        <f t="shared" si="1"/>
        <v>OK</v>
      </c>
      <c r="N23" s="78"/>
      <c r="O23" s="78"/>
      <c r="P23" s="78"/>
      <c r="Q23" s="78"/>
      <c r="R23" s="78"/>
      <c r="S23" s="78"/>
      <c r="T23" s="78"/>
      <c r="U23" s="78"/>
      <c r="V23" s="78"/>
      <c r="W23" s="78"/>
      <c r="X23" s="78"/>
      <c r="Y23" s="78"/>
      <c r="Z23" s="78"/>
      <c r="AA23" s="78"/>
      <c r="AB23" s="78"/>
      <c r="AC23" s="78"/>
      <c r="AD23" s="78"/>
      <c r="AE23" s="78"/>
    </row>
    <row r="24" spans="1:31" ht="50.1" customHeight="1">
      <c r="A24" s="129"/>
      <c r="B24" s="131"/>
      <c r="C24" s="77">
        <v>21</v>
      </c>
      <c r="D24" s="64" t="s">
        <v>83</v>
      </c>
      <c r="E24" s="96" t="s">
        <v>82</v>
      </c>
      <c r="F24" s="41"/>
      <c r="G24" s="82" t="s">
        <v>85</v>
      </c>
      <c r="H24" s="39" t="s">
        <v>27</v>
      </c>
      <c r="I24" s="39" t="s">
        <v>17</v>
      </c>
      <c r="J24" s="53">
        <v>321.91000000000003</v>
      </c>
      <c r="K24" s="19"/>
      <c r="L24" s="69">
        <f t="shared" si="0"/>
        <v>0</v>
      </c>
      <c r="M24" s="26" t="str">
        <f t="shared" si="1"/>
        <v>OK</v>
      </c>
      <c r="N24" s="78"/>
      <c r="O24" s="78"/>
      <c r="P24" s="78"/>
      <c r="Q24" s="78"/>
      <c r="R24" s="78"/>
      <c r="S24" s="78"/>
      <c r="T24" s="78"/>
      <c r="U24" s="78"/>
      <c r="V24" s="78"/>
      <c r="W24" s="78"/>
      <c r="X24" s="78"/>
      <c r="Y24" s="78"/>
      <c r="Z24" s="78"/>
      <c r="AA24" s="78"/>
      <c r="AB24" s="78"/>
      <c r="AC24" s="78"/>
      <c r="AD24" s="78"/>
      <c r="AE24" s="78"/>
    </row>
    <row r="25" spans="1:31" ht="50.1" customHeight="1">
      <c r="A25" s="129"/>
      <c r="B25" s="131"/>
      <c r="C25" s="77">
        <v>22</v>
      </c>
      <c r="D25" s="64" t="s">
        <v>84</v>
      </c>
      <c r="E25" s="96" t="s">
        <v>82</v>
      </c>
      <c r="F25" s="41"/>
      <c r="G25" s="82" t="s">
        <v>85</v>
      </c>
      <c r="H25" s="39" t="s">
        <v>27</v>
      </c>
      <c r="I25" s="39" t="s">
        <v>17</v>
      </c>
      <c r="J25" s="53">
        <v>82.16</v>
      </c>
      <c r="K25" s="19"/>
      <c r="L25" s="69">
        <f t="shared" si="0"/>
        <v>0</v>
      </c>
      <c r="M25" s="26" t="str">
        <f t="shared" si="1"/>
        <v>OK</v>
      </c>
      <c r="N25" s="78"/>
      <c r="O25" s="78"/>
      <c r="P25" s="78"/>
      <c r="Q25" s="78"/>
      <c r="R25" s="78"/>
      <c r="S25" s="78"/>
      <c r="T25" s="78"/>
      <c r="U25" s="78"/>
      <c r="V25" s="78"/>
      <c r="W25" s="78"/>
      <c r="X25" s="78"/>
      <c r="Y25" s="78"/>
      <c r="Z25" s="78"/>
      <c r="AA25" s="78"/>
      <c r="AB25" s="78"/>
      <c r="AC25" s="78"/>
      <c r="AD25" s="78"/>
      <c r="AE25" s="78"/>
    </row>
    <row r="26" spans="1:31" ht="409.5">
      <c r="A26" s="73">
        <v>9</v>
      </c>
      <c r="B26" s="98" t="s">
        <v>86</v>
      </c>
      <c r="C26" s="73">
        <v>23</v>
      </c>
      <c r="D26" s="83" t="s">
        <v>87</v>
      </c>
      <c r="E26" s="84" t="s">
        <v>88</v>
      </c>
      <c r="F26" s="42"/>
      <c r="G26" s="38" t="s">
        <v>28</v>
      </c>
      <c r="H26" s="38" t="s">
        <v>16</v>
      </c>
      <c r="I26" s="38" t="s">
        <v>17</v>
      </c>
      <c r="J26" s="55">
        <v>679.16</v>
      </c>
      <c r="K26" s="19"/>
      <c r="L26" s="69">
        <f t="shared" si="0"/>
        <v>0</v>
      </c>
      <c r="M26" s="26" t="str">
        <f t="shared" si="1"/>
        <v>OK</v>
      </c>
      <c r="N26" s="78"/>
      <c r="O26" s="78"/>
      <c r="P26" s="78"/>
      <c r="Q26" s="78"/>
      <c r="R26" s="78"/>
      <c r="S26" s="78"/>
      <c r="T26" s="78"/>
      <c r="U26" s="78"/>
      <c r="V26" s="78"/>
      <c r="W26" s="78"/>
      <c r="X26" s="78"/>
      <c r="Y26" s="78"/>
      <c r="Z26" s="78"/>
      <c r="AA26" s="78"/>
      <c r="AB26" s="78"/>
      <c r="AC26" s="78"/>
      <c r="AD26" s="78"/>
      <c r="AE26" s="78"/>
    </row>
  </sheetData>
  <mergeCells count="30">
    <mergeCell ref="A23:A25"/>
    <mergeCell ref="B23:B25"/>
    <mergeCell ref="A4:A8"/>
    <mergeCell ref="B4:B8"/>
    <mergeCell ref="A9:A14"/>
    <mergeCell ref="B9:B14"/>
    <mergeCell ref="A16:A19"/>
    <mergeCell ref="B16:B19"/>
    <mergeCell ref="W1:W2"/>
    <mergeCell ref="A2:M2"/>
    <mergeCell ref="R1:R2"/>
    <mergeCell ref="S1:S2"/>
    <mergeCell ref="T1:T2"/>
    <mergeCell ref="D1:J1"/>
    <mergeCell ref="K1:M1"/>
    <mergeCell ref="V1:V2"/>
    <mergeCell ref="Q1:Q2"/>
    <mergeCell ref="A1:C1"/>
    <mergeCell ref="U1:U2"/>
    <mergeCell ref="P1:P2"/>
    <mergeCell ref="N1:N2"/>
    <mergeCell ref="O1:O2"/>
    <mergeCell ref="X1:X2"/>
    <mergeCell ref="Y1:Y2"/>
    <mergeCell ref="AE1:AE2"/>
    <mergeCell ref="Z1:Z2"/>
    <mergeCell ref="AA1:AA2"/>
    <mergeCell ref="AB1:AB2"/>
    <mergeCell ref="AC1:AC2"/>
    <mergeCell ref="AD1:AD2"/>
  </mergeCells>
  <conditionalFormatting sqref="N4">
    <cfRule type="cellIs" dxfId="17" priority="1" stopIfTrue="1" operator="greaterThan">
      <formula>0</formula>
    </cfRule>
    <cfRule type="cellIs" dxfId="16" priority="2" stopIfTrue="1" operator="greaterThan">
      <formula>0</formula>
    </cfRule>
    <cfRule type="cellIs" dxfId="15" priority="3" stopIfTrue="1" operator="greaterThan">
      <formula>0</formula>
    </cfRule>
  </conditionalFormatting>
  <conditionalFormatting sqref="U4:W4">
    <cfRule type="cellIs" dxfId="14" priority="4" stopIfTrue="1" operator="greaterThan">
      <formula>0</formula>
    </cfRule>
    <cfRule type="cellIs" dxfId="13" priority="5" stopIfTrue="1" operator="greaterThan">
      <formula>0</formula>
    </cfRule>
    <cfRule type="cellIs" dxfId="12" priority="6" stopIfTrue="1" operator="greaterThan">
      <formula>0</formula>
    </cfRule>
  </conditionalFormatting>
  <conditionalFormatting sqref="X4:AE26 U5:W26 O4:T26 N5:N26">
    <cfRule type="cellIs" dxfId="11" priority="7" stopIfTrue="1" operator="greaterThan">
      <formula>0</formula>
    </cfRule>
    <cfRule type="cellIs" dxfId="10" priority="8" stopIfTrue="1" operator="greaterThan">
      <formula>0</formula>
    </cfRule>
    <cfRule type="cellIs" dxfId="9" priority="9" stopIfTrue="1" operator="greaterThan">
      <formula>0</formula>
    </cfRule>
  </conditionalFormatting>
  <pageMargins left="0.511811024" right="0.511811024" top="0.78740157499999996" bottom="0.78740157499999996" header="0.31496062000000002" footer="0.3149606200000000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11</vt:i4>
      </vt:variant>
    </vt:vector>
  </HeadingPairs>
  <TitlesOfParts>
    <vt:vector size="11" baseType="lpstr">
      <vt:lpstr>REITORIA_SEMS</vt:lpstr>
      <vt:lpstr>MUSEU</vt:lpstr>
      <vt:lpstr>ESAG</vt:lpstr>
      <vt:lpstr>CEART</vt:lpstr>
      <vt:lpstr>CEAD</vt:lpstr>
      <vt:lpstr>FAED</vt:lpstr>
      <vt:lpstr>CEFID</vt:lpstr>
      <vt:lpstr>CERES</vt:lpstr>
      <vt:lpstr>CESFI</vt:lpstr>
      <vt:lpstr>CEAVI</vt:lpstr>
      <vt:lpstr>GESTOR</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Home</dc:creator>
  <cp:lastModifiedBy>PAULO EDISON DE LIMA</cp:lastModifiedBy>
  <cp:lastPrinted>2015-07-08T21:27:45Z</cp:lastPrinted>
  <dcterms:created xsi:type="dcterms:W3CDTF">2010-06-19T20:43:11Z</dcterms:created>
  <dcterms:modified xsi:type="dcterms:W3CDTF">2023-10-16T18:56:18Z</dcterms:modified>
</cp:coreProperties>
</file>