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12.2023 SRP SGPE 5540.2023 - Arbitragem e Ambulância - VIG 14.04.2024\"/>
    </mc:Choice>
  </mc:AlternateContent>
  <xr:revisionPtr revIDLastSave="0" documentId="13_ncr:1_{9764C59E-0089-4AC6-92CC-13EAE97CC239}" xr6:coauthVersionLast="36" xr6:coauthVersionMax="47" xr10:uidLastSave="{00000000-0000-0000-0000-000000000000}"/>
  <bookViews>
    <workbookView xWindow="43080" yWindow="3795" windowWidth="29040" windowHeight="15840" tabRatio="857" activeTab="1" xr2:uid="{00000000-000D-0000-FFFF-FFFF00000000}"/>
  </bookViews>
  <sheets>
    <sheet name="CEVEN" sheetId="150" r:id="rId1"/>
    <sheet name="GESTOR" sheetId="162" r:id="rId2"/>
  </sheets>
  <definedNames>
    <definedName name="diasuteis" localSheetId="0">#REF!</definedName>
    <definedName name="diasuteis" localSheetId="1">#REF!</definedName>
    <definedName name="diasuteis">#REF!</definedName>
    <definedName name="Ferias" localSheetId="0">#REF!</definedName>
    <definedName name="Ferias" localSheetId="1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19" i="162" l="1"/>
  <c r="M16" i="162"/>
  <c r="M17" i="162"/>
  <c r="M18" i="162"/>
  <c r="M19" i="162"/>
  <c r="M20" i="162"/>
  <c r="M21" i="162"/>
  <c r="M22" i="162"/>
  <c r="M23" i="162"/>
  <c r="M24" i="162"/>
  <c r="M25" i="162"/>
  <c r="M26" i="162"/>
  <c r="K19" i="162"/>
  <c r="L19" i="162" s="1"/>
  <c r="K20" i="162"/>
  <c r="L20" i="162" s="1"/>
  <c r="K21" i="162"/>
  <c r="L21" i="162" s="1"/>
  <c r="K25" i="162"/>
  <c r="L25" i="162" s="1"/>
  <c r="K26" i="162"/>
  <c r="L26" i="162" s="1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O21" i="150"/>
  <c r="O22" i="150"/>
  <c r="O23" i="150"/>
  <c r="O27" i="150"/>
  <c r="N17" i="150"/>
  <c r="K16" i="162" s="1"/>
  <c r="N18" i="150"/>
  <c r="K17" i="162" s="1"/>
  <c r="N19" i="150"/>
  <c r="K18" i="162" s="1"/>
  <c r="N20" i="150"/>
  <c r="O20" i="150" s="1"/>
  <c r="N21" i="150"/>
  <c r="N22" i="150"/>
  <c r="N23" i="150"/>
  <c r="K22" i="162" s="1"/>
  <c r="N24" i="150"/>
  <c r="O24" i="150" s="1"/>
  <c r="N25" i="150"/>
  <c r="O25" i="150" s="1"/>
  <c r="N26" i="150"/>
  <c r="O26" i="150" s="1"/>
  <c r="N27" i="150"/>
  <c r="L18" i="162" l="1"/>
  <c r="N18" i="162"/>
  <c r="N17" i="162"/>
  <c r="L17" i="162"/>
  <c r="L22" i="162"/>
  <c r="N22" i="162"/>
  <c r="N16" i="162"/>
  <c r="L16" i="162"/>
  <c r="N21" i="162"/>
  <c r="N20" i="162"/>
  <c r="N26" i="162"/>
  <c r="O19" i="150"/>
  <c r="K24" i="162"/>
  <c r="N25" i="162"/>
  <c r="O18" i="150"/>
  <c r="K23" i="162"/>
  <c r="O17" i="150"/>
  <c r="J4" i="162"/>
  <c r="M4" i="162" s="1"/>
  <c r="J5" i="162"/>
  <c r="M5" i="162" s="1"/>
  <c r="J6" i="162"/>
  <c r="M6" i="162" s="1"/>
  <c r="J7" i="162"/>
  <c r="M7" i="162" s="1"/>
  <c r="J8" i="162"/>
  <c r="M8" i="162" s="1"/>
  <c r="J9" i="162"/>
  <c r="M9" i="162" s="1"/>
  <c r="J10" i="162"/>
  <c r="M10" i="162" s="1"/>
  <c r="J11" i="162"/>
  <c r="M11" i="162" s="1"/>
  <c r="J12" i="162"/>
  <c r="M12" i="162" s="1"/>
  <c r="J13" i="162"/>
  <c r="M13" i="162" s="1"/>
  <c r="J14" i="162"/>
  <c r="M14" i="162" s="1"/>
  <c r="J15" i="162"/>
  <c r="M15" i="162" s="1"/>
  <c r="M27" i="162"/>
  <c r="M28" i="162"/>
  <c r="M29" i="162"/>
  <c r="M30" i="162"/>
  <c r="M31" i="162"/>
  <c r="M32" i="162"/>
  <c r="M33" i="162"/>
  <c r="M34" i="162"/>
  <c r="M35" i="162"/>
  <c r="M36" i="162"/>
  <c r="J37" i="162"/>
  <c r="M37" i="162" s="1"/>
  <c r="J38" i="162"/>
  <c r="M38" i="162" s="1"/>
  <c r="N23" i="162" l="1"/>
  <c r="L23" i="162"/>
  <c r="N24" i="162"/>
  <c r="L24" i="162"/>
  <c r="N5" i="150"/>
  <c r="N6" i="150"/>
  <c r="N7" i="150"/>
  <c r="N8" i="150"/>
  <c r="N9" i="150"/>
  <c r="N10" i="150"/>
  <c r="N11" i="150"/>
  <c r="N12" i="150"/>
  <c r="N13" i="150"/>
  <c r="N14" i="150"/>
  <c r="N15" i="150"/>
  <c r="N16" i="150"/>
  <c r="N28" i="150"/>
  <c r="K27" i="162" s="1"/>
  <c r="L27" i="162" s="1"/>
  <c r="N29" i="150"/>
  <c r="K28" i="162" s="1"/>
  <c r="L28" i="162" s="1"/>
  <c r="N30" i="150"/>
  <c r="K29" i="162" s="1"/>
  <c r="L29" i="162" s="1"/>
  <c r="N31" i="150"/>
  <c r="K30" i="162" s="1"/>
  <c r="L30" i="162" s="1"/>
  <c r="N32" i="150"/>
  <c r="K31" i="162" s="1"/>
  <c r="L31" i="162" s="1"/>
  <c r="N33" i="150"/>
  <c r="K32" i="162" s="1"/>
  <c r="L32" i="162" s="1"/>
  <c r="N34" i="150"/>
  <c r="K33" i="162" s="1"/>
  <c r="L33" i="162" s="1"/>
  <c r="N35" i="150"/>
  <c r="K34" i="162" s="1"/>
  <c r="L34" i="162" s="1"/>
  <c r="N36" i="150"/>
  <c r="K35" i="162" s="1"/>
  <c r="L35" i="162" s="1"/>
  <c r="N37" i="150"/>
  <c r="K36" i="162" s="1"/>
  <c r="L36" i="162" s="1"/>
  <c r="N38" i="150"/>
  <c r="N39" i="150"/>
  <c r="K41" i="162"/>
  <c r="O10" i="150" l="1"/>
  <c r="K9" i="162"/>
  <c r="O38" i="150"/>
  <c r="K37" i="162"/>
  <c r="O32" i="150"/>
  <c r="O15" i="150"/>
  <c r="K14" i="162"/>
  <c r="O9" i="150"/>
  <c r="K8" i="162"/>
  <c r="O37" i="150"/>
  <c r="O31" i="150"/>
  <c r="O14" i="150"/>
  <c r="K13" i="162"/>
  <c r="O8" i="150"/>
  <c r="K7" i="162"/>
  <c r="O39" i="150"/>
  <c r="K38" i="162"/>
  <c r="O30" i="150"/>
  <c r="O13" i="150"/>
  <c r="K12" i="162"/>
  <c r="O35" i="150"/>
  <c r="O29" i="150"/>
  <c r="O12" i="150"/>
  <c r="K11" i="162"/>
  <c r="O6" i="150"/>
  <c r="K5" i="162"/>
  <c r="O33" i="150"/>
  <c r="O36" i="150"/>
  <c r="O7" i="150"/>
  <c r="K6" i="162"/>
  <c r="O34" i="150"/>
  <c r="O11" i="150"/>
  <c r="K10" i="162"/>
  <c r="O5" i="150"/>
  <c r="K4" i="162"/>
  <c r="O28" i="150"/>
  <c r="O16" i="150"/>
  <c r="K15" i="162"/>
  <c r="R40" i="150"/>
  <c r="Q40" i="150"/>
  <c r="P40" i="150"/>
  <c r="N10" i="162" l="1"/>
  <c r="L10" i="162"/>
  <c r="N12" i="162"/>
  <c r="L12" i="162"/>
  <c r="N31" i="162"/>
  <c r="N4" i="162"/>
  <c r="L4" i="162"/>
  <c r="N6" i="162"/>
  <c r="L6" i="162"/>
  <c r="N5" i="162"/>
  <c r="L5" i="162"/>
  <c r="N34" i="162"/>
  <c r="N38" i="162"/>
  <c r="L38" i="162"/>
  <c r="N30" i="162"/>
  <c r="N14" i="162"/>
  <c r="L14" i="162"/>
  <c r="N9" i="162"/>
  <c r="L9" i="162"/>
  <c r="N35" i="162"/>
  <c r="N11" i="162"/>
  <c r="L11" i="162"/>
  <c r="N7" i="162"/>
  <c r="L7" i="162"/>
  <c r="N36" i="162"/>
  <c r="N33" i="162"/>
  <c r="N32" i="162"/>
  <c r="N28" i="162"/>
  <c r="N29" i="162"/>
  <c r="N13" i="162"/>
  <c r="L13" i="162"/>
  <c r="N8" i="162"/>
  <c r="L8" i="162"/>
  <c r="N37" i="162"/>
  <c r="L37" i="162"/>
  <c r="N27" i="162"/>
  <c r="N15" i="162"/>
  <c r="L15" i="162"/>
  <c r="J3" i="162"/>
  <c r="N4" i="150" l="1"/>
  <c r="K3" i="162" s="1"/>
  <c r="O4" i="150" l="1"/>
  <c r="K43" i="162"/>
  <c r="K42" i="162"/>
  <c r="M3" i="162" l="1"/>
  <c r="M39" i="162" s="1"/>
  <c r="O44" i="162" s="1"/>
  <c r="L3" i="162" l="1"/>
  <c r="N3" i="162" l="1"/>
  <c r="N39" i="162" s="1"/>
  <c r="O45" i="162" s="1"/>
  <c r="O47" i="162" l="1"/>
</calcChain>
</file>

<file path=xl/sharedStrings.xml><?xml version="1.0" encoding="utf-8"?>
<sst xmlns="http://schemas.openxmlformats.org/spreadsheetml/2006/main" count="505" uniqueCount="78">
  <si>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</si>
  <si>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</si>
  <si>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</si>
  <si>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</si>
  <si>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</si>
  <si>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</si>
  <si>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</si>
  <si>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</si>
  <si>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</si>
  <si>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</si>
  <si>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</si>
  <si>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</si>
  <si>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</si>
  <si>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</si>
  <si>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</si>
  <si>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</si>
  <si>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</si>
  <si>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>Empresa</t>
  </si>
  <si>
    <t>Grupo-Classe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</si>
  <si>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</si>
  <si>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</si>
  <si>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Lote</t>
  </si>
  <si>
    <t>Marca</t>
  </si>
  <si>
    <t>Modelo</t>
  </si>
  <si>
    <t>Serviço</t>
  </si>
  <si>
    <t>Tipo</t>
  </si>
  <si>
    <t>TIPO</t>
  </si>
  <si>
    <t>PROCESSO: 612/2023</t>
  </si>
  <si>
    <t>VIGÊNCIA DA ATA: 14/04/2023 até 14/04/2024</t>
  </si>
  <si>
    <t>OBJETO: CONTRATAÇÃO DE EMPRESA ESPECIALIZADA EM SERVIÇOS DE ARBITRAGEM E LOCAÇÃO DE AMBULÂNCIAS PARA OS JOGOS INTERNOS (JIUDESC) E JOGOS DE INTEGRAÇÃO DOS SERVIDORES (JISUDESC) DA UDESC,</t>
  </si>
  <si>
    <t xml:space="preserve"> AF/OS nº  xxxx/2023 Qtde. DT</t>
  </si>
  <si>
    <t>SUL ORGANIZAÇÃO DE EVENTOS ESPORTIVOS, CULTURAIS E TURISTICOS LTDA</t>
  </si>
  <si>
    <t>Corrida Rústica</t>
  </si>
  <si>
    <t>Basquetebol de Trio</t>
  </si>
  <si>
    <t>Futebol 7 Suiço</t>
  </si>
  <si>
    <t>Futsal</t>
  </si>
  <si>
    <t>Gincana</t>
  </si>
  <si>
    <t>Natação</t>
  </si>
  <si>
    <t>Bocha</t>
  </si>
  <si>
    <t>Tênis de mesa</t>
  </si>
  <si>
    <t>Tênis de campo</t>
  </si>
  <si>
    <t>Voleibol de areia 4x4</t>
  </si>
  <si>
    <t>Xadrez</t>
  </si>
  <si>
    <t>Coordenação técnica - Congresso técnico e Jisudesc</t>
  </si>
  <si>
    <t>PERÍODO</t>
  </si>
  <si>
    <t>GINCANA</t>
  </si>
  <si>
    <t>02-06</t>
  </si>
  <si>
    <t>50028-013</t>
  </si>
  <si>
    <t>339039-65</t>
  </si>
  <si>
    <t>FLORIPA EMERGÊNCIAS MÉDICAS S/S LTDA</t>
  </si>
  <si>
    <t xml:space="preserve">Locação de veículo  tipo Ambulância “D” UTI </t>
  </si>
  <si>
    <t xml:space="preserve">Locação de veículo  tipo Ambulância “B” 
</t>
  </si>
  <si>
    <t>03-06</t>
  </si>
  <si>
    <t>50135-012</t>
  </si>
  <si>
    <t>339039-61</t>
  </si>
  <si>
    <t>Atletismo</t>
  </si>
  <si>
    <t>Badminton</t>
  </si>
  <si>
    <t>Basquetebol</t>
  </si>
  <si>
    <t>Basquetebol 3x3</t>
  </si>
  <si>
    <t>Futebol Society</t>
  </si>
  <si>
    <t>Cheer Leader</t>
  </si>
  <si>
    <t>Futevôlei</t>
  </si>
  <si>
    <t>Handebol</t>
  </si>
  <si>
    <t>Judô</t>
  </si>
  <si>
    <t>Tênis de Mesa</t>
  </si>
  <si>
    <t>Voleibol</t>
  </si>
  <si>
    <t>Vôlei de praia</t>
  </si>
  <si>
    <t>Beach tenis</t>
  </si>
  <si>
    <t>Jiu - Jitsu</t>
  </si>
  <si>
    <t>Fifa</t>
  </si>
  <si>
    <t>Cs - Go</t>
  </si>
  <si>
    <t>Lol</t>
  </si>
  <si>
    <t>Coordenação técnica - Congresso técnico e Jiudesc</t>
  </si>
  <si>
    <t>Resumo Atualizado em 09/10/2023</t>
  </si>
  <si>
    <t xml:space="preserve"> OS nº 731/2023 Qtde. DT</t>
  </si>
  <si>
    <t>OS nº 836/2023 Qtde. DT</t>
  </si>
  <si>
    <t>OS nº 1382/2023 Qtde. DT</t>
  </si>
  <si>
    <t xml:space="preserve"> OS nº  1386/2023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</si>
</sst>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  <numFmt numFmtId="174" formatCode="_-&quot;R$&quot;\ * #,##0.00_-;\-&quot;R$&quot;\ * #,##0.00_-;_-&quot;R$&quot;\ * &quot;-&quot;??_-;_-@_-"/>
    <numFmt numFmtId="175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8"/>
      <color rgb="FF00000A"/>
      <name val="Calibri"/>
      <family val="2"/>
    </font>
    <font>
      <sz val="8"/>
      <name val="Arial"/>
      <family val="2"/>
      <charset val="1"/>
    </font>
    <font>
      <sz val="8"/>
      <color rgb="FF00000A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</cellStyleXfs>
  <cellXfs count="14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0" borderId="0" xfId="1" applyFont="1" applyAlignment="1">
      <alignment wrapText="1"/>
    </xf>
    <xf numFmtId="0" fontId="9" fillId="13" borderId="14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44" fontId="8" fillId="0" borderId="0" xfId="8" applyFont="1" applyAlignment="1" applyProtection="1">
      <alignment wrapText="1"/>
      <protection locked="0"/>
    </xf>
    <xf numFmtId="168" fontId="3" fillId="14" borderId="1" xfId="0" applyNumberFormat="1" applyFont="1" applyFill="1" applyBorder="1" applyAlignment="1">
      <alignment horizontal="center" vertical="center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0" fontId="8" fillId="10" borderId="2" xfId="1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171" fontId="11" fillId="0" borderId="0" xfId="1" applyNumberFormat="1" applyFont="1" applyFill="1" applyAlignment="1" applyProtection="1">
      <alignment wrapText="1"/>
      <protection locked="0"/>
    </xf>
    <xf numFmtId="0" fontId="9" fillId="15" borderId="1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6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169" fontId="18" fillId="10" borderId="2" xfId="0" applyNumberFormat="1" applyFont="1" applyFill="1" applyBorder="1" applyAlignment="1">
      <alignment horizontal="center" vertical="center"/>
    </xf>
    <xf numFmtId="170" fontId="18" fillId="10" borderId="2" xfId="0" applyNumberFormat="1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/>
    </xf>
    <xf numFmtId="171" fontId="20" fillId="10" borderId="2" xfId="0" applyNumberFormat="1" applyFont="1" applyFill="1" applyBorder="1" applyAlignment="1">
      <alignment horizontal="center" vertical="center"/>
    </xf>
    <xf numFmtId="171" fontId="20" fillId="14" borderId="2" xfId="0" applyNumberFormat="1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22" fillId="10" borderId="2" xfId="1" applyFont="1" applyFill="1" applyBorder="1" applyAlignment="1" applyProtection="1">
      <alignment horizontal="center" vertical="center" wrapText="1"/>
      <protection locked="0"/>
    </xf>
    <xf numFmtId="0" fontId="22" fillId="10" borderId="1" xfId="1" applyFont="1" applyFill="1" applyBorder="1" applyAlignment="1">
      <alignment wrapText="1"/>
    </xf>
    <xf numFmtId="171" fontId="22" fillId="10" borderId="2" xfId="1" applyNumberFormat="1" applyFont="1" applyFill="1" applyBorder="1" applyAlignment="1" applyProtection="1">
      <alignment horizontal="center" vertical="center" wrapText="1"/>
      <protection locked="0"/>
    </xf>
    <xf numFmtId="4" fontId="13" fillId="10" borderId="1" xfId="1" applyNumberFormat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49" fontId="16" fillId="14" borderId="1" xfId="0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171" fontId="20" fillId="10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center" wrapText="1"/>
    </xf>
    <xf numFmtId="41" fontId="1" fillId="10" borderId="1" xfId="0" applyNumberFormat="1" applyFont="1" applyFill="1" applyBorder="1" applyAlignment="1">
      <alignment horizontal="center" vertical="center" wrapText="1"/>
    </xf>
    <xf numFmtId="41" fontId="1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168" fontId="22" fillId="10" borderId="1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center" wrapText="1"/>
    </xf>
    <xf numFmtId="41" fontId="1" fillId="14" borderId="1" xfId="0" applyNumberFormat="1" applyFont="1" applyFill="1" applyBorder="1" applyAlignment="1">
      <alignment horizontal="center" vertical="center" wrapText="1"/>
    </xf>
    <xf numFmtId="0" fontId="21" fillId="11" borderId="1" xfId="0" applyNumberFormat="1" applyFont="1" applyFill="1" applyBorder="1" applyAlignment="1">
      <alignment horizontal="left" vertical="center" wrapText="1"/>
    </xf>
    <xf numFmtId="0" fontId="6" fillId="11" borderId="0" xfId="0" applyNumberFormat="1" applyFont="1" applyFill="1" applyBorder="1" applyAlignment="1">
      <alignment horizontal="left" vertical="center" wrapText="1"/>
    </xf>
    <xf numFmtId="0" fontId="6" fillId="11" borderId="10" xfId="0" applyNumberFormat="1" applyFont="1" applyFill="1" applyBorder="1" applyAlignment="1">
      <alignment horizontal="left" vertical="center" wrapText="1"/>
    </xf>
    <xf numFmtId="0" fontId="21" fillId="11" borderId="4" xfId="0" applyNumberFormat="1" applyFont="1" applyFill="1" applyBorder="1" applyAlignment="1">
      <alignment horizontal="center" vertical="center" wrapText="1"/>
    </xf>
    <xf numFmtId="0" fontId="21" fillId="11" borderId="5" xfId="0" applyNumberFormat="1" applyFont="1" applyFill="1" applyBorder="1" applyAlignment="1">
      <alignment horizontal="center" vertical="center" wrapText="1"/>
    </xf>
    <xf numFmtId="0" fontId="21" fillId="11" borderId="6" xfId="0" applyNumberFormat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3" fillId="14" borderId="2" xfId="1" applyFont="1" applyFill="1" applyBorder="1" applyAlignment="1">
      <alignment horizontal="center" vertical="center" wrapText="1"/>
    </xf>
    <xf numFmtId="0" fontId="13" fillId="14" borderId="7" xfId="1" applyFont="1" applyFill="1" applyBorder="1" applyAlignment="1">
      <alignment horizontal="center" vertical="center" wrapText="1"/>
    </xf>
    <xf numFmtId="0" fontId="13" fillId="14" borderId="3" xfId="1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10" borderId="3" xfId="1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7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1" xfId="1" applyFont="1" applyFill="1" applyBorder="1" applyAlignment="1">
      <alignment vertical="center" wrapText="1"/>
    </xf>
    <xf numFmtId="0" fontId="11" fillId="12" borderId="1" xfId="0" applyNumberFormat="1" applyFont="1" applyFill="1" applyBorder="1" applyAlignment="1">
      <alignment horizontal="left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10" borderId="2" xfId="1" applyFont="1" applyFill="1" applyBorder="1" applyAlignment="1" applyProtection="1">
      <alignment horizontal="center" vertical="center" wrapText="1"/>
      <protection locked="0"/>
    </xf>
    <xf numFmtId="0" fontId="22" fillId="10" borderId="1" xfId="1" applyFont="1" applyFill="1" applyBorder="1" applyAlignment="1">
      <alignment wrapText="1"/>
    </xf>
    <xf numFmtId="171" fontId="22" fillId="10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6" borderId="2" xfId="1" applyFont="1" applyFill="1" applyBorder="1" applyAlignment="1" applyProtection="1">
      <alignment horizontal="center" vertical="center" wrapText="1"/>
      <protection locked="0"/>
    </xf>
    <xf numFmtId="0" fontId="22" fillId="6" borderId="1" xfId="1" applyFont="1" applyFill="1" applyBorder="1" applyAlignment="1">
      <alignment horizontal="center" vertical="center" wrapText="1"/>
    </xf>
    <xf numFmtId="171" fontId="22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1" applyFont="1" applyFill="1" applyBorder="1" applyAlignment="1">
      <alignment horizontal="center" wrapText="1"/>
    </xf>
  </cellXfs>
  <cellStyles count="4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0"/>
  <sheetViews>
    <sheetView topLeftCell="A19" zoomScaleNormal="100" workbookViewId="0">
      <selection activeCell="R16" sqref="R16"/>
    </sheetView>
  </sheetViews>
  <sheetFormatPr defaultColWidth="9.7109375" defaultRowHeight="18.75" x14ac:dyDescent="0.3"/>
  <cols>
    <col min="1" max="1" width="8.140625" style="29" customWidth="1"/>
    <col min="2" max="2" width="8.85546875" style="37" customWidth="1"/>
    <col min="3" max="3" width="29.28515625" style="38" customWidth="1"/>
    <col min="4" max="4" width="37.85546875" style="37" customWidth="1"/>
    <col min="5" max="5" width="13.5703125" style="37" hidden="1" customWidth="1"/>
    <col min="6" max="6" width="11.5703125" style="37" hidden="1" customWidth="1"/>
    <col min="7" max="7" width="13.140625" style="37" customWidth="1"/>
    <col min="8" max="8" width="9.140625" style="37" customWidth="1"/>
    <col min="9" max="9" width="10.28515625" style="37" customWidth="1"/>
    <col min="10" max="10" width="11.42578125" style="37" customWidth="1"/>
    <col min="11" max="11" width="12.140625" style="37" customWidth="1"/>
    <col min="12" max="12" width="15.42578125" style="37" customWidth="1"/>
    <col min="13" max="13" width="13.28515625" style="39" customWidth="1"/>
    <col min="14" max="14" width="14" style="40" customWidth="1"/>
    <col min="15" max="15" width="12.5703125" style="41" customWidth="1"/>
    <col min="16" max="16" width="14.85546875" style="42" customWidth="1"/>
    <col min="17" max="17" width="18.5703125" style="42" customWidth="1"/>
    <col min="18" max="18" width="20" style="42" customWidth="1"/>
    <col min="19" max="24" width="20.7109375" style="42" customWidth="1"/>
    <col min="25" max="16384" width="9.7109375" style="29"/>
  </cols>
  <sheetData>
    <row r="1" spans="1:24" ht="43.5" customHeight="1" x14ac:dyDescent="0.3">
      <c r="A1" s="96" t="s">
        <v>27</v>
      </c>
      <c r="B1" s="96"/>
      <c r="C1" s="96"/>
      <c r="D1" s="99" t="s">
        <v>29</v>
      </c>
      <c r="E1" s="100"/>
      <c r="F1" s="100"/>
      <c r="G1" s="100"/>
      <c r="H1" s="100"/>
      <c r="I1" s="100"/>
      <c r="J1" s="100"/>
      <c r="K1" s="100"/>
      <c r="L1" s="101"/>
      <c r="M1" s="96" t="s">
        <v>28</v>
      </c>
      <c r="N1" s="96"/>
      <c r="O1" s="96"/>
      <c r="P1" s="139" t="s">
        <v>74</v>
      </c>
      <c r="Q1" s="139" t="s">
        <v>75</v>
      </c>
      <c r="R1" s="139" t="s">
        <v>76</v>
      </c>
      <c r="S1" s="139" t="s">
        <v>77</v>
      </c>
      <c r="T1" s="102" t="s">
        <v>30</v>
      </c>
      <c r="U1" s="102" t="s">
        <v>30</v>
      </c>
      <c r="V1" s="102" t="s">
        <v>30</v>
      </c>
      <c r="W1" s="102" t="s">
        <v>30</v>
      </c>
      <c r="X1" s="102" t="s">
        <v>30</v>
      </c>
    </row>
    <row r="2" spans="1:24" ht="21.75" customHeight="1" x14ac:dyDescent="0.3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139"/>
      <c r="Q2" s="139"/>
      <c r="R2" s="139"/>
      <c r="S2" s="139"/>
      <c r="T2" s="102"/>
      <c r="U2" s="102"/>
      <c r="V2" s="102"/>
      <c r="W2" s="102"/>
      <c r="X2" s="102"/>
    </row>
    <row r="3" spans="1:24" s="35" customFormat="1" ht="56.25" x14ac:dyDescent="0.2">
      <c r="A3" s="57" t="s">
        <v>21</v>
      </c>
      <c r="B3" s="30" t="s">
        <v>3</v>
      </c>
      <c r="C3" s="30" t="s">
        <v>17</v>
      </c>
      <c r="D3" s="30" t="s">
        <v>19</v>
      </c>
      <c r="E3" s="30" t="s">
        <v>22</v>
      </c>
      <c r="F3" s="30" t="s">
        <v>23</v>
      </c>
      <c r="G3" s="30" t="s">
        <v>4</v>
      </c>
      <c r="H3" s="30" t="s">
        <v>25</v>
      </c>
      <c r="I3" s="30" t="s">
        <v>18</v>
      </c>
      <c r="J3" s="30" t="s">
        <v>15</v>
      </c>
      <c r="K3" s="30" t="s">
        <v>16</v>
      </c>
      <c r="L3" s="73" t="s">
        <v>20</v>
      </c>
      <c r="M3" s="31" t="s">
        <v>5</v>
      </c>
      <c r="N3" s="32" t="s">
        <v>0</v>
      </c>
      <c r="O3" s="33" t="s">
        <v>2</v>
      </c>
      <c r="P3" s="143">
        <v>45048</v>
      </c>
      <c r="Q3" s="143">
        <v>45056</v>
      </c>
      <c r="R3" s="143">
        <v>45112</v>
      </c>
      <c r="S3" s="143">
        <v>45113</v>
      </c>
      <c r="T3" s="34" t="s">
        <v>1</v>
      </c>
      <c r="U3" s="34" t="s">
        <v>1</v>
      </c>
      <c r="V3" s="34" t="s">
        <v>1</v>
      </c>
      <c r="W3" s="34" t="s">
        <v>1</v>
      </c>
      <c r="X3" s="34" t="s">
        <v>1</v>
      </c>
    </row>
    <row r="4" spans="1:24" ht="21" customHeight="1" x14ac:dyDescent="0.3">
      <c r="A4" s="103">
        <v>1</v>
      </c>
      <c r="B4" s="48">
        <v>1</v>
      </c>
      <c r="C4" s="106" t="s">
        <v>31</v>
      </c>
      <c r="D4" s="67" t="s">
        <v>32</v>
      </c>
      <c r="E4" s="67"/>
      <c r="F4" s="67"/>
      <c r="G4" s="64" t="s">
        <v>44</v>
      </c>
      <c r="H4" s="64" t="s">
        <v>24</v>
      </c>
      <c r="I4" s="65" t="s">
        <v>46</v>
      </c>
      <c r="J4" s="64" t="s">
        <v>47</v>
      </c>
      <c r="K4" s="64" t="s">
        <v>48</v>
      </c>
      <c r="L4" s="70">
        <v>3913.52</v>
      </c>
      <c r="M4" s="49">
        <v>2</v>
      </c>
      <c r="N4" s="50">
        <f t="shared" ref="N4:N39" si="0">M4-(SUM(P4:X4))</f>
        <v>1</v>
      </c>
      <c r="O4" s="51" t="str">
        <f t="shared" ref="O4:O39" si="1">IF(N4&lt;0,"ATENÇÃO","OK")</f>
        <v>OK</v>
      </c>
      <c r="P4" s="140"/>
      <c r="Q4" s="140"/>
      <c r="R4" s="144">
        <v>1</v>
      </c>
      <c r="S4" s="142"/>
      <c r="T4" s="74"/>
      <c r="U4" s="74"/>
      <c r="V4" s="74"/>
      <c r="W4" s="74"/>
      <c r="X4" s="47"/>
    </row>
    <row r="5" spans="1:24" x14ac:dyDescent="0.3">
      <c r="A5" s="104"/>
      <c r="B5" s="48">
        <v>2</v>
      </c>
      <c r="C5" s="107"/>
      <c r="D5" s="67" t="s">
        <v>33</v>
      </c>
      <c r="E5" s="67"/>
      <c r="F5" s="67"/>
      <c r="G5" s="64" t="s">
        <v>44</v>
      </c>
      <c r="H5" s="64" t="s">
        <v>24</v>
      </c>
      <c r="I5" s="65" t="s">
        <v>46</v>
      </c>
      <c r="J5" s="64" t="s">
        <v>47</v>
      </c>
      <c r="K5" s="64" t="s">
        <v>48</v>
      </c>
      <c r="L5" s="70">
        <v>1560.37</v>
      </c>
      <c r="M5" s="49">
        <v>3</v>
      </c>
      <c r="N5" s="50">
        <f t="shared" si="0"/>
        <v>2</v>
      </c>
      <c r="O5" s="51" t="str">
        <f t="shared" si="1"/>
        <v>OK</v>
      </c>
      <c r="P5" s="140"/>
      <c r="Q5" s="140"/>
      <c r="R5" s="144">
        <v>1</v>
      </c>
      <c r="S5" s="142"/>
      <c r="T5" s="74"/>
      <c r="U5" s="74"/>
      <c r="V5" s="74"/>
      <c r="W5" s="74"/>
      <c r="X5" s="47"/>
    </row>
    <row r="6" spans="1:24" x14ac:dyDescent="0.3">
      <c r="A6" s="104"/>
      <c r="B6" s="48">
        <v>3</v>
      </c>
      <c r="C6" s="107"/>
      <c r="D6" s="67" t="s">
        <v>34</v>
      </c>
      <c r="E6" s="67"/>
      <c r="F6" s="67"/>
      <c r="G6" s="64" t="s">
        <v>44</v>
      </c>
      <c r="H6" s="64" t="s">
        <v>24</v>
      </c>
      <c r="I6" s="65" t="s">
        <v>46</v>
      </c>
      <c r="J6" s="64" t="s">
        <v>47</v>
      </c>
      <c r="K6" s="64" t="s">
        <v>48</v>
      </c>
      <c r="L6" s="70">
        <v>1469.23</v>
      </c>
      <c r="M6" s="49">
        <v>3</v>
      </c>
      <c r="N6" s="50">
        <f t="shared" si="0"/>
        <v>0</v>
      </c>
      <c r="O6" s="51" t="str">
        <f t="shared" si="1"/>
        <v>OK</v>
      </c>
      <c r="P6" s="140"/>
      <c r="Q6" s="140"/>
      <c r="R6" s="144">
        <v>3</v>
      </c>
      <c r="S6" s="142"/>
      <c r="T6" s="74"/>
      <c r="U6" s="74"/>
      <c r="V6" s="74"/>
      <c r="W6" s="74"/>
      <c r="X6" s="47"/>
    </row>
    <row r="7" spans="1:24" ht="22.5" customHeight="1" x14ac:dyDescent="0.3">
      <c r="A7" s="104"/>
      <c r="B7" s="48">
        <v>4</v>
      </c>
      <c r="C7" s="107"/>
      <c r="D7" s="67" t="s">
        <v>35</v>
      </c>
      <c r="E7" s="67"/>
      <c r="F7" s="67"/>
      <c r="G7" s="68" t="s">
        <v>44</v>
      </c>
      <c r="H7" s="68" t="s">
        <v>24</v>
      </c>
      <c r="I7" s="69" t="s">
        <v>46</v>
      </c>
      <c r="J7" s="68" t="s">
        <v>47</v>
      </c>
      <c r="K7" s="68" t="s">
        <v>48</v>
      </c>
      <c r="L7" s="70">
        <v>1469.25</v>
      </c>
      <c r="M7" s="49">
        <v>3</v>
      </c>
      <c r="N7" s="50">
        <f t="shared" si="0"/>
        <v>2</v>
      </c>
      <c r="O7" s="51" t="str">
        <f t="shared" si="1"/>
        <v>OK</v>
      </c>
      <c r="P7" s="140"/>
      <c r="Q7" s="140"/>
      <c r="R7" s="144">
        <v>1</v>
      </c>
      <c r="S7" s="142"/>
      <c r="T7" s="74"/>
      <c r="U7" s="74"/>
      <c r="V7" s="74"/>
      <c r="W7" s="74"/>
      <c r="X7" s="47"/>
    </row>
    <row r="8" spans="1:24" x14ac:dyDescent="0.3">
      <c r="A8" s="104"/>
      <c r="B8" s="48">
        <v>5</v>
      </c>
      <c r="C8" s="107"/>
      <c r="D8" s="67" t="s">
        <v>36</v>
      </c>
      <c r="E8" s="67"/>
      <c r="F8" s="67"/>
      <c r="G8" s="68" t="s">
        <v>45</v>
      </c>
      <c r="H8" s="68" t="s">
        <v>24</v>
      </c>
      <c r="I8" s="69" t="s">
        <v>46</v>
      </c>
      <c r="J8" s="68" t="s">
        <v>47</v>
      </c>
      <c r="K8" s="68" t="s">
        <v>48</v>
      </c>
      <c r="L8" s="70">
        <v>1047.81</v>
      </c>
      <c r="M8" s="49">
        <v>3</v>
      </c>
      <c r="N8" s="50">
        <f t="shared" si="0"/>
        <v>2</v>
      </c>
      <c r="O8" s="51" t="str">
        <f t="shared" si="1"/>
        <v>OK</v>
      </c>
      <c r="P8" s="140"/>
      <c r="Q8" s="140"/>
      <c r="R8" s="144">
        <v>1</v>
      </c>
      <c r="S8" s="142"/>
      <c r="T8" s="74"/>
      <c r="U8" s="74"/>
      <c r="V8" s="74"/>
      <c r="W8" s="74"/>
      <c r="X8" s="47"/>
    </row>
    <row r="9" spans="1:24" x14ac:dyDescent="0.3">
      <c r="A9" s="104"/>
      <c r="B9" s="48">
        <v>6</v>
      </c>
      <c r="C9" s="107"/>
      <c r="D9" s="67" t="s">
        <v>37</v>
      </c>
      <c r="E9" s="67"/>
      <c r="F9" s="67"/>
      <c r="G9" s="68" t="s">
        <v>44</v>
      </c>
      <c r="H9" s="68" t="s">
        <v>24</v>
      </c>
      <c r="I9" s="69" t="s">
        <v>46</v>
      </c>
      <c r="J9" s="68" t="s">
        <v>47</v>
      </c>
      <c r="K9" s="68" t="s">
        <v>48</v>
      </c>
      <c r="L9" s="70">
        <v>3221.92</v>
      </c>
      <c r="M9" s="49">
        <v>3</v>
      </c>
      <c r="N9" s="50">
        <f t="shared" si="0"/>
        <v>2</v>
      </c>
      <c r="O9" s="51" t="str">
        <f t="shared" si="1"/>
        <v>OK</v>
      </c>
      <c r="P9" s="140"/>
      <c r="Q9" s="140"/>
      <c r="R9" s="144">
        <v>1</v>
      </c>
      <c r="S9" s="142"/>
      <c r="T9" s="74"/>
      <c r="U9" s="74"/>
      <c r="V9" s="74"/>
      <c r="W9" s="74"/>
      <c r="X9" s="47"/>
    </row>
    <row r="10" spans="1:24" x14ac:dyDescent="0.3">
      <c r="A10" s="104"/>
      <c r="B10" s="48">
        <v>7</v>
      </c>
      <c r="C10" s="107"/>
      <c r="D10" s="67" t="s">
        <v>38</v>
      </c>
      <c r="E10" s="67"/>
      <c r="F10" s="67"/>
      <c r="G10" s="68" t="s">
        <v>44</v>
      </c>
      <c r="H10" s="68" t="s">
        <v>24</v>
      </c>
      <c r="I10" s="69" t="s">
        <v>46</v>
      </c>
      <c r="J10" s="68" t="s">
        <v>47</v>
      </c>
      <c r="K10" s="68" t="s">
        <v>48</v>
      </c>
      <c r="L10" s="70">
        <v>370.52</v>
      </c>
      <c r="M10" s="49">
        <v>3</v>
      </c>
      <c r="N10" s="50">
        <f t="shared" si="0"/>
        <v>0</v>
      </c>
      <c r="O10" s="51" t="str">
        <f t="shared" si="1"/>
        <v>OK</v>
      </c>
      <c r="P10" s="140"/>
      <c r="Q10" s="140"/>
      <c r="R10" s="144">
        <v>3</v>
      </c>
      <c r="S10" s="142"/>
      <c r="T10" s="74"/>
      <c r="U10" s="74"/>
      <c r="V10" s="74"/>
      <c r="W10" s="74"/>
      <c r="X10" s="47"/>
    </row>
    <row r="11" spans="1:24" x14ac:dyDescent="0.3">
      <c r="A11" s="104"/>
      <c r="B11" s="48">
        <v>8</v>
      </c>
      <c r="C11" s="107"/>
      <c r="D11" s="67" t="s">
        <v>39</v>
      </c>
      <c r="E11" s="67"/>
      <c r="F11" s="67"/>
      <c r="G11" s="68" t="s">
        <v>44</v>
      </c>
      <c r="H11" s="68" t="s">
        <v>24</v>
      </c>
      <c r="I11" s="69" t="s">
        <v>46</v>
      </c>
      <c r="J11" s="68" t="s">
        <v>47</v>
      </c>
      <c r="K11" s="68" t="s">
        <v>48</v>
      </c>
      <c r="L11" s="70">
        <v>345.6</v>
      </c>
      <c r="M11" s="49">
        <v>3</v>
      </c>
      <c r="N11" s="50">
        <f t="shared" si="0"/>
        <v>2</v>
      </c>
      <c r="O11" s="51" t="str">
        <f t="shared" si="1"/>
        <v>OK</v>
      </c>
      <c r="P11" s="140"/>
      <c r="Q11" s="140"/>
      <c r="R11" s="144">
        <v>1</v>
      </c>
      <c r="S11" s="142"/>
      <c r="T11" s="74"/>
      <c r="U11" s="74"/>
      <c r="V11" s="74"/>
      <c r="W11" s="74"/>
      <c r="X11" s="47"/>
    </row>
    <row r="12" spans="1:24" ht="22.5" customHeight="1" x14ac:dyDescent="0.3">
      <c r="A12" s="104"/>
      <c r="B12" s="48">
        <v>9</v>
      </c>
      <c r="C12" s="107"/>
      <c r="D12" s="67" t="s">
        <v>40</v>
      </c>
      <c r="E12" s="67"/>
      <c r="F12" s="67"/>
      <c r="G12" s="68" t="s">
        <v>44</v>
      </c>
      <c r="H12" s="68" t="s">
        <v>24</v>
      </c>
      <c r="I12" s="69" t="s">
        <v>46</v>
      </c>
      <c r="J12" s="68" t="s">
        <v>47</v>
      </c>
      <c r="K12" s="68" t="s">
        <v>48</v>
      </c>
      <c r="L12" s="70">
        <v>352.43</v>
      </c>
      <c r="M12" s="49">
        <v>3</v>
      </c>
      <c r="N12" s="50">
        <f t="shared" si="0"/>
        <v>1</v>
      </c>
      <c r="O12" s="51" t="str">
        <f t="shared" si="1"/>
        <v>OK</v>
      </c>
      <c r="P12" s="140"/>
      <c r="Q12" s="140"/>
      <c r="R12" s="144">
        <v>2</v>
      </c>
      <c r="S12" s="142"/>
      <c r="T12" s="74"/>
      <c r="U12" s="74"/>
      <c r="V12" s="76"/>
      <c r="W12" s="74"/>
      <c r="X12" s="47"/>
    </row>
    <row r="13" spans="1:24" x14ac:dyDescent="0.3">
      <c r="A13" s="104"/>
      <c r="B13" s="48">
        <v>10</v>
      </c>
      <c r="C13" s="107"/>
      <c r="D13" s="67" t="s">
        <v>41</v>
      </c>
      <c r="E13" s="67"/>
      <c r="F13" s="67"/>
      <c r="G13" s="68" t="s">
        <v>44</v>
      </c>
      <c r="H13" s="68" t="s">
        <v>24</v>
      </c>
      <c r="I13" s="69" t="s">
        <v>46</v>
      </c>
      <c r="J13" s="68" t="s">
        <v>47</v>
      </c>
      <c r="K13" s="68" t="s">
        <v>48</v>
      </c>
      <c r="L13" s="70">
        <v>1520.87</v>
      </c>
      <c r="M13" s="49">
        <v>3</v>
      </c>
      <c r="N13" s="50">
        <f t="shared" si="0"/>
        <v>0</v>
      </c>
      <c r="O13" s="51" t="str">
        <f t="shared" si="1"/>
        <v>OK</v>
      </c>
      <c r="P13" s="140"/>
      <c r="Q13" s="140"/>
      <c r="R13" s="144">
        <v>3</v>
      </c>
      <c r="S13" s="142"/>
      <c r="T13" s="74"/>
      <c r="U13" s="74"/>
      <c r="V13" s="76"/>
      <c r="W13" s="74"/>
      <c r="X13" s="47"/>
    </row>
    <row r="14" spans="1:24" x14ac:dyDescent="0.3">
      <c r="A14" s="104"/>
      <c r="B14" s="48">
        <v>11</v>
      </c>
      <c r="C14" s="107"/>
      <c r="D14" s="67" t="s">
        <v>42</v>
      </c>
      <c r="E14" s="67"/>
      <c r="F14" s="67"/>
      <c r="G14" s="68" t="s">
        <v>44</v>
      </c>
      <c r="H14" s="68" t="s">
        <v>24</v>
      </c>
      <c r="I14" s="69" t="s">
        <v>46</v>
      </c>
      <c r="J14" s="68" t="s">
        <v>47</v>
      </c>
      <c r="K14" s="68" t="s">
        <v>48</v>
      </c>
      <c r="L14" s="70">
        <v>341.03</v>
      </c>
      <c r="M14" s="49">
        <v>3</v>
      </c>
      <c r="N14" s="50">
        <f t="shared" si="0"/>
        <v>2</v>
      </c>
      <c r="O14" s="51" t="str">
        <f t="shared" si="1"/>
        <v>OK</v>
      </c>
      <c r="P14" s="140"/>
      <c r="Q14" s="140"/>
      <c r="R14" s="144">
        <v>1</v>
      </c>
      <c r="S14" s="142"/>
      <c r="T14" s="74"/>
      <c r="U14" s="74"/>
      <c r="V14" s="76"/>
      <c r="W14" s="74"/>
      <c r="X14" s="47"/>
    </row>
    <row r="15" spans="1:24" ht="22.5" x14ac:dyDescent="0.3">
      <c r="A15" s="105"/>
      <c r="B15" s="48">
        <v>12</v>
      </c>
      <c r="C15" s="108"/>
      <c r="D15" s="67" t="s">
        <v>43</v>
      </c>
      <c r="E15" s="67"/>
      <c r="F15" s="67"/>
      <c r="G15" s="68" t="s">
        <v>44</v>
      </c>
      <c r="H15" s="68" t="s">
        <v>24</v>
      </c>
      <c r="I15" s="69" t="s">
        <v>46</v>
      </c>
      <c r="J15" s="68" t="s">
        <v>47</v>
      </c>
      <c r="K15" s="68" t="s">
        <v>48</v>
      </c>
      <c r="L15" s="70">
        <v>1691.95</v>
      </c>
      <c r="M15" s="49">
        <v>3</v>
      </c>
      <c r="N15" s="50">
        <f t="shared" si="0"/>
        <v>0</v>
      </c>
      <c r="O15" s="51" t="str">
        <f t="shared" si="1"/>
        <v>OK</v>
      </c>
      <c r="P15" s="140"/>
      <c r="Q15" s="140"/>
      <c r="R15" s="144">
        <v>3</v>
      </c>
      <c r="S15" s="142"/>
      <c r="T15" s="74"/>
      <c r="U15" s="74"/>
      <c r="V15" s="76"/>
      <c r="W15" s="74"/>
      <c r="X15" s="47"/>
    </row>
    <row r="16" spans="1:24" x14ac:dyDescent="0.3">
      <c r="A16" s="109">
        <v>2</v>
      </c>
      <c r="B16" s="66">
        <v>13</v>
      </c>
      <c r="C16" s="112" t="s">
        <v>31</v>
      </c>
      <c r="D16" s="59" t="s">
        <v>55</v>
      </c>
      <c r="E16" s="59" t="s">
        <v>44</v>
      </c>
      <c r="F16" s="59" t="s">
        <v>55</v>
      </c>
      <c r="G16" s="60" t="s">
        <v>44</v>
      </c>
      <c r="H16" s="60" t="s">
        <v>24</v>
      </c>
      <c r="I16" s="79" t="s">
        <v>46</v>
      </c>
      <c r="J16" s="60" t="s">
        <v>47</v>
      </c>
      <c r="K16" s="60" t="s">
        <v>48</v>
      </c>
      <c r="L16" s="71">
        <v>4842.83</v>
      </c>
      <c r="M16" s="49">
        <v>8</v>
      </c>
      <c r="N16" s="50">
        <f t="shared" si="0"/>
        <v>7</v>
      </c>
      <c r="O16" s="51" t="str">
        <f t="shared" si="1"/>
        <v>OK</v>
      </c>
      <c r="P16" s="140"/>
      <c r="Q16" s="144">
        <v>1</v>
      </c>
      <c r="R16" s="142"/>
      <c r="S16" s="140"/>
      <c r="T16" s="74"/>
      <c r="U16" s="74"/>
      <c r="V16" s="74"/>
      <c r="W16" s="74"/>
      <c r="X16" s="47"/>
    </row>
    <row r="17" spans="1:24" x14ac:dyDescent="0.3">
      <c r="A17" s="110"/>
      <c r="B17" s="66">
        <v>14</v>
      </c>
      <c r="C17" s="113"/>
      <c r="D17" s="59" t="s">
        <v>56</v>
      </c>
      <c r="E17" s="59" t="s">
        <v>44</v>
      </c>
      <c r="F17" s="59" t="s">
        <v>56</v>
      </c>
      <c r="G17" s="60" t="s">
        <v>44</v>
      </c>
      <c r="H17" s="60" t="s">
        <v>24</v>
      </c>
      <c r="I17" s="79" t="s">
        <v>46</v>
      </c>
      <c r="J17" s="60" t="s">
        <v>47</v>
      </c>
      <c r="K17" s="60" t="s">
        <v>48</v>
      </c>
      <c r="L17" s="71">
        <v>1927.2</v>
      </c>
      <c r="M17" s="49">
        <v>8</v>
      </c>
      <c r="N17" s="50">
        <f t="shared" si="0"/>
        <v>7</v>
      </c>
      <c r="O17" s="51" t="str">
        <f t="shared" si="1"/>
        <v>OK</v>
      </c>
      <c r="P17" s="140"/>
      <c r="Q17" s="144">
        <v>1</v>
      </c>
      <c r="R17" s="142"/>
      <c r="S17" s="140"/>
      <c r="T17" s="74"/>
      <c r="U17" s="74"/>
      <c r="V17" s="74"/>
      <c r="W17" s="74"/>
      <c r="X17" s="47"/>
    </row>
    <row r="18" spans="1:24" x14ac:dyDescent="0.3">
      <c r="A18" s="110"/>
      <c r="B18" s="66">
        <v>15</v>
      </c>
      <c r="C18" s="113"/>
      <c r="D18" s="59" t="s">
        <v>57</v>
      </c>
      <c r="E18" s="59" t="s">
        <v>44</v>
      </c>
      <c r="F18" s="59" t="s">
        <v>57</v>
      </c>
      <c r="G18" s="60" t="s">
        <v>44</v>
      </c>
      <c r="H18" s="60" t="s">
        <v>24</v>
      </c>
      <c r="I18" s="79" t="s">
        <v>46</v>
      </c>
      <c r="J18" s="60" t="s">
        <v>47</v>
      </c>
      <c r="K18" s="60" t="s">
        <v>48</v>
      </c>
      <c r="L18" s="71">
        <v>2981.69</v>
      </c>
      <c r="M18" s="49">
        <v>8</v>
      </c>
      <c r="N18" s="50">
        <f t="shared" si="0"/>
        <v>5</v>
      </c>
      <c r="O18" s="51" t="str">
        <f t="shared" si="1"/>
        <v>OK</v>
      </c>
      <c r="P18" s="140"/>
      <c r="Q18" s="144">
        <v>3</v>
      </c>
      <c r="R18" s="142"/>
      <c r="S18" s="140"/>
      <c r="T18" s="74"/>
      <c r="U18" s="74"/>
      <c r="V18" s="74"/>
      <c r="W18" s="74"/>
      <c r="X18" s="47"/>
    </row>
    <row r="19" spans="1:24" ht="22.5" x14ac:dyDescent="0.3">
      <c r="A19" s="110"/>
      <c r="B19" s="66">
        <v>16</v>
      </c>
      <c r="C19" s="113"/>
      <c r="D19" s="59" t="s">
        <v>58</v>
      </c>
      <c r="E19" s="59" t="s">
        <v>44</v>
      </c>
      <c r="F19" s="59" t="s">
        <v>58</v>
      </c>
      <c r="G19" s="60" t="s">
        <v>44</v>
      </c>
      <c r="H19" s="60" t="s">
        <v>24</v>
      </c>
      <c r="I19" s="79" t="s">
        <v>46</v>
      </c>
      <c r="J19" s="60" t="s">
        <v>47</v>
      </c>
      <c r="K19" s="60" t="s">
        <v>48</v>
      </c>
      <c r="L19" s="71">
        <v>2562.02</v>
      </c>
      <c r="M19" s="49">
        <v>8</v>
      </c>
      <c r="N19" s="50">
        <f t="shared" si="0"/>
        <v>7</v>
      </c>
      <c r="O19" s="51" t="str">
        <f t="shared" si="1"/>
        <v>OK</v>
      </c>
      <c r="P19" s="140"/>
      <c r="Q19" s="144">
        <v>1</v>
      </c>
      <c r="R19" s="142"/>
      <c r="S19" s="140"/>
      <c r="T19" s="74"/>
      <c r="U19" s="74"/>
      <c r="V19" s="74"/>
      <c r="W19" s="74"/>
      <c r="X19" s="47"/>
    </row>
    <row r="20" spans="1:24" x14ac:dyDescent="0.3">
      <c r="A20" s="110"/>
      <c r="B20" s="66">
        <v>17</v>
      </c>
      <c r="C20" s="113"/>
      <c r="D20" s="59" t="s">
        <v>59</v>
      </c>
      <c r="E20" s="59" t="s">
        <v>44</v>
      </c>
      <c r="F20" s="59" t="s">
        <v>59</v>
      </c>
      <c r="G20" s="60" t="s">
        <v>44</v>
      </c>
      <c r="H20" s="60" t="s">
        <v>24</v>
      </c>
      <c r="I20" s="79" t="s">
        <v>46</v>
      </c>
      <c r="J20" s="60" t="s">
        <v>47</v>
      </c>
      <c r="K20" s="60" t="s">
        <v>48</v>
      </c>
      <c r="L20" s="71">
        <v>2227.2600000000002</v>
      </c>
      <c r="M20" s="49">
        <v>8</v>
      </c>
      <c r="N20" s="50">
        <f t="shared" si="0"/>
        <v>4</v>
      </c>
      <c r="O20" s="51" t="str">
        <f t="shared" si="1"/>
        <v>OK</v>
      </c>
      <c r="P20" s="140"/>
      <c r="Q20" s="144">
        <v>4</v>
      </c>
      <c r="R20" s="142"/>
      <c r="S20" s="140"/>
      <c r="T20" s="74"/>
      <c r="U20" s="74"/>
      <c r="V20" s="74"/>
      <c r="W20" s="74"/>
      <c r="X20" s="47"/>
    </row>
    <row r="21" spans="1:24" x14ac:dyDescent="0.3">
      <c r="A21" s="110"/>
      <c r="B21" s="66">
        <v>18</v>
      </c>
      <c r="C21" s="113"/>
      <c r="D21" s="59" t="s">
        <v>60</v>
      </c>
      <c r="E21" s="59" t="s">
        <v>44</v>
      </c>
      <c r="F21" s="59" t="s">
        <v>60</v>
      </c>
      <c r="G21" s="60" t="s">
        <v>44</v>
      </c>
      <c r="H21" s="60" t="s">
        <v>24</v>
      </c>
      <c r="I21" s="79" t="s">
        <v>46</v>
      </c>
      <c r="J21" s="60" t="s">
        <v>47</v>
      </c>
      <c r="K21" s="60" t="s">
        <v>48</v>
      </c>
      <c r="L21" s="71">
        <v>1005.42</v>
      </c>
      <c r="M21" s="49">
        <v>8</v>
      </c>
      <c r="N21" s="50">
        <f t="shared" si="0"/>
        <v>6</v>
      </c>
      <c r="O21" s="51" t="str">
        <f t="shared" si="1"/>
        <v>OK</v>
      </c>
      <c r="P21" s="140"/>
      <c r="Q21" s="144">
        <v>2</v>
      </c>
      <c r="R21" s="142"/>
      <c r="S21" s="140"/>
      <c r="T21" s="74"/>
      <c r="U21" s="74"/>
      <c r="V21" s="74"/>
      <c r="W21" s="74"/>
      <c r="X21" s="47"/>
    </row>
    <row r="22" spans="1:24" x14ac:dyDescent="0.3">
      <c r="A22" s="110"/>
      <c r="B22" s="66">
        <v>19</v>
      </c>
      <c r="C22" s="113"/>
      <c r="D22" s="59" t="s">
        <v>35</v>
      </c>
      <c r="E22" s="59" t="s">
        <v>44</v>
      </c>
      <c r="F22" s="59" t="s">
        <v>35</v>
      </c>
      <c r="G22" s="60" t="s">
        <v>44</v>
      </c>
      <c r="H22" s="60" t="s">
        <v>24</v>
      </c>
      <c r="I22" s="79" t="s">
        <v>46</v>
      </c>
      <c r="J22" s="60" t="s">
        <v>47</v>
      </c>
      <c r="K22" s="60" t="s">
        <v>48</v>
      </c>
      <c r="L22" s="71">
        <v>2512.4699999999998</v>
      </c>
      <c r="M22" s="49">
        <v>8</v>
      </c>
      <c r="N22" s="50">
        <f t="shared" si="0"/>
        <v>4</v>
      </c>
      <c r="O22" s="51" t="str">
        <f t="shared" si="1"/>
        <v>OK</v>
      </c>
      <c r="P22" s="140"/>
      <c r="Q22" s="144">
        <v>4</v>
      </c>
      <c r="R22" s="142"/>
      <c r="S22" s="140"/>
      <c r="T22" s="74"/>
      <c r="U22" s="74"/>
      <c r="V22" s="74"/>
      <c r="W22" s="74"/>
      <c r="X22" s="47"/>
    </row>
    <row r="23" spans="1:24" x14ac:dyDescent="0.3">
      <c r="A23" s="110"/>
      <c r="B23" s="66">
        <v>20</v>
      </c>
      <c r="C23" s="113"/>
      <c r="D23" s="59" t="s">
        <v>61</v>
      </c>
      <c r="E23" s="59" t="s">
        <v>44</v>
      </c>
      <c r="F23" s="59" t="s">
        <v>61</v>
      </c>
      <c r="G23" s="60" t="s">
        <v>44</v>
      </c>
      <c r="H23" s="60" t="s">
        <v>24</v>
      </c>
      <c r="I23" s="79" t="s">
        <v>46</v>
      </c>
      <c r="J23" s="60" t="s">
        <v>47</v>
      </c>
      <c r="K23" s="60" t="s">
        <v>48</v>
      </c>
      <c r="L23" s="71">
        <v>2421.0500000000002</v>
      </c>
      <c r="M23" s="49">
        <v>8</v>
      </c>
      <c r="N23" s="50">
        <f t="shared" si="0"/>
        <v>7</v>
      </c>
      <c r="O23" s="51" t="str">
        <f t="shared" si="1"/>
        <v>OK</v>
      </c>
      <c r="P23" s="140"/>
      <c r="Q23" s="144">
        <v>1</v>
      </c>
      <c r="R23" s="142"/>
      <c r="S23" s="140"/>
      <c r="T23" s="74"/>
      <c r="U23" s="74"/>
      <c r="V23" s="74"/>
      <c r="W23" s="74"/>
      <c r="X23" s="47"/>
    </row>
    <row r="24" spans="1:24" x14ac:dyDescent="0.3">
      <c r="A24" s="110"/>
      <c r="B24" s="66">
        <v>21</v>
      </c>
      <c r="C24" s="113"/>
      <c r="D24" s="59" t="s">
        <v>62</v>
      </c>
      <c r="E24" s="59" t="s">
        <v>44</v>
      </c>
      <c r="F24" s="59" t="s">
        <v>62</v>
      </c>
      <c r="G24" s="60" t="s">
        <v>44</v>
      </c>
      <c r="H24" s="60" t="s">
        <v>24</v>
      </c>
      <c r="I24" s="79" t="s">
        <v>46</v>
      </c>
      <c r="J24" s="60" t="s">
        <v>47</v>
      </c>
      <c r="K24" s="60" t="s">
        <v>48</v>
      </c>
      <c r="L24" s="71">
        <v>2512.4499999999998</v>
      </c>
      <c r="M24" s="49">
        <v>8</v>
      </c>
      <c r="N24" s="50">
        <f t="shared" si="0"/>
        <v>4</v>
      </c>
      <c r="O24" s="51" t="str">
        <f t="shared" si="1"/>
        <v>OK</v>
      </c>
      <c r="P24" s="140"/>
      <c r="Q24" s="144">
        <v>4</v>
      </c>
      <c r="R24" s="142"/>
      <c r="S24" s="140"/>
      <c r="T24" s="74"/>
      <c r="U24" s="74"/>
      <c r="V24" s="74"/>
      <c r="W24" s="74"/>
      <c r="X24" s="47"/>
    </row>
    <row r="25" spans="1:24" x14ac:dyDescent="0.3">
      <c r="A25" s="110"/>
      <c r="B25" s="66">
        <v>22</v>
      </c>
      <c r="C25" s="113"/>
      <c r="D25" s="59" t="s">
        <v>63</v>
      </c>
      <c r="E25" s="59" t="s">
        <v>44</v>
      </c>
      <c r="F25" s="59" t="s">
        <v>63</v>
      </c>
      <c r="G25" s="60" t="s">
        <v>44</v>
      </c>
      <c r="H25" s="60" t="s">
        <v>24</v>
      </c>
      <c r="I25" s="79" t="s">
        <v>46</v>
      </c>
      <c r="J25" s="60" t="s">
        <v>47</v>
      </c>
      <c r="K25" s="60" t="s">
        <v>48</v>
      </c>
      <c r="L25" s="71">
        <v>567.33000000000004</v>
      </c>
      <c r="M25" s="49">
        <v>8</v>
      </c>
      <c r="N25" s="50">
        <f t="shared" si="0"/>
        <v>7</v>
      </c>
      <c r="O25" s="51" t="str">
        <f t="shared" si="1"/>
        <v>OK</v>
      </c>
      <c r="P25" s="140"/>
      <c r="Q25" s="144">
        <v>1</v>
      </c>
      <c r="R25" s="142"/>
      <c r="S25" s="140"/>
      <c r="T25" s="74"/>
      <c r="U25" s="74"/>
      <c r="V25" s="74"/>
      <c r="W25" s="74"/>
      <c r="X25" s="47"/>
    </row>
    <row r="26" spans="1:24" x14ac:dyDescent="0.3">
      <c r="A26" s="110"/>
      <c r="B26" s="66">
        <v>23</v>
      </c>
      <c r="C26" s="113"/>
      <c r="D26" s="59" t="s">
        <v>37</v>
      </c>
      <c r="E26" s="59" t="s">
        <v>44</v>
      </c>
      <c r="F26" s="59" t="s">
        <v>37</v>
      </c>
      <c r="G26" s="60" t="s">
        <v>44</v>
      </c>
      <c r="H26" s="60" t="s">
        <v>24</v>
      </c>
      <c r="I26" s="79" t="s">
        <v>46</v>
      </c>
      <c r="J26" s="60" t="s">
        <v>47</v>
      </c>
      <c r="K26" s="60" t="s">
        <v>48</v>
      </c>
      <c r="L26" s="71">
        <v>4418.87</v>
      </c>
      <c r="M26" s="49">
        <v>8</v>
      </c>
      <c r="N26" s="50">
        <f t="shared" si="0"/>
        <v>7</v>
      </c>
      <c r="O26" s="51" t="str">
        <f t="shared" si="1"/>
        <v>OK</v>
      </c>
      <c r="P26" s="140"/>
      <c r="Q26" s="144">
        <v>1</v>
      </c>
      <c r="R26" s="142"/>
      <c r="S26" s="140"/>
      <c r="T26" s="74"/>
      <c r="U26" s="74"/>
      <c r="V26" s="74"/>
      <c r="W26" s="74"/>
      <c r="X26" s="47"/>
    </row>
    <row r="27" spans="1:24" x14ac:dyDescent="0.3">
      <c r="A27" s="110"/>
      <c r="B27" s="66">
        <v>24</v>
      </c>
      <c r="C27" s="113"/>
      <c r="D27" s="59" t="s">
        <v>40</v>
      </c>
      <c r="E27" s="59" t="s">
        <v>44</v>
      </c>
      <c r="F27" s="59" t="s">
        <v>40</v>
      </c>
      <c r="G27" s="60" t="s">
        <v>44</v>
      </c>
      <c r="H27" s="60" t="s">
        <v>24</v>
      </c>
      <c r="I27" s="79" t="s">
        <v>46</v>
      </c>
      <c r="J27" s="60" t="s">
        <v>47</v>
      </c>
      <c r="K27" s="60" t="s">
        <v>48</v>
      </c>
      <c r="L27" s="71">
        <v>753.51</v>
      </c>
      <c r="M27" s="49">
        <v>8</v>
      </c>
      <c r="N27" s="50">
        <f t="shared" si="0"/>
        <v>5</v>
      </c>
      <c r="O27" s="51" t="str">
        <f t="shared" si="1"/>
        <v>OK</v>
      </c>
      <c r="P27" s="140"/>
      <c r="Q27" s="144">
        <v>3</v>
      </c>
      <c r="R27" s="142"/>
      <c r="S27" s="140"/>
      <c r="T27" s="74"/>
      <c r="U27" s="74"/>
      <c r="V27" s="74"/>
      <c r="W27" s="74"/>
      <c r="X27" s="47"/>
    </row>
    <row r="28" spans="1:24" x14ac:dyDescent="0.3">
      <c r="A28" s="110"/>
      <c r="B28" s="66">
        <v>25</v>
      </c>
      <c r="C28" s="113"/>
      <c r="D28" s="59" t="s">
        <v>64</v>
      </c>
      <c r="E28" s="59" t="s">
        <v>44</v>
      </c>
      <c r="F28" s="59" t="s">
        <v>64</v>
      </c>
      <c r="G28" s="60" t="s">
        <v>44</v>
      </c>
      <c r="H28" s="60" t="s">
        <v>24</v>
      </c>
      <c r="I28" s="79" t="s">
        <v>46</v>
      </c>
      <c r="J28" s="60" t="s">
        <v>47</v>
      </c>
      <c r="K28" s="60" t="s">
        <v>48</v>
      </c>
      <c r="L28" s="71">
        <v>645.57000000000005</v>
      </c>
      <c r="M28" s="49">
        <v>8</v>
      </c>
      <c r="N28" s="50">
        <f t="shared" si="0"/>
        <v>6</v>
      </c>
      <c r="O28" s="51" t="str">
        <f t="shared" si="1"/>
        <v>OK</v>
      </c>
      <c r="P28" s="140"/>
      <c r="Q28" s="144">
        <v>2</v>
      </c>
      <c r="R28" s="142"/>
      <c r="S28" s="140"/>
      <c r="T28" s="74"/>
      <c r="U28" s="74"/>
      <c r="V28" s="74"/>
      <c r="W28" s="74"/>
      <c r="X28" s="47"/>
    </row>
    <row r="29" spans="1:24" ht="16.5" customHeight="1" x14ac:dyDescent="0.3">
      <c r="A29" s="110"/>
      <c r="B29" s="66">
        <v>26</v>
      </c>
      <c r="C29" s="113"/>
      <c r="D29" s="80" t="s">
        <v>65</v>
      </c>
      <c r="E29" s="80" t="s">
        <v>44</v>
      </c>
      <c r="F29" s="80" t="s">
        <v>65</v>
      </c>
      <c r="G29" s="62" t="s">
        <v>44</v>
      </c>
      <c r="H29" s="62" t="s">
        <v>24</v>
      </c>
      <c r="I29" s="62" t="s">
        <v>46</v>
      </c>
      <c r="J29" s="62" t="s">
        <v>47</v>
      </c>
      <c r="K29" s="62" t="s">
        <v>48</v>
      </c>
      <c r="L29" s="71">
        <v>2603.86</v>
      </c>
      <c r="M29" s="49">
        <v>8</v>
      </c>
      <c r="N29" s="50">
        <f t="shared" si="0"/>
        <v>4</v>
      </c>
      <c r="O29" s="51" t="str">
        <f t="shared" si="1"/>
        <v>OK</v>
      </c>
      <c r="P29" s="140"/>
      <c r="Q29" s="144">
        <v>4</v>
      </c>
      <c r="R29" s="142"/>
      <c r="S29" s="140"/>
      <c r="T29" s="74"/>
      <c r="U29" s="74"/>
      <c r="V29" s="74"/>
      <c r="W29" s="74"/>
      <c r="X29" s="47"/>
    </row>
    <row r="30" spans="1:24" ht="24.75" customHeight="1" x14ac:dyDescent="0.3">
      <c r="A30" s="110"/>
      <c r="B30" s="66">
        <v>27</v>
      </c>
      <c r="C30" s="113"/>
      <c r="D30" s="61" t="s">
        <v>66</v>
      </c>
      <c r="E30" s="61" t="s">
        <v>44</v>
      </c>
      <c r="F30" s="61" t="s">
        <v>66</v>
      </c>
      <c r="G30" s="62" t="s">
        <v>44</v>
      </c>
      <c r="H30" s="62" t="s">
        <v>24</v>
      </c>
      <c r="I30" s="63" t="s">
        <v>46</v>
      </c>
      <c r="J30" s="62" t="s">
        <v>47</v>
      </c>
      <c r="K30" s="62" t="s">
        <v>48</v>
      </c>
      <c r="L30" s="71">
        <v>2512.4499999999998</v>
      </c>
      <c r="M30" s="49">
        <v>8</v>
      </c>
      <c r="N30" s="50">
        <f t="shared" si="0"/>
        <v>7</v>
      </c>
      <c r="O30" s="51" t="str">
        <f t="shared" si="1"/>
        <v>OK</v>
      </c>
      <c r="P30" s="140"/>
      <c r="Q30" s="144">
        <v>1</v>
      </c>
      <c r="R30" s="142"/>
      <c r="S30" s="140"/>
      <c r="T30" s="74"/>
      <c r="U30" s="74"/>
      <c r="V30" s="74"/>
      <c r="W30" s="74"/>
      <c r="X30" s="47"/>
    </row>
    <row r="31" spans="1:24" ht="22.5" customHeight="1" x14ac:dyDescent="0.3">
      <c r="A31" s="110"/>
      <c r="B31" s="66">
        <v>28</v>
      </c>
      <c r="C31" s="113"/>
      <c r="D31" s="61" t="s">
        <v>42</v>
      </c>
      <c r="E31" s="61" t="s">
        <v>44</v>
      </c>
      <c r="F31" s="61" t="s">
        <v>42</v>
      </c>
      <c r="G31" s="62" t="s">
        <v>44</v>
      </c>
      <c r="H31" s="62" t="s">
        <v>24</v>
      </c>
      <c r="I31" s="62" t="s">
        <v>46</v>
      </c>
      <c r="J31" s="62" t="s">
        <v>47</v>
      </c>
      <c r="K31" s="62" t="s">
        <v>48</v>
      </c>
      <c r="L31" s="71">
        <v>442.47</v>
      </c>
      <c r="M31" s="49">
        <v>8</v>
      </c>
      <c r="N31" s="50">
        <f t="shared" si="0"/>
        <v>6</v>
      </c>
      <c r="O31" s="51" t="str">
        <f t="shared" si="1"/>
        <v>OK</v>
      </c>
      <c r="P31" s="140"/>
      <c r="Q31" s="144">
        <v>2</v>
      </c>
      <c r="R31" s="142"/>
      <c r="S31" s="140"/>
      <c r="T31" s="74"/>
      <c r="U31" s="74"/>
      <c r="V31" s="74"/>
      <c r="W31" s="74"/>
      <c r="X31" s="47"/>
    </row>
    <row r="32" spans="1:24" ht="24" customHeight="1" x14ac:dyDescent="0.3">
      <c r="A32" s="110"/>
      <c r="B32" s="66">
        <v>29</v>
      </c>
      <c r="C32" s="113"/>
      <c r="D32" s="61" t="s">
        <v>67</v>
      </c>
      <c r="E32" s="61" t="s">
        <v>44</v>
      </c>
      <c r="F32" s="61" t="s">
        <v>67</v>
      </c>
      <c r="G32" s="62" t="s">
        <v>44</v>
      </c>
      <c r="H32" s="62" t="s">
        <v>24</v>
      </c>
      <c r="I32" s="63" t="s">
        <v>46</v>
      </c>
      <c r="J32" s="62" t="s">
        <v>47</v>
      </c>
      <c r="K32" s="62" t="s">
        <v>48</v>
      </c>
      <c r="L32" s="71">
        <v>792.14</v>
      </c>
      <c r="M32" s="49">
        <v>8</v>
      </c>
      <c r="N32" s="50">
        <f t="shared" si="0"/>
        <v>6</v>
      </c>
      <c r="O32" s="51" t="str">
        <f t="shared" si="1"/>
        <v>OK</v>
      </c>
      <c r="P32" s="140"/>
      <c r="Q32" s="144">
        <v>2</v>
      </c>
      <c r="R32" s="142"/>
      <c r="S32" s="140"/>
      <c r="T32" s="74"/>
      <c r="U32" s="74"/>
      <c r="V32" s="74"/>
      <c r="W32" s="74"/>
      <c r="X32" s="47"/>
    </row>
    <row r="33" spans="1:24" ht="21.75" customHeight="1" x14ac:dyDescent="0.3">
      <c r="A33" s="110"/>
      <c r="B33" s="66">
        <v>30</v>
      </c>
      <c r="C33" s="113"/>
      <c r="D33" s="61" t="s">
        <v>68</v>
      </c>
      <c r="E33" s="61" t="s">
        <v>44</v>
      </c>
      <c r="F33" s="61" t="s">
        <v>68</v>
      </c>
      <c r="G33" s="62" t="s">
        <v>44</v>
      </c>
      <c r="H33" s="62" t="s">
        <v>24</v>
      </c>
      <c r="I33" s="63" t="s">
        <v>46</v>
      </c>
      <c r="J33" s="62" t="s">
        <v>47</v>
      </c>
      <c r="K33" s="62" t="s">
        <v>48</v>
      </c>
      <c r="L33" s="71">
        <v>761.68</v>
      </c>
      <c r="M33" s="49">
        <v>8</v>
      </c>
      <c r="N33" s="50">
        <f t="shared" si="0"/>
        <v>7</v>
      </c>
      <c r="O33" s="51" t="str">
        <f t="shared" si="1"/>
        <v>OK</v>
      </c>
      <c r="P33" s="140"/>
      <c r="Q33" s="144">
        <v>1</v>
      </c>
      <c r="R33" s="142"/>
      <c r="S33" s="140"/>
      <c r="T33" s="74"/>
      <c r="U33" s="74"/>
      <c r="V33" s="74"/>
      <c r="W33" s="74"/>
      <c r="X33" s="47"/>
    </row>
    <row r="34" spans="1:24" ht="22.5" customHeight="1" x14ac:dyDescent="0.3">
      <c r="A34" s="110"/>
      <c r="B34" s="66">
        <v>31</v>
      </c>
      <c r="C34" s="113"/>
      <c r="D34" s="80" t="s">
        <v>69</v>
      </c>
      <c r="E34" s="80" t="s">
        <v>44</v>
      </c>
      <c r="F34" s="80" t="s">
        <v>69</v>
      </c>
      <c r="G34" s="81" t="s">
        <v>44</v>
      </c>
      <c r="H34" s="62" t="s">
        <v>24</v>
      </c>
      <c r="I34" s="62" t="s">
        <v>46</v>
      </c>
      <c r="J34" s="62" t="s">
        <v>47</v>
      </c>
      <c r="K34" s="62" t="s">
        <v>48</v>
      </c>
      <c r="L34" s="71">
        <v>761.68</v>
      </c>
      <c r="M34" s="49">
        <v>8</v>
      </c>
      <c r="N34" s="50">
        <f t="shared" si="0"/>
        <v>6</v>
      </c>
      <c r="O34" s="51" t="str">
        <f t="shared" si="1"/>
        <v>OK</v>
      </c>
      <c r="P34" s="140"/>
      <c r="Q34" s="144">
        <v>2</v>
      </c>
      <c r="R34" s="142"/>
      <c r="S34" s="140"/>
      <c r="T34" s="74"/>
      <c r="U34" s="74"/>
      <c r="V34" s="74"/>
      <c r="W34" s="74"/>
      <c r="X34" s="47"/>
    </row>
    <row r="35" spans="1:24" x14ac:dyDescent="0.3">
      <c r="A35" s="110"/>
      <c r="B35" s="66">
        <v>32</v>
      </c>
      <c r="C35" s="113"/>
      <c r="D35" s="80" t="s">
        <v>70</v>
      </c>
      <c r="E35" s="80" t="s">
        <v>44</v>
      </c>
      <c r="F35" s="80" t="s">
        <v>70</v>
      </c>
      <c r="G35" s="81" t="s">
        <v>44</v>
      </c>
      <c r="H35" s="62" t="s">
        <v>24</v>
      </c>
      <c r="I35" s="62" t="s">
        <v>46</v>
      </c>
      <c r="J35" s="62" t="s">
        <v>47</v>
      </c>
      <c r="K35" s="62" t="s">
        <v>48</v>
      </c>
      <c r="L35" s="71">
        <v>944.5</v>
      </c>
      <c r="M35" s="49">
        <v>8</v>
      </c>
      <c r="N35" s="50">
        <f t="shared" si="0"/>
        <v>6</v>
      </c>
      <c r="O35" s="51" t="str">
        <f t="shared" si="1"/>
        <v>OK</v>
      </c>
      <c r="P35" s="140"/>
      <c r="Q35" s="144">
        <v>2</v>
      </c>
      <c r="R35" s="142"/>
      <c r="S35" s="140"/>
      <c r="T35" s="74"/>
      <c r="U35" s="74"/>
      <c r="V35" s="74"/>
      <c r="W35" s="74"/>
      <c r="X35" s="47"/>
    </row>
    <row r="36" spans="1:24" x14ac:dyDescent="0.3">
      <c r="A36" s="110"/>
      <c r="B36" s="66">
        <v>33</v>
      </c>
      <c r="C36" s="113"/>
      <c r="D36" s="80" t="s">
        <v>71</v>
      </c>
      <c r="E36" s="80" t="s">
        <v>44</v>
      </c>
      <c r="F36" s="80" t="s">
        <v>71</v>
      </c>
      <c r="G36" s="81" t="s">
        <v>44</v>
      </c>
      <c r="H36" s="62" t="s">
        <v>24</v>
      </c>
      <c r="I36" s="62" t="s">
        <v>46</v>
      </c>
      <c r="J36" s="62" t="s">
        <v>47</v>
      </c>
      <c r="K36" s="62" t="s">
        <v>48</v>
      </c>
      <c r="L36" s="71">
        <v>944.5</v>
      </c>
      <c r="M36" s="49">
        <v>8</v>
      </c>
      <c r="N36" s="50">
        <f t="shared" si="0"/>
        <v>6</v>
      </c>
      <c r="O36" s="51" t="str">
        <f t="shared" si="1"/>
        <v>OK</v>
      </c>
      <c r="P36" s="140"/>
      <c r="Q36" s="144">
        <v>2</v>
      </c>
      <c r="R36" s="142"/>
      <c r="S36" s="140"/>
      <c r="T36" s="74"/>
      <c r="U36" s="74"/>
      <c r="V36" s="74"/>
      <c r="W36" s="74"/>
      <c r="X36" s="47"/>
    </row>
    <row r="37" spans="1:24" ht="26.25" customHeight="1" x14ac:dyDescent="0.3">
      <c r="A37" s="111"/>
      <c r="B37" s="66">
        <v>34</v>
      </c>
      <c r="C37" s="114"/>
      <c r="D37" s="80" t="s">
        <v>72</v>
      </c>
      <c r="E37" s="80" t="s">
        <v>44</v>
      </c>
      <c r="F37" s="80" t="s">
        <v>72</v>
      </c>
      <c r="G37" s="81" t="s">
        <v>44</v>
      </c>
      <c r="H37" s="62" t="s">
        <v>24</v>
      </c>
      <c r="I37" s="62" t="s">
        <v>46</v>
      </c>
      <c r="J37" s="62" t="s">
        <v>47</v>
      </c>
      <c r="K37" s="62" t="s">
        <v>48</v>
      </c>
      <c r="L37" s="71">
        <v>2984.05</v>
      </c>
      <c r="M37" s="49">
        <v>8</v>
      </c>
      <c r="N37" s="50">
        <f t="shared" si="0"/>
        <v>6</v>
      </c>
      <c r="O37" s="51" t="str">
        <f t="shared" si="1"/>
        <v>OK</v>
      </c>
      <c r="P37" s="140"/>
      <c r="Q37" s="144">
        <v>2</v>
      </c>
      <c r="R37" s="142"/>
      <c r="S37" s="140"/>
      <c r="T37" s="74"/>
      <c r="U37" s="74"/>
      <c r="V37" s="74"/>
      <c r="W37" s="74"/>
      <c r="X37" s="47"/>
    </row>
    <row r="38" spans="1:24" ht="27" customHeight="1" x14ac:dyDescent="0.3">
      <c r="A38" s="115">
        <v>3</v>
      </c>
      <c r="B38" s="48">
        <v>35</v>
      </c>
      <c r="C38" s="106" t="s">
        <v>49</v>
      </c>
      <c r="D38" s="82" t="s">
        <v>50</v>
      </c>
      <c r="E38" s="82" t="s">
        <v>44</v>
      </c>
      <c r="F38" s="82" t="s">
        <v>50</v>
      </c>
      <c r="G38" s="68" t="s">
        <v>44</v>
      </c>
      <c r="H38" s="68" t="s">
        <v>24</v>
      </c>
      <c r="I38" s="68" t="s">
        <v>52</v>
      </c>
      <c r="J38" s="68" t="s">
        <v>53</v>
      </c>
      <c r="K38" s="68" t="s">
        <v>54</v>
      </c>
      <c r="L38" s="70">
        <v>2760</v>
      </c>
      <c r="M38" s="49">
        <v>16</v>
      </c>
      <c r="N38" s="50">
        <f t="shared" si="0"/>
        <v>8</v>
      </c>
      <c r="O38" s="51" t="str">
        <f t="shared" si="1"/>
        <v>OK</v>
      </c>
      <c r="P38" s="144">
        <v>5</v>
      </c>
      <c r="Q38" s="142"/>
      <c r="R38" s="140"/>
      <c r="S38" s="144">
        <v>3</v>
      </c>
      <c r="T38" s="74"/>
      <c r="U38" s="74"/>
      <c r="V38" s="74"/>
      <c r="W38" s="74"/>
      <c r="X38" s="47"/>
    </row>
    <row r="39" spans="1:24" ht="24.75" customHeight="1" x14ac:dyDescent="0.3">
      <c r="A39" s="116"/>
      <c r="B39" s="83">
        <v>36</v>
      </c>
      <c r="C39" s="108"/>
      <c r="D39" s="82" t="s">
        <v>51</v>
      </c>
      <c r="E39" s="82" t="s">
        <v>44</v>
      </c>
      <c r="F39" s="82" t="s">
        <v>51</v>
      </c>
      <c r="G39" s="68" t="s">
        <v>44</v>
      </c>
      <c r="H39" s="68" t="s">
        <v>24</v>
      </c>
      <c r="I39" s="69" t="s">
        <v>52</v>
      </c>
      <c r="J39" s="68" t="s">
        <v>53</v>
      </c>
      <c r="K39" s="68" t="s">
        <v>54</v>
      </c>
      <c r="L39" s="84">
        <v>1011.33</v>
      </c>
      <c r="M39" s="52">
        <v>30</v>
      </c>
      <c r="N39" s="53">
        <f t="shared" si="0"/>
        <v>23</v>
      </c>
      <c r="O39" s="54" t="str">
        <f t="shared" si="1"/>
        <v>OK</v>
      </c>
      <c r="P39" s="145">
        <v>5</v>
      </c>
      <c r="Q39" s="146"/>
      <c r="R39" s="141"/>
      <c r="S39" s="147">
        <v>2</v>
      </c>
      <c r="T39" s="75"/>
      <c r="U39" s="75"/>
      <c r="V39" s="75"/>
      <c r="W39" s="75"/>
      <c r="X39" s="36"/>
    </row>
    <row r="40" spans="1:24" x14ac:dyDescent="0.3">
      <c r="A40" s="58"/>
      <c r="P40" s="43">
        <f>SUMPRODUCT(L4:L39,P4:P39)</f>
        <v>18856.650000000001</v>
      </c>
      <c r="Q40" s="43">
        <f>SUMPRODUCT(L4:L39,Q4:Q39)</f>
        <v>87683.849999999991</v>
      </c>
      <c r="R40" s="43">
        <f>SUMPRODUCT(L4:L39,R4:R39)</f>
        <v>27762.07</v>
      </c>
    </row>
    <row r="41" spans="1:24" x14ac:dyDescent="0.3">
      <c r="A41" s="58"/>
    </row>
    <row r="42" spans="1:24" x14ac:dyDescent="0.3">
      <c r="A42" s="58"/>
      <c r="C42" s="77"/>
      <c r="D42" s="78"/>
    </row>
    <row r="43" spans="1:24" x14ac:dyDescent="0.3">
      <c r="A43" s="58"/>
    </row>
    <row r="44" spans="1:24" x14ac:dyDescent="0.3">
      <c r="A44" s="58"/>
    </row>
    <row r="45" spans="1:24" x14ac:dyDescent="0.3">
      <c r="A45" s="58"/>
    </row>
    <row r="46" spans="1:24" x14ac:dyDescent="0.3">
      <c r="A46" s="58"/>
    </row>
    <row r="47" spans="1:24" x14ac:dyDescent="0.3">
      <c r="A47" s="58"/>
    </row>
    <row r="48" spans="1:24" x14ac:dyDescent="0.3">
      <c r="A48" s="58"/>
    </row>
    <row r="49" spans="1:18" x14ac:dyDescent="0.3">
      <c r="A49" s="58"/>
      <c r="R49" s="55"/>
    </row>
    <row r="50" spans="1:18" x14ac:dyDescent="0.3">
      <c r="A50" s="58"/>
    </row>
    <row r="51" spans="1:18" x14ac:dyDescent="0.3">
      <c r="A51" s="58"/>
    </row>
    <row r="52" spans="1:18" x14ac:dyDescent="0.3">
      <c r="A52" s="58"/>
    </row>
    <row r="53" spans="1:18" x14ac:dyDescent="0.3">
      <c r="A53" s="58"/>
    </row>
    <row r="54" spans="1:18" x14ac:dyDescent="0.3">
      <c r="A54" s="58"/>
    </row>
    <row r="55" spans="1:18" x14ac:dyDescent="0.3">
      <c r="A55" s="58"/>
    </row>
    <row r="56" spans="1:18" x14ac:dyDescent="0.3">
      <c r="A56" s="58"/>
    </row>
    <row r="57" spans="1:18" x14ac:dyDescent="0.3">
      <c r="A57" s="58"/>
    </row>
    <row r="58" spans="1:18" x14ac:dyDescent="0.3">
      <c r="A58" s="58"/>
    </row>
    <row r="59" spans="1:18" x14ac:dyDescent="0.3">
      <c r="A59" s="58"/>
    </row>
    <row r="60" spans="1:18" x14ac:dyDescent="0.3">
      <c r="A60" s="58"/>
    </row>
  </sheetData>
  <mergeCells count="19">
    <mergeCell ref="S1:S2"/>
    <mergeCell ref="A4:A15"/>
    <mergeCell ref="C4:C15"/>
    <mergeCell ref="A16:A37"/>
    <mergeCell ref="C16:C37"/>
    <mergeCell ref="A38:A39"/>
    <mergeCell ref="C38:C39"/>
    <mergeCell ref="A1:C1"/>
    <mergeCell ref="A2:O2"/>
    <mergeCell ref="D1:L1"/>
    <mergeCell ref="X1:X2"/>
    <mergeCell ref="M1:O1"/>
    <mergeCell ref="W1:W2"/>
    <mergeCell ref="V1:V2"/>
    <mergeCell ref="U1:U2"/>
    <mergeCell ref="T1:T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7"/>
  <sheetViews>
    <sheetView tabSelected="1" topLeftCell="A37" zoomScale="90" zoomScaleNormal="90" workbookViewId="0">
      <selection activeCell="O63" sqref="O63"/>
    </sheetView>
  </sheetViews>
  <sheetFormatPr defaultColWidth="9.7109375" defaultRowHeight="15" x14ac:dyDescent="0.25"/>
  <cols>
    <col min="1" max="1" width="9.7109375" style="1" customWidth="1"/>
    <col min="2" max="2" width="9.5703125" style="1" customWidth="1"/>
    <col min="3" max="3" width="22.28515625" style="23" customWidth="1"/>
    <col min="4" max="4" width="53.85546875" style="1" bestFit="1" customWidth="1"/>
    <col min="5" max="5" width="12.28515625" style="1" customWidth="1"/>
    <col min="6" max="6" width="11.7109375" style="1" customWidth="1"/>
    <col min="7" max="7" width="12.140625" style="1" customWidth="1"/>
    <col min="8" max="8" width="11.28515625" style="1" customWidth="1"/>
    <col min="9" max="9" width="14.5703125" style="1" customWidth="1"/>
    <col min="10" max="10" width="11.140625" style="1" customWidth="1"/>
    <col min="11" max="11" width="11.42578125" style="5" customWidth="1"/>
    <col min="12" max="12" width="11" style="24" customWidth="1"/>
    <col min="13" max="13" width="18.140625" style="4" customWidth="1"/>
    <col min="14" max="14" width="19" style="2" customWidth="1"/>
    <col min="15" max="15" width="22.7109375" style="2" customWidth="1"/>
    <col min="16" max="16384" width="9.7109375" style="2"/>
  </cols>
  <sheetData>
    <row r="1" spans="1:15" ht="33" customHeight="1" x14ac:dyDescent="0.25">
      <c r="A1" s="137" t="s">
        <v>27</v>
      </c>
      <c r="B1" s="137"/>
      <c r="C1" s="137"/>
      <c r="D1" s="137" t="s">
        <v>29</v>
      </c>
      <c r="E1" s="137"/>
      <c r="F1" s="137"/>
      <c r="G1" s="137"/>
      <c r="H1" s="137"/>
      <c r="I1" s="137"/>
      <c r="J1" s="137"/>
      <c r="K1" s="138" t="s">
        <v>28</v>
      </c>
      <c r="L1" s="138"/>
      <c r="M1" s="138"/>
      <c r="N1" s="138"/>
      <c r="O1" s="45"/>
    </row>
    <row r="2" spans="1:15" s="3" customFormat="1" ht="56.25" x14ac:dyDescent="0.2">
      <c r="A2" s="30" t="s">
        <v>21</v>
      </c>
      <c r="B2" s="30" t="s">
        <v>3</v>
      </c>
      <c r="C2" s="30" t="s">
        <v>17</v>
      </c>
      <c r="D2" s="30" t="s">
        <v>19</v>
      </c>
      <c r="E2" s="30" t="s">
        <v>4</v>
      </c>
      <c r="F2" s="30" t="s">
        <v>26</v>
      </c>
      <c r="G2" s="30" t="s">
        <v>15</v>
      </c>
      <c r="H2" s="30" t="s">
        <v>16</v>
      </c>
      <c r="I2" s="73" t="s">
        <v>20</v>
      </c>
      <c r="J2" s="25" t="s">
        <v>5</v>
      </c>
      <c r="K2" s="21" t="s">
        <v>6</v>
      </c>
      <c r="L2" s="20" t="s">
        <v>7</v>
      </c>
      <c r="M2" s="26" t="s">
        <v>8</v>
      </c>
      <c r="N2" s="26" t="s">
        <v>9</v>
      </c>
    </row>
    <row r="3" spans="1:15" ht="24" customHeight="1" x14ac:dyDescent="0.25">
      <c r="A3" s="117">
        <v>1</v>
      </c>
      <c r="B3" s="93">
        <v>1</v>
      </c>
      <c r="C3" s="120" t="s">
        <v>31</v>
      </c>
      <c r="D3" s="88" t="s">
        <v>32</v>
      </c>
      <c r="E3" s="89" t="s">
        <v>44</v>
      </c>
      <c r="F3" s="91" t="s">
        <v>24</v>
      </c>
      <c r="G3" s="91" t="s">
        <v>47</v>
      </c>
      <c r="H3" s="91" t="s">
        <v>48</v>
      </c>
      <c r="I3" s="92">
        <v>3913.52</v>
      </c>
      <c r="J3" s="18">
        <f>CEVEN!M4</f>
        <v>2</v>
      </c>
      <c r="K3" s="22">
        <f>SUM(CEVEN!M4-CEVEN!N4)</f>
        <v>1</v>
      </c>
      <c r="L3" s="27">
        <f>J3-K3</f>
        <v>1</v>
      </c>
      <c r="M3" s="19">
        <f>I3*J3</f>
        <v>7827.04</v>
      </c>
      <c r="N3" s="19">
        <f>I3*K3</f>
        <v>3913.52</v>
      </c>
    </row>
    <row r="4" spans="1:15" ht="19.5" customHeight="1" x14ac:dyDescent="0.25">
      <c r="A4" s="118"/>
      <c r="B4" s="93">
        <v>2</v>
      </c>
      <c r="C4" s="121"/>
      <c r="D4" s="88" t="s">
        <v>33</v>
      </c>
      <c r="E4" s="89" t="s">
        <v>44</v>
      </c>
      <c r="F4" s="91" t="s">
        <v>24</v>
      </c>
      <c r="G4" s="91" t="s">
        <v>47</v>
      </c>
      <c r="H4" s="91" t="s">
        <v>48</v>
      </c>
      <c r="I4" s="92">
        <v>1560.37</v>
      </c>
      <c r="J4" s="18">
        <f>CEVEN!M5</f>
        <v>3</v>
      </c>
      <c r="K4" s="22">
        <f>SUM(CEVEN!M5-CEVEN!N5)</f>
        <v>1</v>
      </c>
      <c r="L4" s="27">
        <f t="shared" ref="L4:L38" si="0">J4-K4</f>
        <v>2</v>
      </c>
      <c r="M4" s="19">
        <f t="shared" ref="M4:M38" si="1">I4*J4</f>
        <v>4681.1099999999997</v>
      </c>
      <c r="N4" s="19">
        <f t="shared" ref="N4:N38" si="2">I4*K4</f>
        <v>1560.37</v>
      </c>
    </row>
    <row r="5" spans="1:15" ht="22.5" customHeight="1" x14ac:dyDescent="0.25">
      <c r="A5" s="118"/>
      <c r="B5" s="93">
        <v>3</v>
      </c>
      <c r="C5" s="121"/>
      <c r="D5" s="88" t="s">
        <v>34</v>
      </c>
      <c r="E5" s="89" t="s">
        <v>44</v>
      </c>
      <c r="F5" s="91" t="s">
        <v>24</v>
      </c>
      <c r="G5" s="91" t="s">
        <v>47</v>
      </c>
      <c r="H5" s="91" t="s">
        <v>48</v>
      </c>
      <c r="I5" s="92">
        <v>1469.23</v>
      </c>
      <c r="J5" s="18">
        <f>CEVEN!M6</f>
        <v>3</v>
      </c>
      <c r="K5" s="22">
        <f>SUM(CEVEN!M6-CEVEN!N6)</f>
        <v>3</v>
      </c>
      <c r="L5" s="27">
        <f t="shared" si="0"/>
        <v>0</v>
      </c>
      <c r="M5" s="19">
        <f t="shared" si="1"/>
        <v>4407.6900000000005</v>
      </c>
      <c r="N5" s="19">
        <f t="shared" si="2"/>
        <v>4407.6900000000005</v>
      </c>
    </row>
    <row r="6" spans="1:15" ht="18.75" customHeight="1" x14ac:dyDescent="0.25">
      <c r="A6" s="118"/>
      <c r="B6" s="93">
        <v>4</v>
      </c>
      <c r="C6" s="121"/>
      <c r="D6" s="88" t="s">
        <v>35</v>
      </c>
      <c r="E6" s="89" t="s">
        <v>44</v>
      </c>
      <c r="F6" s="91" t="s">
        <v>24</v>
      </c>
      <c r="G6" s="91" t="s">
        <v>47</v>
      </c>
      <c r="H6" s="91" t="s">
        <v>48</v>
      </c>
      <c r="I6" s="92">
        <v>1469.25</v>
      </c>
      <c r="J6" s="18">
        <f>CEVEN!M7</f>
        <v>3</v>
      </c>
      <c r="K6" s="22">
        <f>SUM(CEVEN!M7-CEVEN!N7)</f>
        <v>1</v>
      </c>
      <c r="L6" s="27">
        <f t="shared" si="0"/>
        <v>2</v>
      </c>
      <c r="M6" s="19">
        <f t="shared" si="1"/>
        <v>4407.75</v>
      </c>
      <c r="N6" s="19">
        <f t="shared" si="2"/>
        <v>1469.25</v>
      </c>
    </row>
    <row r="7" spans="1:15" ht="20.25" customHeight="1" x14ac:dyDescent="0.25">
      <c r="A7" s="118"/>
      <c r="B7" s="93">
        <v>5</v>
      </c>
      <c r="C7" s="121"/>
      <c r="D7" s="88" t="s">
        <v>36</v>
      </c>
      <c r="E7" s="89" t="s">
        <v>45</v>
      </c>
      <c r="F7" s="91" t="s">
        <v>24</v>
      </c>
      <c r="G7" s="91" t="s">
        <v>47</v>
      </c>
      <c r="H7" s="91" t="s">
        <v>48</v>
      </c>
      <c r="I7" s="92">
        <v>1047.81</v>
      </c>
      <c r="J7" s="18">
        <f>CEVEN!M8</f>
        <v>3</v>
      </c>
      <c r="K7" s="22">
        <f>SUM(CEVEN!M8-CEVEN!N8)</f>
        <v>1</v>
      </c>
      <c r="L7" s="27">
        <f t="shared" si="0"/>
        <v>2</v>
      </c>
      <c r="M7" s="19">
        <f t="shared" si="1"/>
        <v>3143.43</v>
      </c>
      <c r="N7" s="19">
        <f t="shared" si="2"/>
        <v>1047.81</v>
      </c>
    </row>
    <row r="8" spans="1:15" ht="21.75" customHeight="1" x14ac:dyDescent="0.25">
      <c r="A8" s="118"/>
      <c r="B8" s="93">
        <v>6</v>
      </c>
      <c r="C8" s="121"/>
      <c r="D8" s="88" t="s">
        <v>37</v>
      </c>
      <c r="E8" s="89" t="s">
        <v>44</v>
      </c>
      <c r="F8" s="91" t="s">
        <v>24</v>
      </c>
      <c r="G8" s="91" t="s">
        <v>47</v>
      </c>
      <c r="H8" s="91" t="s">
        <v>48</v>
      </c>
      <c r="I8" s="92">
        <v>3221.92</v>
      </c>
      <c r="J8" s="18">
        <f>CEVEN!M9</f>
        <v>3</v>
      </c>
      <c r="K8" s="22">
        <f>SUM(CEVEN!M9-CEVEN!N9)</f>
        <v>1</v>
      </c>
      <c r="L8" s="27">
        <f t="shared" si="0"/>
        <v>2</v>
      </c>
      <c r="M8" s="19">
        <f t="shared" si="1"/>
        <v>9665.76</v>
      </c>
      <c r="N8" s="19">
        <f t="shared" si="2"/>
        <v>3221.92</v>
      </c>
    </row>
    <row r="9" spans="1:15" ht="18" customHeight="1" x14ac:dyDescent="0.25">
      <c r="A9" s="118"/>
      <c r="B9" s="93">
        <v>7</v>
      </c>
      <c r="C9" s="121"/>
      <c r="D9" s="88" t="s">
        <v>38</v>
      </c>
      <c r="E9" s="89" t="s">
        <v>44</v>
      </c>
      <c r="F9" s="91" t="s">
        <v>24</v>
      </c>
      <c r="G9" s="91" t="s">
        <v>47</v>
      </c>
      <c r="H9" s="91" t="s">
        <v>48</v>
      </c>
      <c r="I9" s="92">
        <v>370.52</v>
      </c>
      <c r="J9" s="18">
        <f>CEVEN!M10</f>
        <v>3</v>
      </c>
      <c r="K9" s="22">
        <f>SUM(CEVEN!M10-CEVEN!N10)</f>
        <v>3</v>
      </c>
      <c r="L9" s="27">
        <f t="shared" si="0"/>
        <v>0</v>
      </c>
      <c r="M9" s="19">
        <f t="shared" si="1"/>
        <v>1111.56</v>
      </c>
      <c r="N9" s="19">
        <f t="shared" si="2"/>
        <v>1111.56</v>
      </c>
    </row>
    <row r="10" spans="1:15" ht="18" customHeight="1" x14ac:dyDescent="0.25">
      <c r="A10" s="118"/>
      <c r="B10" s="93">
        <v>8</v>
      </c>
      <c r="C10" s="121"/>
      <c r="D10" s="88" t="s">
        <v>39</v>
      </c>
      <c r="E10" s="89" t="s">
        <v>44</v>
      </c>
      <c r="F10" s="91" t="s">
        <v>24</v>
      </c>
      <c r="G10" s="91" t="s">
        <v>47</v>
      </c>
      <c r="H10" s="91" t="s">
        <v>48</v>
      </c>
      <c r="I10" s="92">
        <v>345.6</v>
      </c>
      <c r="J10" s="18">
        <f>CEVEN!M11</f>
        <v>3</v>
      </c>
      <c r="K10" s="22">
        <f>SUM(CEVEN!M11-CEVEN!N11)</f>
        <v>1</v>
      </c>
      <c r="L10" s="27">
        <f t="shared" si="0"/>
        <v>2</v>
      </c>
      <c r="M10" s="19">
        <f t="shared" si="1"/>
        <v>1036.8000000000002</v>
      </c>
      <c r="N10" s="19">
        <f t="shared" si="2"/>
        <v>345.6</v>
      </c>
    </row>
    <row r="11" spans="1:15" ht="18" customHeight="1" x14ac:dyDescent="0.25">
      <c r="A11" s="118"/>
      <c r="B11" s="93">
        <v>9</v>
      </c>
      <c r="C11" s="121"/>
      <c r="D11" s="88" t="s">
        <v>40</v>
      </c>
      <c r="E11" s="89" t="s">
        <v>44</v>
      </c>
      <c r="F11" s="91" t="s">
        <v>24</v>
      </c>
      <c r="G11" s="91" t="s">
        <v>47</v>
      </c>
      <c r="H11" s="91" t="s">
        <v>48</v>
      </c>
      <c r="I11" s="92">
        <v>352.43</v>
      </c>
      <c r="J11" s="18">
        <f>CEVEN!M12</f>
        <v>3</v>
      </c>
      <c r="K11" s="22">
        <f>SUM(CEVEN!M12-CEVEN!N12)</f>
        <v>2</v>
      </c>
      <c r="L11" s="27">
        <f t="shared" si="0"/>
        <v>1</v>
      </c>
      <c r="M11" s="19">
        <f t="shared" si="1"/>
        <v>1057.29</v>
      </c>
      <c r="N11" s="19">
        <f t="shared" si="2"/>
        <v>704.86</v>
      </c>
    </row>
    <row r="12" spans="1:15" ht="18.75" customHeight="1" x14ac:dyDescent="0.25">
      <c r="A12" s="118"/>
      <c r="B12" s="93">
        <v>10</v>
      </c>
      <c r="C12" s="121"/>
      <c r="D12" s="88" t="s">
        <v>41</v>
      </c>
      <c r="E12" s="89" t="s">
        <v>44</v>
      </c>
      <c r="F12" s="91" t="s">
        <v>24</v>
      </c>
      <c r="G12" s="91" t="s">
        <v>47</v>
      </c>
      <c r="H12" s="91" t="s">
        <v>48</v>
      </c>
      <c r="I12" s="92">
        <v>1520.87</v>
      </c>
      <c r="J12" s="18">
        <f>CEVEN!M13</f>
        <v>3</v>
      </c>
      <c r="K12" s="22">
        <f>SUM(CEVEN!M13-CEVEN!N13)</f>
        <v>3</v>
      </c>
      <c r="L12" s="27">
        <f t="shared" si="0"/>
        <v>0</v>
      </c>
      <c r="M12" s="19">
        <f t="shared" si="1"/>
        <v>4562.6099999999997</v>
      </c>
      <c r="N12" s="19">
        <f t="shared" si="2"/>
        <v>4562.6099999999997</v>
      </c>
    </row>
    <row r="13" spans="1:15" ht="18" customHeight="1" x14ac:dyDescent="0.25">
      <c r="A13" s="118"/>
      <c r="B13" s="93">
        <v>11</v>
      </c>
      <c r="C13" s="121"/>
      <c r="D13" s="88" t="s">
        <v>42</v>
      </c>
      <c r="E13" s="89" t="s">
        <v>44</v>
      </c>
      <c r="F13" s="91" t="s">
        <v>24</v>
      </c>
      <c r="G13" s="91" t="s">
        <v>47</v>
      </c>
      <c r="H13" s="91" t="s">
        <v>48</v>
      </c>
      <c r="I13" s="92">
        <v>341.03</v>
      </c>
      <c r="J13" s="18">
        <f>CEVEN!M14</f>
        <v>3</v>
      </c>
      <c r="K13" s="22">
        <f>SUM(CEVEN!M14-CEVEN!N14)</f>
        <v>1</v>
      </c>
      <c r="L13" s="27">
        <f t="shared" si="0"/>
        <v>2</v>
      </c>
      <c r="M13" s="19">
        <f t="shared" si="1"/>
        <v>1023.0899999999999</v>
      </c>
      <c r="N13" s="19">
        <f t="shared" si="2"/>
        <v>341.03</v>
      </c>
    </row>
    <row r="14" spans="1:15" ht="17.25" customHeight="1" x14ac:dyDescent="0.25">
      <c r="A14" s="119"/>
      <c r="B14" s="93">
        <v>12</v>
      </c>
      <c r="C14" s="122"/>
      <c r="D14" s="88" t="s">
        <v>43</v>
      </c>
      <c r="E14" s="89" t="s">
        <v>44</v>
      </c>
      <c r="F14" s="91" t="s">
        <v>24</v>
      </c>
      <c r="G14" s="91" t="s">
        <v>47</v>
      </c>
      <c r="H14" s="91" t="s">
        <v>48</v>
      </c>
      <c r="I14" s="92">
        <v>1691.95</v>
      </c>
      <c r="J14" s="18">
        <f>CEVEN!M15</f>
        <v>3</v>
      </c>
      <c r="K14" s="22">
        <f>SUM(CEVEN!M15-CEVEN!N15)</f>
        <v>3</v>
      </c>
      <c r="L14" s="27">
        <f t="shared" si="0"/>
        <v>0</v>
      </c>
      <c r="M14" s="19">
        <f t="shared" si="1"/>
        <v>5075.8500000000004</v>
      </c>
      <c r="N14" s="19">
        <f t="shared" si="2"/>
        <v>5075.8500000000004</v>
      </c>
    </row>
    <row r="15" spans="1:15" ht="18" customHeight="1" x14ac:dyDescent="0.25">
      <c r="A15" s="123">
        <v>2</v>
      </c>
      <c r="B15" s="72">
        <v>13</v>
      </c>
      <c r="C15" s="130" t="s">
        <v>31</v>
      </c>
      <c r="D15" s="85" t="s">
        <v>55</v>
      </c>
      <c r="E15" s="86" t="s">
        <v>44</v>
      </c>
      <c r="F15" s="95" t="s">
        <v>24</v>
      </c>
      <c r="G15" s="60" t="s">
        <v>47</v>
      </c>
      <c r="H15" s="60" t="s">
        <v>48</v>
      </c>
      <c r="I15" s="44">
        <v>4842.83</v>
      </c>
      <c r="J15" s="18">
        <f>CEVEN!M16</f>
        <v>8</v>
      </c>
      <c r="K15" s="22">
        <f>SUM(CEVEN!M16-CEVEN!N16)</f>
        <v>1</v>
      </c>
      <c r="L15" s="27">
        <f t="shared" si="0"/>
        <v>7</v>
      </c>
      <c r="M15" s="19">
        <f t="shared" si="1"/>
        <v>38742.639999999999</v>
      </c>
      <c r="N15" s="19">
        <f t="shared" si="2"/>
        <v>4842.83</v>
      </c>
    </row>
    <row r="16" spans="1:15" ht="18" customHeight="1" x14ac:dyDescent="0.25">
      <c r="A16" s="124"/>
      <c r="B16" s="72">
        <v>14</v>
      </c>
      <c r="C16" s="131"/>
      <c r="D16" s="85" t="s">
        <v>56</v>
      </c>
      <c r="E16" s="86" t="s">
        <v>44</v>
      </c>
      <c r="F16" s="95" t="s">
        <v>24</v>
      </c>
      <c r="G16" s="60" t="s">
        <v>47</v>
      </c>
      <c r="H16" s="60" t="s">
        <v>48</v>
      </c>
      <c r="I16" s="44">
        <v>1927.2</v>
      </c>
      <c r="J16" s="18">
        <f>CEVEN!M17</f>
        <v>8</v>
      </c>
      <c r="K16" s="22">
        <f>SUM(CEVEN!M17-CEVEN!N17)</f>
        <v>1</v>
      </c>
      <c r="L16" s="27">
        <f t="shared" si="0"/>
        <v>7</v>
      </c>
      <c r="M16" s="19">
        <f t="shared" si="1"/>
        <v>15417.6</v>
      </c>
      <c r="N16" s="19">
        <f t="shared" si="2"/>
        <v>1927.2</v>
      </c>
    </row>
    <row r="17" spans="1:14" ht="18" customHeight="1" x14ac:dyDescent="0.25">
      <c r="A17" s="124"/>
      <c r="B17" s="72">
        <v>15</v>
      </c>
      <c r="C17" s="131"/>
      <c r="D17" s="85" t="s">
        <v>57</v>
      </c>
      <c r="E17" s="86" t="s">
        <v>44</v>
      </c>
      <c r="F17" s="95" t="s">
        <v>24</v>
      </c>
      <c r="G17" s="60" t="s">
        <v>47</v>
      </c>
      <c r="H17" s="60" t="s">
        <v>48</v>
      </c>
      <c r="I17" s="44">
        <v>2981.69</v>
      </c>
      <c r="J17" s="18">
        <f>CEVEN!M18</f>
        <v>8</v>
      </c>
      <c r="K17" s="22">
        <f>SUM(CEVEN!M18-CEVEN!N18)</f>
        <v>3</v>
      </c>
      <c r="L17" s="27">
        <f t="shared" si="0"/>
        <v>5</v>
      </c>
      <c r="M17" s="19">
        <f t="shared" si="1"/>
        <v>23853.52</v>
      </c>
      <c r="N17" s="19">
        <f t="shared" si="2"/>
        <v>8945.07</v>
      </c>
    </row>
    <row r="18" spans="1:14" ht="18" customHeight="1" x14ac:dyDescent="0.25">
      <c r="A18" s="124"/>
      <c r="B18" s="72">
        <v>16</v>
      </c>
      <c r="C18" s="131"/>
      <c r="D18" s="85" t="s">
        <v>58</v>
      </c>
      <c r="E18" s="86" t="s">
        <v>44</v>
      </c>
      <c r="F18" s="95" t="s">
        <v>24</v>
      </c>
      <c r="G18" s="60" t="s">
        <v>47</v>
      </c>
      <c r="H18" s="60" t="s">
        <v>48</v>
      </c>
      <c r="I18" s="44">
        <v>2562.02</v>
      </c>
      <c r="J18" s="18">
        <f>CEVEN!M19</f>
        <v>8</v>
      </c>
      <c r="K18" s="22">
        <f>SUM(CEVEN!M19-CEVEN!N19)</f>
        <v>1</v>
      </c>
      <c r="L18" s="27">
        <f t="shared" si="0"/>
        <v>7</v>
      </c>
      <c r="M18" s="19">
        <f t="shared" si="1"/>
        <v>20496.16</v>
      </c>
      <c r="N18" s="19">
        <f t="shared" si="2"/>
        <v>2562.02</v>
      </c>
    </row>
    <row r="19" spans="1:14" ht="18" customHeight="1" x14ac:dyDescent="0.25">
      <c r="A19" s="124"/>
      <c r="B19" s="72">
        <v>17</v>
      </c>
      <c r="C19" s="131"/>
      <c r="D19" s="85" t="s">
        <v>59</v>
      </c>
      <c r="E19" s="86" t="s">
        <v>44</v>
      </c>
      <c r="F19" s="95" t="s">
        <v>24</v>
      </c>
      <c r="G19" s="60" t="s">
        <v>47</v>
      </c>
      <c r="H19" s="60" t="s">
        <v>48</v>
      </c>
      <c r="I19" s="44">
        <v>2227.2600000000002</v>
      </c>
      <c r="J19" s="18">
        <f>CEVEN!M20</f>
        <v>8</v>
      </c>
      <c r="K19" s="22">
        <f>SUM(CEVEN!M20-CEVEN!N20)</f>
        <v>4</v>
      </c>
      <c r="L19" s="27">
        <f t="shared" si="0"/>
        <v>4</v>
      </c>
      <c r="M19" s="19">
        <f t="shared" si="1"/>
        <v>17818.080000000002</v>
      </c>
      <c r="N19" s="19">
        <f t="shared" si="2"/>
        <v>8909.0400000000009</v>
      </c>
    </row>
    <row r="20" spans="1:14" ht="18" customHeight="1" x14ac:dyDescent="0.25">
      <c r="A20" s="124"/>
      <c r="B20" s="72">
        <v>18</v>
      </c>
      <c r="C20" s="131"/>
      <c r="D20" s="85" t="s">
        <v>60</v>
      </c>
      <c r="E20" s="86" t="s">
        <v>44</v>
      </c>
      <c r="F20" s="95" t="s">
        <v>24</v>
      </c>
      <c r="G20" s="60" t="s">
        <v>47</v>
      </c>
      <c r="H20" s="60" t="s">
        <v>48</v>
      </c>
      <c r="I20" s="44">
        <v>1005.42</v>
      </c>
      <c r="J20" s="18">
        <f>CEVEN!M21</f>
        <v>8</v>
      </c>
      <c r="K20" s="22">
        <f>SUM(CEVEN!M21-CEVEN!N21)</f>
        <v>2</v>
      </c>
      <c r="L20" s="27">
        <f t="shared" si="0"/>
        <v>6</v>
      </c>
      <c r="M20" s="19">
        <f t="shared" si="1"/>
        <v>8043.36</v>
      </c>
      <c r="N20" s="19">
        <f t="shared" si="2"/>
        <v>2010.84</v>
      </c>
    </row>
    <row r="21" spans="1:14" ht="18" customHeight="1" x14ac:dyDescent="0.25">
      <c r="A21" s="124"/>
      <c r="B21" s="72">
        <v>19</v>
      </c>
      <c r="C21" s="131"/>
      <c r="D21" s="85" t="s">
        <v>35</v>
      </c>
      <c r="E21" s="86" t="s">
        <v>44</v>
      </c>
      <c r="F21" s="95" t="s">
        <v>24</v>
      </c>
      <c r="G21" s="60" t="s">
        <v>47</v>
      </c>
      <c r="H21" s="60" t="s">
        <v>48</v>
      </c>
      <c r="I21" s="44">
        <v>2512.4699999999998</v>
      </c>
      <c r="J21" s="18">
        <f>CEVEN!M22</f>
        <v>8</v>
      </c>
      <c r="K21" s="22">
        <f>SUM(CEVEN!M22-CEVEN!N22)</f>
        <v>4</v>
      </c>
      <c r="L21" s="27">
        <f t="shared" si="0"/>
        <v>4</v>
      </c>
      <c r="M21" s="19">
        <f t="shared" si="1"/>
        <v>20099.759999999998</v>
      </c>
      <c r="N21" s="19">
        <f t="shared" si="2"/>
        <v>10049.879999999999</v>
      </c>
    </row>
    <row r="22" spans="1:14" ht="18" customHeight="1" x14ac:dyDescent="0.25">
      <c r="A22" s="124"/>
      <c r="B22" s="72">
        <v>20</v>
      </c>
      <c r="C22" s="131"/>
      <c r="D22" s="85" t="s">
        <v>61</v>
      </c>
      <c r="E22" s="86" t="s">
        <v>44</v>
      </c>
      <c r="F22" s="95" t="s">
        <v>24</v>
      </c>
      <c r="G22" s="60" t="s">
        <v>47</v>
      </c>
      <c r="H22" s="60" t="s">
        <v>48</v>
      </c>
      <c r="I22" s="44">
        <v>2421.0500000000002</v>
      </c>
      <c r="J22" s="18">
        <f>CEVEN!M23</f>
        <v>8</v>
      </c>
      <c r="K22" s="22">
        <f>SUM(CEVEN!M23-CEVEN!N23)</f>
        <v>1</v>
      </c>
      <c r="L22" s="27">
        <f t="shared" si="0"/>
        <v>7</v>
      </c>
      <c r="M22" s="19">
        <f t="shared" si="1"/>
        <v>19368.400000000001</v>
      </c>
      <c r="N22" s="19">
        <f t="shared" si="2"/>
        <v>2421.0500000000002</v>
      </c>
    </row>
    <row r="23" spans="1:14" ht="18" customHeight="1" x14ac:dyDescent="0.25">
      <c r="A23" s="124"/>
      <c r="B23" s="72">
        <v>21</v>
      </c>
      <c r="C23" s="131"/>
      <c r="D23" s="85" t="s">
        <v>62</v>
      </c>
      <c r="E23" s="86" t="s">
        <v>44</v>
      </c>
      <c r="F23" s="95" t="s">
        <v>24</v>
      </c>
      <c r="G23" s="60" t="s">
        <v>47</v>
      </c>
      <c r="H23" s="60" t="s">
        <v>48</v>
      </c>
      <c r="I23" s="44">
        <v>2512.4499999999998</v>
      </c>
      <c r="J23" s="18">
        <f>CEVEN!M24</f>
        <v>8</v>
      </c>
      <c r="K23" s="22">
        <f>SUM(CEVEN!M24-CEVEN!N24)</f>
        <v>4</v>
      </c>
      <c r="L23" s="27">
        <f t="shared" si="0"/>
        <v>4</v>
      </c>
      <c r="M23" s="19">
        <f t="shared" si="1"/>
        <v>20099.599999999999</v>
      </c>
      <c r="N23" s="19">
        <f t="shared" si="2"/>
        <v>10049.799999999999</v>
      </c>
    </row>
    <row r="24" spans="1:14" ht="18" customHeight="1" x14ac:dyDescent="0.25">
      <c r="A24" s="124"/>
      <c r="B24" s="72">
        <v>22</v>
      </c>
      <c r="C24" s="131"/>
      <c r="D24" s="85" t="s">
        <v>63</v>
      </c>
      <c r="E24" s="86" t="s">
        <v>44</v>
      </c>
      <c r="F24" s="95" t="s">
        <v>24</v>
      </c>
      <c r="G24" s="60" t="s">
        <v>47</v>
      </c>
      <c r="H24" s="60" t="s">
        <v>48</v>
      </c>
      <c r="I24" s="44">
        <v>567.33000000000004</v>
      </c>
      <c r="J24" s="18">
        <f>CEVEN!M25</f>
        <v>8</v>
      </c>
      <c r="K24" s="22">
        <f>SUM(CEVEN!M25-CEVEN!N25)</f>
        <v>1</v>
      </c>
      <c r="L24" s="27">
        <f t="shared" si="0"/>
        <v>7</v>
      </c>
      <c r="M24" s="19">
        <f t="shared" si="1"/>
        <v>4538.6400000000003</v>
      </c>
      <c r="N24" s="19">
        <f t="shared" si="2"/>
        <v>567.33000000000004</v>
      </c>
    </row>
    <row r="25" spans="1:14" ht="18" customHeight="1" x14ac:dyDescent="0.25">
      <c r="A25" s="124"/>
      <c r="B25" s="72">
        <v>23</v>
      </c>
      <c r="C25" s="131"/>
      <c r="D25" s="85" t="s">
        <v>37</v>
      </c>
      <c r="E25" s="86" t="s">
        <v>44</v>
      </c>
      <c r="F25" s="95" t="s">
        <v>24</v>
      </c>
      <c r="G25" s="60" t="s">
        <v>47</v>
      </c>
      <c r="H25" s="60" t="s">
        <v>48</v>
      </c>
      <c r="I25" s="44">
        <v>4418.87</v>
      </c>
      <c r="J25" s="18">
        <f>CEVEN!M26</f>
        <v>8</v>
      </c>
      <c r="K25" s="22">
        <f>SUM(CEVEN!M26-CEVEN!N26)</f>
        <v>1</v>
      </c>
      <c r="L25" s="27">
        <f t="shared" si="0"/>
        <v>7</v>
      </c>
      <c r="M25" s="19">
        <f t="shared" si="1"/>
        <v>35350.959999999999</v>
      </c>
      <c r="N25" s="19">
        <f t="shared" si="2"/>
        <v>4418.87</v>
      </c>
    </row>
    <row r="26" spans="1:14" ht="18" customHeight="1" x14ac:dyDescent="0.25">
      <c r="A26" s="124"/>
      <c r="B26" s="72">
        <v>24</v>
      </c>
      <c r="C26" s="131"/>
      <c r="D26" s="85" t="s">
        <v>40</v>
      </c>
      <c r="E26" s="86" t="s">
        <v>44</v>
      </c>
      <c r="F26" s="95" t="s">
        <v>24</v>
      </c>
      <c r="G26" s="60" t="s">
        <v>47</v>
      </c>
      <c r="H26" s="60" t="s">
        <v>48</v>
      </c>
      <c r="I26" s="44">
        <v>753.51</v>
      </c>
      <c r="J26" s="18">
        <f>CEVEN!M27</f>
        <v>8</v>
      </c>
      <c r="K26" s="22">
        <f>SUM(CEVEN!M27-CEVEN!N27)</f>
        <v>3</v>
      </c>
      <c r="L26" s="27">
        <f t="shared" si="0"/>
        <v>5</v>
      </c>
      <c r="M26" s="19">
        <f t="shared" si="1"/>
        <v>6028.08</v>
      </c>
      <c r="N26" s="19">
        <f t="shared" si="2"/>
        <v>2260.5299999999997</v>
      </c>
    </row>
    <row r="27" spans="1:14" ht="18" customHeight="1" x14ac:dyDescent="0.25">
      <c r="A27" s="124"/>
      <c r="B27" s="72">
        <v>25</v>
      </c>
      <c r="C27" s="131"/>
      <c r="D27" s="85" t="s">
        <v>64</v>
      </c>
      <c r="E27" s="86" t="s">
        <v>44</v>
      </c>
      <c r="F27" s="95" t="s">
        <v>24</v>
      </c>
      <c r="G27" s="60" t="s">
        <v>47</v>
      </c>
      <c r="H27" s="60" t="s">
        <v>48</v>
      </c>
      <c r="I27" s="44">
        <v>645.57000000000005</v>
      </c>
      <c r="J27" s="18">
        <f>CEVEN!M28</f>
        <v>8</v>
      </c>
      <c r="K27" s="22">
        <f>SUM(CEVEN!M28-CEVEN!N28)</f>
        <v>2</v>
      </c>
      <c r="L27" s="27">
        <f t="shared" si="0"/>
        <v>6</v>
      </c>
      <c r="M27" s="19">
        <f t="shared" si="1"/>
        <v>5164.5600000000004</v>
      </c>
      <c r="N27" s="19">
        <f t="shared" si="2"/>
        <v>1291.1400000000001</v>
      </c>
    </row>
    <row r="28" spans="1:14" ht="21" customHeight="1" x14ac:dyDescent="0.25">
      <c r="A28" s="124"/>
      <c r="B28" s="72">
        <v>26</v>
      </c>
      <c r="C28" s="131"/>
      <c r="D28" s="85" t="s">
        <v>65</v>
      </c>
      <c r="E28" s="86" t="s">
        <v>44</v>
      </c>
      <c r="F28" s="95" t="s">
        <v>24</v>
      </c>
      <c r="G28" s="60" t="s">
        <v>47</v>
      </c>
      <c r="H28" s="60" t="s">
        <v>48</v>
      </c>
      <c r="I28" s="44">
        <v>2603.86</v>
      </c>
      <c r="J28" s="18">
        <f>CEVEN!M29</f>
        <v>8</v>
      </c>
      <c r="K28" s="22">
        <f>SUM(CEVEN!M29-CEVEN!N29)</f>
        <v>4</v>
      </c>
      <c r="L28" s="27">
        <f t="shared" si="0"/>
        <v>4</v>
      </c>
      <c r="M28" s="19">
        <f t="shared" si="1"/>
        <v>20830.88</v>
      </c>
      <c r="N28" s="19">
        <f t="shared" si="2"/>
        <v>10415.44</v>
      </c>
    </row>
    <row r="29" spans="1:14" ht="21.75" customHeight="1" x14ac:dyDescent="0.25">
      <c r="A29" s="124"/>
      <c r="B29" s="72">
        <v>27</v>
      </c>
      <c r="C29" s="131"/>
      <c r="D29" s="85" t="s">
        <v>66</v>
      </c>
      <c r="E29" s="86" t="s">
        <v>44</v>
      </c>
      <c r="F29" s="95" t="s">
        <v>24</v>
      </c>
      <c r="G29" s="60" t="s">
        <v>47</v>
      </c>
      <c r="H29" s="60" t="s">
        <v>48</v>
      </c>
      <c r="I29" s="44">
        <v>2512.4499999999998</v>
      </c>
      <c r="J29" s="18">
        <f>CEVEN!M30</f>
        <v>8</v>
      </c>
      <c r="K29" s="22">
        <f>SUM(CEVEN!M30-CEVEN!N30)</f>
        <v>1</v>
      </c>
      <c r="L29" s="27">
        <f t="shared" si="0"/>
        <v>7</v>
      </c>
      <c r="M29" s="19">
        <f t="shared" si="1"/>
        <v>20099.599999999999</v>
      </c>
      <c r="N29" s="19">
        <f t="shared" si="2"/>
        <v>2512.4499999999998</v>
      </c>
    </row>
    <row r="30" spans="1:14" ht="21" customHeight="1" x14ac:dyDescent="0.25">
      <c r="A30" s="124"/>
      <c r="B30" s="72">
        <v>28</v>
      </c>
      <c r="C30" s="131"/>
      <c r="D30" s="85" t="s">
        <v>42</v>
      </c>
      <c r="E30" s="86" t="s">
        <v>44</v>
      </c>
      <c r="F30" s="95" t="s">
        <v>24</v>
      </c>
      <c r="G30" s="60" t="s">
        <v>47</v>
      </c>
      <c r="H30" s="60" t="s">
        <v>48</v>
      </c>
      <c r="I30" s="44">
        <v>442.47</v>
      </c>
      <c r="J30" s="18">
        <f>CEVEN!M31</f>
        <v>8</v>
      </c>
      <c r="K30" s="22">
        <f>SUM(CEVEN!M31-CEVEN!N31)</f>
        <v>2</v>
      </c>
      <c r="L30" s="27">
        <f t="shared" si="0"/>
        <v>6</v>
      </c>
      <c r="M30" s="19">
        <f t="shared" si="1"/>
        <v>3539.76</v>
      </c>
      <c r="N30" s="19">
        <f t="shared" si="2"/>
        <v>884.94</v>
      </c>
    </row>
    <row r="31" spans="1:14" ht="22.5" customHeight="1" x14ac:dyDescent="0.25">
      <c r="A31" s="124"/>
      <c r="B31" s="72">
        <v>29</v>
      </c>
      <c r="C31" s="131"/>
      <c r="D31" s="85" t="s">
        <v>67</v>
      </c>
      <c r="E31" s="86" t="s">
        <v>44</v>
      </c>
      <c r="F31" s="95" t="s">
        <v>24</v>
      </c>
      <c r="G31" s="60" t="s">
        <v>47</v>
      </c>
      <c r="H31" s="60" t="s">
        <v>48</v>
      </c>
      <c r="I31" s="44">
        <v>792.14</v>
      </c>
      <c r="J31" s="18">
        <f>CEVEN!M32</f>
        <v>8</v>
      </c>
      <c r="K31" s="22">
        <f>SUM(CEVEN!M32-CEVEN!N32)</f>
        <v>2</v>
      </c>
      <c r="L31" s="27">
        <f t="shared" si="0"/>
        <v>6</v>
      </c>
      <c r="M31" s="19">
        <f t="shared" si="1"/>
        <v>6337.12</v>
      </c>
      <c r="N31" s="19">
        <f t="shared" si="2"/>
        <v>1584.28</v>
      </c>
    </row>
    <row r="32" spans="1:14" ht="19.5" customHeight="1" x14ac:dyDescent="0.25">
      <c r="A32" s="124"/>
      <c r="B32" s="72">
        <v>30</v>
      </c>
      <c r="C32" s="131"/>
      <c r="D32" s="85" t="s">
        <v>68</v>
      </c>
      <c r="E32" s="86" t="s">
        <v>44</v>
      </c>
      <c r="F32" s="95" t="s">
        <v>24</v>
      </c>
      <c r="G32" s="60" t="s">
        <v>47</v>
      </c>
      <c r="H32" s="60" t="s">
        <v>48</v>
      </c>
      <c r="I32" s="44">
        <v>761.68</v>
      </c>
      <c r="J32" s="18">
        <f>CEVEN!M33</f>
        <v>8</v>
      </c>
      <c r="K32" s="22">
        <f>SUM(CEVEN!M33-CEVEN!N33)</f>
        <v>1</v>
      </c>
      <c r="L32" s="27">
        <f t="shared" si="0"/>
        <v>7</v>
      </c>
      <c r="M32" s="19">
        <f t="shared" si="1"/>
        <v>6093.44</v>
      </c>
      <c r="N32" s="19">
        <f t="shared" si="2"/>
        <v>761.68</v>
      </c>
    </row>
    <row r="33" spans="1:15" ht="24" customHeight="1" x14ac:dyDescent="0.25">
      <c r="A33" s="124"/>
      <c r="B33" s="72">
        <v>31</v>
      </c>
      <c r="C33" s="131"/>
      <c r="D33" s="85" t="s">
        <v>69</v>
      </c>
      <c r="E33" s="86" t="s">
        <v>44</v>
      </c>
      <c r="F33" s="95" t="s">
        <v>24</v>
      </c>
      <c r="G33" s="60" t="s">
        <v>47</v>
      </c>
      <c r="H33" s="60" t="s">
        <v>48</v>
      </c>
      <c r="I33" s="44">
        <v>761.68</v>
      </c>
      <c r="J33" s="18">
        <f>CEVEN!M34</f>
        <v>8</v>
      </c>
      <c r="K33" s="22">
        <f>SUM(CEVEN!M34-CEVEN!N34)</f>
        <v>2</v>
      </c>
      <c r="L33" s="27">
        <f t="shared" si="0"/>
        <v>6</v>
      </c>
      <c r="M33" s="19">
        <f t="shared" si="1"/>
        <v>6093.44</v>
      </c>
      <c r="N33" s="19">
        <f t="shared" si="2"/>
        <v>1523.36</v>
      </c>
    </row>
    <row r="34" spans="1:15" ht="21" customHeight="1" x14ac:dyDescent="0.25">
      <c r="A34" s="124"/>
      <c r="B34" s="72">
        <v>32</v>
      </c>
      <c r="C34" s="131"/>
      <c r="D34" s="85" t="s">
        <v>70</v>
      </c>
      <c r="E34" s="86" t="s">
        <v>44</v>
      </c>
      <c r="F34" s="95" t="s">
        <v>24</v>
      </c>
      <c r="G34" s="60" t="s">
        <v>47</v>
      </c>
      <c r="H34" s="60" t="s">
        <v>48</v>
      </c>
      <c r="I34" s="44">
        <v>944.5</v>
      </c>
      <c r="J34" s="18">
        <f>CEVEN!M35</f>
        <v>8</v>
      </c>
      <c r="K34" s="22">
        <f>SUM(CEVEN!M35-CEVEN!N35)</f>
        <v>2</v>
      </c>
      <c r="L34" s="27">
        <f t="shared" si="0"/>
        <v>6</v>
      </c>
      <c r="M34" s="19">
        <f t="shared" si="1"/>
        <v>7556</v>
      </c>
      <c r="N34" s="19">
        <f t="shared" si="2"/>
        <v>1889</v>
      </c>
    </row>
    <row r="35" spans="1:15" ht="24" customHeight="1" x14ac:dyDescent="0.25">
      <c r="A35" s="124"/>
      <c r="B35" s="72">
        <v>33</v>
      </c>
      <c r="C35" s="131"/>
      <c r="D35" s="85" t="s">
        <v>71</v>
      </c>
      <c r="E35" s="86" t="s">
        <v>44</v>
      </c>
      <c r="F35" s="95" t="s">
        <v>24</v>
      </c>
      <c r="G35" s="60" t="s">
        <v>47</v>
      </c>
      <c r="H35" s="60" t="s">
        <v>48</v>
      </c>
      <c r="I35" s="44">
        <v>944.5</v>
      </c>
      <c r="J35" s="18">
        <f>CEVEN!M36</f>
        <v>8</v>
      </c>
      <c r="K35" s="22">
        <f>SUM(CEVEN!M36-CEVEN!N36)</f>
        <v>2</v>
      </c>
      <c r="L35" s="27">
        <f t="shared" si="0"/>
        <v>6</v>
      </c>
      <c r="M35" s="19">
        <f t="shared" si="1"/>
        <v>7556</v>
      </c>
      <c r="N35" s="19">
        <f t="shared" si="2"/>
        <v>1889</v>
      </c>
    </row>
    <row r="36" spans="1:15" ht="21.75" customHeight="1" x14ac:dyDescent="0.25">
      <c r="A36" s="125"/>
      <c r="B36" s="72">
        <v>34</v>
      </c>
      <c r="C36" s="132"/>
      <c r="D36" s="85" t="s">
        <v>72</v>
      </c>
      <c r="E36" s="87" t="s">
        <v>44</v>
      </c>
      <c r="F36" s="95" t="s">
        <v>24</v>
      </c>
      <c r="G36" s="60" t="s">
        <v>47</v>
      </c>
      <c r="H36" s="60" t="s">
        <v>48</v>
      </c>
      <c r="I36" s="44">
        <v>2984.05</v>
      </c>
      <c r="J36" s="18">
        <f>CEVEN!M37</f>
        <v>8</v>
      </c>
      <c r="K36" s="22">
        <f>SUM(CEVEN!M37-CEVEN!N37)</f>
        <v>2</v>
      </c>
      <c r="L36" s="27">
        <f t="shared" si="0"/>
        <v>6</v>
      </c>
      <c r="M36" s="19">
        <f t="shared" si="1"/>
        <v>23872.400000000001</v>
      </c>
      <c r="N36" s="19">
        <f t="shared" si="2"/>
        <v>5968.1</v>
      </c>
    </row>
    <row r="37" spans="1:15" ht="23.25" customHeight="1" x14ac:dyDescent="0.25">
      <c r="A37" s="126">
        <v>3</v>
      </c>
      <c r="B37" s="93">
        <v>35</v>
      </c>
      <c r="C37" s="128" t="s">
        <v>49</v>
      </c>
      <c r="D37" s="94" t="s">
        <v>50</v>
      </c>
      <c r="E37" s="91" t="s">
        <v>44</v>
      </c>
      <c r="F37" s="90" t="s">
        <v>24</v>
      </c>
      <c r="G37" s="91" t="s">
        <v>53</v>
      </c>
      <c r="H37" s="91" t="s">
        <v>54</v>
      </c>
      <c r="I37" s="92">
        <v>2760</v>
      </c>
      <c r="J37" s="18">
        <f>CEVEN!M38</f>
        <v>16</v>
      </c>
      <c r="K37" s="22">
        <f>SUM(CEVEN!M38-CEVEN!N38)</f>
        <v>8</v>
      </c>
      <c r="L37" s="27">
        <f t="shared" si="0"/>
        <v>8</v>
      </c>
      <c r="M37" s="19">
        <f t="shared" si="1"/>
        <v>44160</v>
      </c>
      <c r="N37" s="19">
        <f t="shared" si="2"/>
        <v>22080</v>
      </c>
    </row>
    <row r="38" spans="1:15" s="6" customFormat="1" ht="24" customHeight="1" x14ac:dyDescent="0.25">
      <c r="A38" s="127"/>
      <c r="B38" s="93">
        <v>36</v>
      </c>
      <c r="C38" s="129"/>
      <c r="D38" s="94" t="s">
        <v>51</v>
      </c>
      <c r="E38" s="91" t="s">
        <v>44</v>
      </c>
      <c r="F38" s="90" t="s">
        <v>24</v>
      </c>
      <c r="G38" s="91" t="s">
        <v>53</v>
      </c>
      <c r="H38" s="91" t="s">
        <v>54</v>
      </c>
      <c r="I38" s="92">
        <v>1011.33</v>
      </c>
      <c r="J38" s="18">
        <f>CEVEN!M39</f>
        <v>30</v>
      </c>
      <c r="K38" s="22">
        <f>SUM(CEVEN!M39-CEVEN!N39)</f>
        <v>7</v>
      </c>
      <c r="L38" s="27">
        <f t="shared" si="0"/>
        <v>23</v>
      </c>
      <c r="M38" s="19">
        <f t="shared" si="1"/>
        <v>30339.9</v>
      </c>
      <c r="N38" s="19">
        <f t="shared" si="2"/>
        <v>7079.31</v>
      </c>
    </row>
    <row r="39" spans="1:15" s="6" customFormat="1" ht="50.1" customHeight="1" x14ac:dyDescent="0.25">
      <c r="A39" s="1"/>
      <c r="B39" s="1"/>
      <c r="C39" s="23"/>
      <c r="D39" s="1"/>
      <c r="E39" s="1"/>
      <c r="F39" s="1"/>
      <c r="G39" s="1"/>
      <c r="H39" s="1"/>
      <c r="I39" s="1"/>
      <c r="J39" s="1"/>
      <c r="K39" s="5"/>
      <c r="L39" s="24"/>
      <c r="M39" s="56">
        <f>SUM(M3:M38)</f>
        <v>459499.88000000006</v>
      </c>
      <c r="N39" s="46">
        <f>SUM(N3:N38)</f>
        <v>144605.22999999998</v>
      </c>
      <c r="O39" s="28"/>
    </row>
    <row r="40" spans="1:15" s="6" customFormat="1" ht="50.1" customHeight="1" x14ac:dyDescent="0.25">
      <c r="A40" s="1"/>
      <c r="B40" s="1"/>
      <c r="C40" s="23"/>
      <c r="D40" s="1"/>
      <c r="E40" s="1"/>
      <c r="F40" s="1"/>
      <c r="G40" s="1"/>
      <c r="H40" s="1"/>
      <c r="I40" s="1"/>
      <c r="J40" s="1"/>
      <c r="K40" s="5"/>
      <c r="L40" s="24"/>
      <c r="M40" s="7"/>
    </row>
    <row r="41" spans="1:15" s="6" customFormat="1" ht="35.25" customHeight="1" x14ac:dyDescent="0.25">
      <c r="A41" s="1"/>
      <c r="B41" s="1"/>
      <c r="C41" s="23"/>
      <c r="D41" s="1"/>
      <c r="E41" s="1"/>
      <c r="F41" s="1"/>
      <c r="G41" s="1"/>
      <c r="H41" s="1"/>
      <c r="I41" s="1"/>
      <c r="J41" s="1"/>
      <c r="K41" s="136" t="str">
        <f>A1</f>
        <v>PROCESSO: 612/2023</v>
      </c>
      <c r="L41" s="136"/>
      <c r="M41" s="136"/>
      <c r="N41" s="136"/>
      <c r="O41" s="136"/>
    </row>
    <row r="42" spans="1:15" s="6" customFormat="1" ht="48" customHeight="1" x14ac:dyDescent="0.25">
      <c r="A42" s="1"/>
      <c r="B42" s="1"/>
      <c r="C42" s="23"/>
      <c r="D42" s="1"/>
      <c r="E42" s="1"/>
      <c r="F42" s="1"/>
      <c r="G42" s="1"/>
      <c r="H42" s="1"/>
      <c r="I42" s="1"/>
      <c r="J42" s="1"/>
      <c r="K42" s="136" t="str">
        <f>D1</f>
        <v>OBJETO: CONTRATAÇÃO DE EMPRESA ESPECIALIZADA EM SERVIÇOS DE ARBITRAGEM E LOCAÇÃO DE AMBULÂNCIAS PARA OS JOGOS INTERNOS (JIUDESC) E JOGOS DE INTEGRAÇÃO DOS SERVIDORES (JISUDESC) DA UDESC,</v>
      </c>
      <c r="L42" s="136"/>
      <c r="M42" s="136"/>
      <c r="N42" s="136"/>
      <c r="O42" s="136"/>
    </row>
    <row r="43" spans="1:15" s="6" customFormat="1" ht="29.25" customHeight="1" x14ac:dyDescent="0.25">
      <c r="A43" s="1"/>
      <c r="B43" s="1"/>
      <c r="C43" s="23"/>
      <c r="D43" s="1"/>
      <c r="E43" s="1"/>
      <c r="F43" s="1"/>
      <c r="G43" s="1"/>
      <c r="H43" s="1"/>
      <c r="I43" s="1"/>
      <c r="J43" s="1"/>
      <c r="K43" s="136" t="str">
        <f>K1</f>
        <v>VIGÊNCIA DA ATA: 14/04/2023 até 14/04/2024</v>
      </c>
      <c r="L43" s="136"/>
      <c r="M43" s="136"/>
      <c r="N43" s="136"/>
      <c r="O43" s="136"/>
    </row>
    <row r="44" spans="1:15" s="6" customFormat="1" ht="33" customHeight="1" x14ac:dyDescent="0.25">
      <c r="A44" s="1"/>
      <c r="B44" s="1"/>
      <c r="C44" s="23"/>
      <c r="D44" s="1"/>
      <c r="E44" s="1"/>
      <c r="F44" s="1"/>
      <c r="G44" s="1"/>
      <c r="H44" s="1"/>
      <c r="I44" s="1"/>
      <c r="J44" s="1"/>
      <c r="K44" s="12" t="s">
        <v>10</v>
      </c>
      <c r="L44" s="13"/>
      <c r="M44" s="13"/>
      <c r="N44" s="13"/>
      <c r="O44" s="8">
        <f>M39</f>
        <v>459499.88000000006</v>
      </c>
    </row>
    <row r="45" spans="1:15" s="6" customFormat="1" ht="27.75" customHeight="1" x14ac:dyDescent="0.25">
      <c r="A45" s="1"/>
      <c r="B45" s="1"/>
      <c r="C45" s="23"/>
      <c r="D45" s="1"/>
      <c r="E45" s="1"/>
      <c r="F45" s="1"/>
      <c r="G45" s="1"/>
      <c r="H45" s="1"/>
      <c r="I45" s="1"/>
      <c r="J45" s="1"/>
      <c r="K45" s="14" t="s">
        <v>11</v>
      </c>
      <c r="L45" s="15"/>
      <c r="M45" s="15"/>
      <c r="N45" s="15"/>
      <c r="O45" s="9">
        <f>N39</f>
        <v>144605.22999999998</v>
      </c>
    </row>
    <row r="46" spans="1:15" s="6" customFormat="1" ht="15.75" x14ac:dyDescent="0.25">
      <c r="A46" s="1"/>
      <c r="B46" s="1"/>
      <c r="C46" s="23"/>
      <c r="D46" s="1"/>
      <c r="E46" s="1"/>
      <c r="F46" s="1"/>
      <c r="G46" s="1"/>
      <c r="H46" s="1"/>
      <c r="I46" s="1"/>
      <c r="J46" s="1"/>
      <c r="K46" s="14" t="s">
        <v>12</v>
      </c>
      <c r="L46" s="15"/>
      <c r="M46" s="15"/>
      <c r="N46" s="15"/>
      <c r="O46" s="11"/>
    </row>
    <row r="47" spans="1:15" s="6" customFormat="1" ht="15.75" x14ac:dyDescent="0.25">
      <c r="A47" s="1"/>
      <c r="B47" s="1"/>
      <c r="C47" s="23"/>
      <c r="D47" s="1"/>
      <c r="E47" s="1"/>
      <c r="F47" s="1"/>
      <c r="G47" s="1"/>
      <c r="H47" s="1"/>
      <c r="I47" s="1"/>
      <c r="J47" s="1"/>
      <c r="K47" s="16" t="s">
        <v>13</v>
      </c>
      <c r="L47" s="17"/>
      <c r="M47" s="17"/>
      <c r="N47" s="17"/>
      <c r="O47" s="10">
        <f>O45/O44</f>
        <v>0.31470134442690162</v>
      </c>
    </row>
    <row r="48" spans="1:15" s="6" customFormat="1" ht="15.75" x14ac:dyDescent="0.25">
      <c r="A48" s="1"/>
      <c r="B48" s="1"/>
      <c r="C48" s="23"/>
      <c r="D48" s="1"/>
      <c r="E48" s="1"/>
      <c r="F48" s="1"/>
      <c r="G48" s="1"/>
      <c r="H48" s="1"/>
      <c r="I48" s="1"/>
      <c r="J48" s="1"/>
      <c r="K48" s="133" t="s">
        <v>73</v>
      </c>
      <c r="L48" s="134"/>
      <c r="M48" s="134"/>
      <c r="N48" s="134"/>
      <c r="O48" s="135"/>
    </row>
    <row r="49" spans="1:13" s="6" customFormat="1" x14ac:dyDescent="0.25">
      <c r="A49" s="1"/>
      <c r="B49" s="1"/>
      <c r="C49" s="23"/>
      <c r="D49" s="1"/>
      <c r="E49" s="1"/>
      <c r="F49" s="1"/>
      <c r="G49" s="1"/>
      <c r="H49" s="1"/>
      <c r="I49" s="1"/>
      <c r="J49" s="1"/>
      <c r="K49" s="5"/>
      <c r="L49" s="24"/>
      <c r="M49" s="7"/>
    </row>
    <row r="50" spans="1:13" s="6" customFormat="1" x14ac:dyDescent="0.25">
      <c r="A50" s="1"/>
      <c r="B50" s="1"/>
      <c r="C50" s="23"/>
      <c r="D50" s="1"/>
      <c r="E50" s="1"/>
      <c r="F50" s="1"/>
      <c r="G50" s="1"/>
      <c r="H50" s="1"/>
      <c r="I50" s="1"/>
      <c r="J50" s="1"/>
      <c r="K50" s="5"/>
      <c r="L50" s="24"/>
      <c r="M50" s="7"/>
    </row>
    <row r="51" spans="1:13" s="6" customFormat="1" x14ac:dyDescent="0.25">
      <c r="A51" s="1"/>
      <c r="B51" s="1"/>
      <c r="C51" s="23"/>
      <c r="D51" s="1"/>
      <c r="E51" s="1"/>
      <c r="F51" s="1"/>
      <c r="G51" s="1"/>
      <c r="H51" s="1"/>
      <c r="I51" s="1"/>
      <c r="J51" s="1"/>
      <c r="K51" s="5"/>
      <c r="L51" s="24"/>
      <c r="M51" s="7"/>
    </row>
    <row r="52" spans="1:13" s="6" customFormat="1" x14ac:dyDescent="0.25">
      <c r="A52" s="1"/>
      <c r="B52" s="1"/>
      <c r="C52" s="23"/>
      <c r="D52" s="1"/>
      <c r="E52" s="1"/>
      <c r="F52" s="1"/>
      <c r="G52" s="1"/>
      <c r="H52" s="1"/>
      <c r="I52" s="1"/>
      <c r="J52" s="1"/>
      <c r="K52" s="5"/>
      <c r="L52" s="24"/>
      <c r="M52" s="7"/>
    </row>
    <row r="53" spans="1:13" s="6" customFormat="1" x14ac:dyDescent="0.25">
      <c r="A53" s="1"/>
      <c r="B53" s="1"/>
      <c r="C53" s="23"/>
      <c r="D53" s="1"/>
      <c r="E53" s="1"/>
      <c r="F53" s="1"/>
      <c r="G53" s="1"/>
      <c r="H53" s="1"/>
      <c r="I53" s="1"/>
      <c r="J53" s="1"/>
      <c r="K53" s="5"/>
      <c r="L53" s="24"/>
      <c r="M53" s="7"/>
    </row>
    <row r="54" spans="1:13" s="6" customFormat="1" x14ac:dyDescent="0.25">
      <c r="A54" s="1"/>
      <c r="B54" s="1"/>
      <c r="C54" s="23"/>
      <c r="D54" s="1"/>
      <c r="E54" s="1"/>
      <c r="F54" s="1"/>
      <c r="G54" s="1"/>
      <c r="H54" s="1"/>
      <c r="I54" s="1"/>
      <c r="J54" s="1"/>
      <c r="K54" s="5"/>
      <c r="L54" s="24"/>
      <c r="M54" s="7"/>
    </row>
    <row r="55" spans="1:13" s="6" customFormat="1" x14ac:dyDescent="0.25">
      <c r="A55" s="1"/>
      <c r="B55" s="1"/>
      <c r="C55" s="23"/>
      <c r="D55" s="1"/>
      <c r="E55" s="1"/>
      <c r="F55" s="1"/>
      <c r="G55" s="1"/>
      <c r="H55" s="1"/>
      <c r="I55" s="1"/>
      <c r="J55" s="1"/>
      <c r="K55" s="5"/>
      <c r="L55" s="24"/>
      <c r="M55" s="7"/>
    </row>
    <row r="56" spans="1:13" s="6" customFormat="1" x14ac:dyDescent="0.25">
      <c r="A56" s="1"/>
      <c r="B56" s="1"/>
      <c r="C56" s="23"/>
      <c r="D56" s="1"/>
      <c r="E56" s="1"/>
      <c r="F56" s="1"/>
      <c r="G56" s="1"/>
      <c r="H56" s="1"/>
      <c r="I56" s="1"/>
      <c r="J56" s="1"/>
      <c r="K56" s="5"/>
      <c r="L56" s="24"/>
      <c r="M56" s="7"/>
    </row>
    <row r="57" spans="1:13" s="6" customFormat="1" x14ac:dyDescent="0.25">
      <c r="A57" s="1"/>
      <c r="B57" s="1"/>
      <c r="C57" s="23"/>
      <c r="D57" s="1"/>
      <c r="E57" s="1"/>
      <c r="F57" s="1"/>
      <c r="G57" s="1"/>
      <c r="H57" s="1"/>
      <c r="I57" s="1"/>
      <c r="J57" s="1"/>
      <c r="K57" s="5"/>
      <c r="L57" s="24"/>
      <c r="M57" s="7"/>
    </row>
    <row r="58" spans="1:13" s="6" customFormat="1" x14ac:dyDescent="0.25">
      <c r="A58" s="1"/>
      <c r="B58" s="1"/>
      <c r="C58" s="23"/>
      <c r="D58" s="1"/>
      <c r="E58" s="1"/>
      <c r="F58" s="1"/>
      <c r="G58" s="1"/>
      <c r="H58" s="1"/>
      <c r="I58" s="1"/>
      <c r="J58" s="1"/>
      <c r="K58" s="5"/>
      <c r="L58" s="24"/>
      <c r="M58" s="7"/>
    </row>
    <row r="59" spans="1:13" s="6" customFormat="1" x14ac:dyDescent="0.25">
      <c r="A59" s="1"/>
      <c r="B59" s="1"/>
      <c r="C59" s="23"/>
      <c r="D59" s="1"/>
      <c r="E59" s="1"/>
      <c r="F59" s="1"/>
      <c r="G59" s="1"/>
      <c r="H59" s="1"/>
      <c r="I59" s="1"/>
      <c r="J59" s="1"/>
      <c r="K59" s="5"/>
      <c r="L59" s="24"/>
      <c r="M59" s="7"/>
    </row>
    <row r="60" spans="1:13" s="6" customFormat="1" x14ac:dyDescent="0.25">
      <c r="A60" s="1"/>
      <c r="B60" s="1"/>
      <c r="C60" s="23"/>
      <c r="D60" s="1"/>
      <c r="E60" s="1"/>
      <c r="F60" s="1"/>
      <c r="G60" s="1"/>
      <c r="H60" s="1"/>
      <c r="I60" s="1"/>
      <c r="J60" s="1"/>
      <c r="K60" s="5"/>
      <c r="L60" s="24"/>
      <c r="M60" s="7"/>
    </row>
    <row r="61" spans="1:13" s="6" customFormat="1" x14ac:dyDescent="0.25">
      <c r="A61" s="1"/>
      <c r="B61" s="1"/>
      <c r="C61" s="23"/>
      <c r="D61" s="1"/>
      <c r="E61" s="1"/>
      <c r="F61" s="1"/>
      <c r="G61" s="1"/>
      <c r="H61" s="1"/>
      <c r="I61" s="1"/>
      <c r="J61" s="1"/>
      <c r="K61" s="5"/>
      <c r="L61" s="24"/>
      <c r="M61" s="7"/>
    </row>
    <row r="62" spans="1:13" s="6" customFormat="1" x14ac:dyDescent="0.25">
      <c r="A62" s="1"/>
      <c r="B62" s="1"/>
      <c r="C62" s="23"/>
      <c r="D62" s="1"/>
      <c r="E62" s="1"/>
      <c r="F62" s="1"/>
      <c r="G62" s="1"/>
      <c r="H62" s="1"/>
      <c r="I62" s="1"/>
      <c r="J62" s="1"/>
      <c r="K62" s="5"/>
      <c r="L62" s="24"/>
      <c r="M62" s="7"/>
    </row>
    <row r="63" spans="1:13" s="6" customFormat="1" x14ac:dyDescent="0.25">
      <c r="A63" s="1"/>
      <c r="B63" s="1"/>
      <c r="C63" s="23"/>
      <c r="D63" s="1"/>
      <c r="E63" s="1"/>
      <c r="F63" s="1"/>
      <c r="G63" s="1"/>
      <c r="H63" s="1"/>
      <c r="I63" s="1"/>
      <c r="J63" s="1"/>
      <c r="K63" s="5"/>
      <c r="L63" s="24"/>
      <c r="M63" s="7"/>
    </row>
    <row r="64" spans="1:13" s="6" customFormat="1" x14ac:dyDescent="0.25">
      <c r="A64" s="1"/>
      <c r="B64" s="1"/>
      <c r="C64" s="23"/>
      <c r="D64" s="1"/>
      <c r="E64" s="1"/>
      <c r="F64" s="1"/>
      <c r="G64" s="1"/>
      <c r="H64" s="1"/>
      <c r="I64" s="1"/>
      <c r="J64" s="1"/>
      <c r="K64" s="5"/>
      <c r="L64" s="24"/>
      <c r="M64" s="7"/>
    </row>
    <row r="65" spans="1:13" s="6" customFormat="1" x14ac:dyDescent="0.25">
      <c r="A65" s="1"/>
      <c r="B65" s="1"/>
      <c r="C65" s="23"/>
      <c r="D65" s="1"/>
      <c r="E65" s="1"/>
      <c r="F65" s="1"/>
      <c r="G65" s="1"/>
      <c r="H65" s="1"/>
      <c r="I65" s="1"/>
      <c r="J65" s="1"/>
      <c r="K65" s="5"/>
      <c r="L65" s="24"/>
      <c r="M65" s="7"/>
    </row>
    <row r="66" spans="1:13" s="6" customFormat="1" x14ac:dyDescent="0.25">
      <c r="A66" s="1"/>
      <c r="B66" s="1"/>
      <c r="C66" s="23"/>
      <c r="D66" s="1"/>
      <c r="E66" s="1"/>
      <c r="F66" s="1"/>
      <c r="G66" s="1"/>
      <c r="H66" s="1"/>
      <c r="I66" s="1"/>
      <c r="J66" s="1"/>
      <c r="K66" s="5"/>
      <c r="L66" s="24"/>
      <c r="M66" s="7"/>
    </row>
    <row r="67" spans="1:13" s="6" customFormat="1" x14ac:dyDescent="0.25">
      <c r="A67" s="1"/>
      <c r="B67" s="1"/>
      <c r="C67" s="23"/>
      <c r="D67" s="1"/>
      <c r="E67" s="1"/>
      <c r="F67" s="1"/>
      <c r="G67" s="1"/>
      <c r="H67" s="1"/>
      <c r="I67" s="1"/>
      <c r="J67" s="1"/>
      <c r="K67" s="5"/>
      <c r="L67" s="24"/>
      <c r="M67" s="7"/>
    </row>
    <row r="68" spans="1:13" s="6" customFormat="1" x14ac:dyDescent="0.25">
      <c r="A68" s="1"/>
      <c r="B68" s="1"/>
      <c r="C68" s="23"/>
      <c r="D68" s="1"/>
      <c r="E68" s="1"/>
      <c r="F68" s="1"/>
      <c r="G68" s="1"/>
      <c r="H68" s="1"/>
      <c r="I68" s="1"/>
      <c r="J68" s="1"/>
      <c r="K68" s="5"/>
      <c r="L68" s="24"/>
      <c r="M68" s="7"/>
    </row>
    <row r="69" spans="1:13" s="6" customFormat="1" x14ac:dyDescent="0.25">
      <c r="A69" s="1"/>
      <c r="B69" s="1"/>
      <c r="C69" s="23"/>
      <c r="D69" s="1"/>
      <c r="E69" s="1"/>
      <c r="F69" s="1"/>
      <c r="G69" s="1"/>
      <c r="H69" s="1"/>
      <c r="I69" s="1"/>
      <c r="J69" s="1"/>
      <c r="K69" s="5"/>
      <c r="L69" s="24"/>
      <c r="M69" s="7"/>
    </row>
    <row r="70" spans="1:13" s="6" customFormat="1" x14ac:dyDescent="0.25">
      <c r="A70" s="1"/>
      <c r="B70" s="1"/>
      <c r="C70" s="23"/>
      <c r="D70" s="1"/>
      <c r="E70" s="1"/>
      <c r="F70" s="1"/>
      <c r="G70" s="1"/>
      <c r="H70" s="1"/>
      <c r="I70" s="1"/>
      <c r="J70" s="1"/>
      <c r="K70" s="5"/>
      <c r="L70" s="24"/>
      <c r="M70" s="7"/>
    </row>
    <row r="71" spans="1:13" s="6" customFormat="1" x14ac:dyDescent="0.25">
      <c r="A71" s="1"/>
      <c r="B71" s="1"/>
      <c r="C71" s="23"/>
      <c r="D71" s="1"/>
      <c r="E71" s="1"/>
      <c r="F71" s="1"/>
      <c r="G71" s="1"/>
      <c r="H71" s="1"/>
      <c r="I71" s="1"/>
      <c r="J71" s="1"/>
      <c r="K71" s="5"/>
      <c r="L71" s="24"/>
      <c r="M71" s="7"/>
    </row>
    <row r="72" spans="1:13" s="6" customFormat="1" x14ac:dyDescent="0.25">
      <c r="A72" s="1"/>
      <c r="B72" s="1"/>
      <c r="C72" s="23"/>
      <c r="D72" s="1"/>
      <c r="E72" s="1"/>
      <c r="F72" s="1"/>
      <c r="G72" s="1"/>
      <c r="H72" s="1"/>
      <c r="I72" s="1"/>
      <c r="J72" s="1"/>
      <c r="K72" s="5"/>
      <c r="L72" s="24"/>
      <c r="M72" s="7"/>
    </row>
    <row r="73" spans="1:13" s="6" customFormat="1" x14ac:dyDescent="0.25">
      <c r="A73" s="1"/>
      <c r="B73" s="1"/>
      <c r="C73" s="23"/>
      <c r="D73" s="1"/>
      <c r="E73" s="1"/>
      <c r="F73" s="1"/>
      <c r="G73" s="1"/>
      <c r="H73" s="1"/>
      <c r="I73" s="1"/>
      <c r="J73" s="1"/>
      <c r="K73" s="5"/>
      <c r="L73" s="24"/>
      <c r="M73" s="7"/>
    </row>
    <row r="74" spans="1:13" s="6" customFormat="1" x14ac:dyDescent="0.25">
      <c r="A74" s="1"/>
      <c r="B74" s="1"/>
      <c r="C74" s="23"/>
      <c r="D74" s="1"/>
      <c r="E74" s="1"/>
      <c r="F74" s="1"/>
      <c r="G74" s="1"/>
      <c r="H74" s="1"/>
      <c r="I74" s="1"/>
      <c r="J74" s="1"/>
      <c r="K74" s="5"/>
      <c r="L74" s="24"/>
      <c r="M74" s="7"/>
    </row>
    <row r="75" spans="1:13" s="6" customFormat="1" x14ac:dyDescent="0.25">
      <c r="A75" s="1"/>
      <c r="B75" s="1"/>
      <c r="C75" s="23"/>
      <c r="D75" s="1"/>
      <c r="E75" s="1"/>
      <c r="F75" s="1"/>
      <c r="G75" s="1"/>
      <c r="H75" s="1"/>
      <c r="I75" s="1"/>
      <c r="J75" s="1"/>
      <c r="K75" s="5"/>
      <c r="L75" s="24"/>
      <c r="M75" s="7"/>
    </row>
    <row r="76" spans="1:13" s="6" customFormat="1" x14ac:dyDescent="0.25">
      <c r="A76" s="1"/>
      <c r="B76" s="1"/>
      <c r="C76" s="23"/>
      <c r="D76" s="1"/>
      <c r="E76" s="1"/>
      <c r="F76" s="1"/>
      <c r="G76" s="1"/>
      <c r="H76" s="1"/>
      <c r="I76" s="1"/>
      <c r="J76" s="1"/>
      <c r="K76" s="5"/>
      <c r="L76" s="24"/>
      <c r="M76" s="7"/>
    </row>
    <row r="77" spans="1:13" s="6" customFormat="1" x14ac:dyDescent="0.25">
      <c r="A77" s="1"/>
      <c r="B77" s="1"/>
      <c r="C77" s="23"/>
      <c r="D77" s="1"/>
      <c r="E77" s="1"/>
      <c r="F77" s="1"/>
      <c r="G77" s="1"/>
      <c r="H77" s="1"/>
      <c r="I77" s="1"/>
      <c r="J77" s="1"/>
      <c r="K77" s="5"/>
      <c r="L77" s="24"/>
      <c r="M77" s="7"/>
    </row>
    <row r="78" spans="1:13" s="6" customFormat="1" x14ac:dyDescent="0.25">
      <c r="A78" s="1"/>
      <c r="B78" s="1"/>
      <c r="C78" s="23"/>
      <c r="D78" s="1"/>
      <c r="E78" s="1"/>
      <c r="F78" s="1"/>
      <c r="G78" s="1"/>
      <c r="H78" s="1"/>
      <c r="I78" s="1"/>
      <c r="J78" s="1"/>
      <c r="K78" s="5"/>
      <c r="L78" s="24"/>
      <c r="M78" s="7"/>
    </row>
    <row r="79" spans="1:13" s="6" customFormat="1" x14ac:dyDescent="0.25">
      <c r="A79" s="1"/>
      <c r="B79" s="1"/>
      <c r="C79" s="23"/>
      <c r="D79" s="1"/>
      <c r="E79" s="1"/>
      <c r="F79" s="1"/>
      <c r="G79" s="1"/>
      <c r="H79" s="1"/>
      <c r="I79" s="1"/>
      <c r="J79" s="1"/>
      <c r="K79" s="5"/>
      <c r="L79" s="24"/>
      <c r="M79" s="7"/>
    </row>
    <row r="80" spans="1:13" s="6" customFormat="1" x14ac:dyDescent="0.25">
      <c r="A80" s="1"/>
      <c r="B80" s="1"/>
      <c r="C80" s="23"/>
      <c r="D80" s="1"/>
      <c r="E80" s="1"/>
      <c r="F80" s="1"/>
      <c r="G80" s="1"/>
      <c r="H80" s="1"/>
      <c r="I80" s="1"/>
      <c r="J80" s="1"/>
      <c r="K80" s="5"/>
      <c r="L80" s="24"/>
      <c r="M80" s="7"/>
    </row>
    <row r="81" spans="1:13" s="6" customFormat="1" x14ac:dyDescent="0.25">
      <c r="A81" s="1"/>
      <c r="B81" s="1"/>
      <c r="C81" s="23"/>
      <c r="D81" s="1"/>
      <c r="E81" s="1"/>
      <c r="F81" s="1"/>
      <c r="G81" s="1"/>
      <c r="H81" s="1"/>
      <c r="I81" s="1"/>
      <c r="J81" s="1"/>
      <c r="K81" s="5"/>
      <c r="L81" s="24"/>
      <c r="M81" s="7"/>
    </row>
    <row r="82" spans="1:13" s="6" customFormat="1" x14ac:dyDescent="0.25">
      <c r="A82" s="1"/>
      <c r="B82" s="1"/>
      <c r="C82" s="23"/>
      <c r="D82" s="1"/>
      <c r="E82" s="1"/>
      <c r="F82" s="1"/>
      <c r="G82" s="1"/>
      <c r="H82" s="1"/>
      <c r="I82" s="1"/>
      <c r="J82" s="1"/>
      <c r="K82" s="5"/>
      <c r="L82" s="24"/>
      <c r="M82" s="7"/>
    </row>
    <row r="83" spans="1:13" s="6" customFormat="1" x14ac:dyDescent="0.25">
      <c r="A83" s="1"/>
      <c r="B83" s="1"/>
      <c r="C83" s="23"/>
      <c r="D83" s="1"/>
      <c r="E83" s="1"/>
      <c r="F83" s="1"/>
      <c r="G83" s="1"/>
      <c r="H83" s="1"/>
      <c r="I83" s="1"/>
      <c r="J83" s="1"/>
      <c r="K83" s="5"/>
      <c r="L83" s="24"/>
      <c r="M83" s="7"/>
    </row>
    <row r="84" spans="1:13" s="6" customFormat="1" x14ac:dyDescent="0.25">
      <c r="A84" s="1"/>
      <c r="B84" s="1"/>
      <c r="C84" s="23"/>
      <c r="D84" s="1"/>
      <c r="E84" s="1"/>
      <c r="F84" s="1"/>
      <c r="G84" s="1"/>
      <c r="H84" s="1"/>
      <c r="I84" s="1"/>
      <c r="J84" s="1"/>
      <c r="K84" s="5"/>
      <c r="L84" s="24"/>
      <c r="M84" s="7"/>
    </row>
    <row r="85" spans="1:13" s="6" customFormat="1" x14ac:dyDescent="0.25">
      <c r="A85" s="1"/>
      <c r="B85" s="1"/>
      <c r="C85" s="23"/>
      <c r="D85" s="1"/>
      <c r="E85" s="1"/>
      <c r="F85" s="1"/>
      <c r="G85" s="1"/>
      <c r="H85" s="1"/>
      <c r="I85" s="1"/>
      <c r="J85" s="1"/>
      <c r="K85" s="5"/>
      <c r="L85" s="24"/>
      <c r="M85" s="7"/>
    </row>
    <row r="86" spans="1:13" s="6" customFormat="1" x14ac:dyDescent="0.25">
      <c r="A86" s="1"/>
      <c r="B86" s="1"/>
      <c r="C86" s="23"/>
      <c r="D86" s="1"/>
      <c r="E86" s="1"/>
      <c r="F86" s="1"/>
      <c r="G86" s="1"/>
      <c r="H86" s="1"/>
      <c r="I86" s="1"/>
      <c r="J86" s="1"/>
      <c r="K86" s="5"/>
      <c r="L86" s="24"/>
      <c r="M86" s="7"/>
    </row>
    <row r="87" spans="1:13" s="6" customFormat="1" x14ac:dyDescent="0.25">
      <c r="A87" s="1"/>
      <c r="B87" s="1"/>
      <c r="C87" s="23"/>
      <c r="D87" s="1"/>
      <c r="E87" s="1"/>
      <c r="F87" s="1"/>
      <c r="G87" s="1"/>
      <c r="H87" s="1"/>
      <c r="I87" s="1"/>
      <c r="J87" s="1"/>
      <c r="K87" s="5"/>
      <c r="L87" s="24"/>
      <c r="M87" s="7"/>
    </row>
    <row r="88" spans="1:13" s="6" customFormat="1" x14ac:dyDescent="0.25">
      <c r="A88" s="1"/>
      <c r="B88" s="1"/>
      <c r="C88" s="23"/>
      <c r="D88" s="1"/>
      <c r="E88" s="1"/>
      <c r="F88" s="1"/>
      <c r="G88" s="1"/>
      <c r="H88" s="1"/>
      <c r="I88" s="1"/>
      <c r="J88" s="1"/>
      <c r="K88" s="5"/>
      <c r="L88" s="24"/>
      <c r="M88" s="7"/>
    </row>
    <row r="89" spans="1:13" s="6" customFormat="1" x14ac:dyDescent="0.25">
      <c r="A89" s="1"/>
      <c r="B89" s="1"/>
      <c r="C89" s="23"/>
      <c r="D89" s="1"/>
      <c r="E89" s="1"/>
      <c r="F89" s="1"/>
      <c r="G89" s="1"/>
      <c r="H89" s="1"/>
      <c r="I89" s="1"/>
      <c r="J89" s="1"/>
      <c r="K89" s="5"/>
      <c r="L89" s="24"/>
      <c r="M89" s="7"/>
    </row>
    <row r="90" spans="1:13" s="6" customFormat="1" x14ac:dyDescent="0.25">
      <c r="A90" s="1"/>
      <c r="B90" s="1"/>
      <c r="C90" s="23"/>
      <c r="D90" s="1"/>
      <c r="E90" s="1"/>
      <c r="F90" s="1"/>
      <c r="G90" s="1"/>
      <c r="H90" s="1"/>
      <c r="I90" s="1"/>
      <c r="J90" s="1"/>
      <c r="K90" s="5"/>
      <c r="L90" s="24"/>
      <c r="M90" s="7"/>
    </row>
    <row r="91" spans="1:13" s="6" customFormat="1" x14ac:dyDescent="0.25">
      <c r="A91" s="1"/>
      <c r="B91" s="1"/>
      <c r="C91" s="23"/>
      <c r="D91" s="1"/>
      <c r="E91" s="1"/>
      <c r="F91" s="1"/>
      <c r="G91" s="1"/>
      <c r="H91" s="1"/>
      <c r="I91" s="1"/>
      <c r="J91" s="1"/>
      <c r="K91" s="5"/>
      <c r="L91" s="24"/>
      <c r="M91" s="7"/>
    </row>
    <row r="92" spans="1:13" s="6" customFormat="1" x14ac:dyDescent="0.25">
      <c r="A92" s="1"/>
      <c r="B92" s="1"/>
      <c r="C92" s="23"/>
      <c r="D92" s="1"/>
      <c r="E92" s="1"/>
      <c r="F92" s="1"/>
      <c r="G92" s="1"/>
      <c r="H92" s="1"/>
      <c r="I92" s="1"/>
      <c r="J92" s="1"/>
      <c r="K92" s="5"/>
      <c r="L92" s="24"/>
      <c r="M92" s="7"/>
    </row>
    <row r="93" spans="1:13" s="6" customFormat="1" x14ac:dyDescent="0.25">
      <c r="A93" s="1"/>
      <c r="B93" s="1"/>
      <c r="C93" s="23"/>
      <c r="D93" s="1"/>
      <c r="E93" s="1"/>
      <c r="F93" s="1"/>
      <c r="G93" s="1"/>
      <c r="H93" s="1"/>
      <c r="I93" s="1"/>
      <c r="J93" s="1"/>
      <c r="K93" s="5"/>
      <c r="L93" s="24"/>
      <c r="M93" s="7"/>
    </row>
    <row r="94" spans="1:13" s="6" customFormat="1" x14ac:dyDescent="0.25">
      <c r="A94" s="1"/>
      <c r="B94" s="1"/>
      <c r="C94" s="23"/>
      <c r="D94" s="1"/>
      <c r="E94" s="1"/>
      <c r="F94" s="1"/>
      <c r="G94" s="1"/>
      <c r="H94" s="1"/>
      <c r="I94" s="1"/>
      <c r="J94" s="1"/>
      <c r="K94" s="5"/>
      <c r="L94" s="24"/>
      <c r="M94" s="7"/>
    </row>
    <row r="95" spans="1:13" s="6" customFormat="1" x14ac:dyDescent="0.25">
      <c r="A95" s="1"/>
      <c r="B95" s="1"/>
      <c r="C95" s="23"/>
      <c r="D95" s="1"/>
      <c r="E95" s="1"/>
      <c r="F95" s="1"/>
      <c r="G95" s="1"/>
      <c r="H95" s="1"/>
      <c r="I95" s="1"/>
      <c r="J95" s="1"/>
      <c r="K95" s="5"/>
      <c r="L95" s="24"/>
      <c r="M95" s="7"/>
    </row>
    <row r="96" spans="1:13" s="6" customFormat="1" x14ac:dyDescent="0.25">
      <c r="A96" s="1"/>
      <c r="B96" s="1"/>
      <c r="C96" s="23"/>
      <c r="D96" s="1"/>
      <c r="E96" s="1"/>
      <c r="F96" s="1"/>
      <c r="G96" s="1"/>
      <c r="H96" s="1"/>
      <c r="I96" s="1"/>
      <c r="J96" s="1"/>
      <c r="K96" s="5"/>
      <c r="L96" s="24"/>
      <c r="M96" s="7"/>
    </row>
    <row r="97" spans="1:13" s="6" customFormat="1" x14ac:dyDescent="0.25">
      <c r="A97" s="1"/>
      <c r="B97" s="1"/>
      <c r="C97" s="23"/>
      <c r="D97" s="1"/>
      <c r="E97" s="1"/>
      <c r="F97" s="1"/>
      <c r="G97" s="1"/>
      <c r="H97" s="1"/>
      <c r="I97" s="1"/>
      <c r="J97" s="1"/>
      <c r="K97" s="5"/>
      <c r="L97" s="24"/>
      <c r="M97" s="7"/>
    </row>
    <row r="98" spans="1:13" s="6" customFormat="1" x14ac:dyDescent="0.25">
      <c r="A98" s="1"/>
      <c r="B98" s="1"/>
      <c r="C98" s="23"/>
      <c r="D98" s="1"/>
      <c r="E98" s="1"/>
      <c r="F98" s="1"/>
      <c r="G98" s="1"/>
      <c r="H98" s="1"/>
      <c r="I98" s="1"/>
      <c r="J98" s="1"/>
      <c r="K98" s="5"/>
      <c r="L98" s="24"/>
      <c r="M98" s="7"/>
    </row>
    <row r="99" spans="1:13" s="6" customFormat="1" x14ac:dyDescent="0.25">
      <c r="A99" s="1"/>
      <c r="B99" s="1"/>
      <c r="C99" s="23"/>
      <c r="D99" s="1"/>
      <c r="E99" s="1"/>
      <c r="F99" s="1"/>
      <c r="G99" s="1"/>
      <c r="H99" s="1"/>
      <c r="I99" s="1"/>
      <c r="J99" s="1"/>
      <c r="K99" s="5"/>
      <c r="L99" s="24"/>
      <c r="M99" s="7"/>
    </row>
    <row r="100" spans="1:13" s="6" customFormat="1" x14ac:dyDescent="0.25">
      <c r="A100" s="1"/>
      <c r="B100" s="1"/>
      <c r="C100" s="23"/>
      <c r="D100" s="1"/>
      <c r="E100" s="1"/>
      <c r="F100" s="1"/>
      <c r="G100" s="1"/>
      <c r="H100" s="1"/>
      <c r="I100" s="1"/>
      <c r="J100" s="1"/>
      <c r="K100" s="5"/>
      <c r="L100" s="24"/>
      <c r="M100" s="7"/>
    </row>
    <row r="101" spans="1:13" s="6" customFormat="1" x14ac:dyDescent="0.25">
      <c r="A101" s="1"/>
      <c r="B101" s="1"/>
      <c r="C101" s="23"/>
      <c r="D101" s="1"/>
      <c r="E101" s="1"/>
      <c r="F101" s="1"/>
      <c r="G101" s="1"/>
      <c r="H101" s="1"/>
      <c r="I101" s="1"/>
      <c r="J101" s="1"/>
      <c r="K101" s="5"/>
      <c r="L101" s="24"/>
      <c r="M101" s="7"/>
    </row>
    <row r="102" spans="1:13" s="6" customFormat="1" x14ac:dyDescent="0.25">
      <c r="A102" s="1"/>
      <c r="B102" s="1"/>
      <c r="C102" s="23"/>
      <c r="D102" s="1"/>
      <c r="E102" s="1"/>
      <c r="F102" s="1"/>
      <c r="G102" s="1"/>
      <c r="H102" s="1"/>
      <c r="I102" s="1"/>
      <c r="J102" s="1"/>
      <c r="K102" s="5"/>
      <c r="L102" s="24"/>
      <c r="M102" s="7"/>
    </row>
    <row r="103" spans="1:13" s="6" customFormat="1" x14ac:dyDescent="0.25">
      <c r="A103" s="1"/>
      <c r="B103" s="1"/>
      <c r="C103" s="23"/>
      <c r="D103" s="1"/>
      <c r="E103" s="1"/>
      <c r="F103" s="1"/>
      <c r="G103" s="1"/>
      <c r="H103" s="1"/>
      <c r="I103" s="1"/>
      <c r="J103" s="1"/>
      <c r="K103" s="5"/>
      <c r="L103" s="24"/>
      <c r="M103" s="7"/>
    </row>
    <row r="104" spans="1:13" s="6" customFormat="1" x14ac:dyDescent="0.25">
      <c r="A104" s="1"/>
      <c r="B104" s="1"/>
      <c r="C104" s="23"/>
      <c r="D104" s="1"/>
      <c r="E104" s="1"/>
      <c r="F104" s="1"/>
      <c r="G104" s="1"/>
      <c r="H104" s="1"/>
      <c r="I104" s="1"/>
      <c r="J104" s="1"/>
      <c r="K104" s="5"/>
      <c r="L104" s="24"/>
      <c r="M104" s="7"/>
    </row>
    <row r="105" spans="1:13" s="6" customFormat="1" x14ac:dyDescent="0.25">
      <c r="A105" s="1"/>
      <c r="B105" s="1"/>
      <c r="C105" s="23"/>
      <c r="D105" s="1"/>
      <c r="E105" s="1"/>
      <c r="F105" s="1"/>
      <c r="G105" s="1"/>
      <c r="H105" s="1"/>
      <c r="I105" s="1"/>
      <c r="J105" s="1"/>
      <c r="K105" s="5"/>
      <c r="L105" s="24"/>
      <c r="M105" s="7"/>
    </row>
    <row r="106" spans="1:13" s="6" customFormat="1" x14ac:dyDescent="0.25">
      <c r="A106" s="1"/>
      <c r="B106" s="1"/>
      <c r="C106" s="23"/>
      <c r="D106" s="1"/>
      <c r="E106" s="1"/>
      <c r="F106" s="1"/>
      <c r="G106" s="1"/>
      <c r="H106" s="1"/>
      <c r="I106" s="1"/>
      <c r="J106" s="1"/>
      <c r="K106" s="5"/>
      <c r="L106" s="24"/>
      <c r="M106" s="7"/>
    </row>
    <row r="107" spans="1:13" s="6" customFormat="1" x14ac:dyDescent="0.25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5"/>
      <c r="L107" s="24"/>
      <c r="M107" s="7"/>
    </row>
    <row r="108" spans="1:13" s="6" customFormat="1" x14ac:dyDescent="0.25">
      <c r="A108" s="1"/>
      <c r="B108" s="1"/>
      <c r="C108" s="23"/>
      <c r="D108" s="1"/>
      <c r="E108" s="1"/>
      <c r="F108" s="1"/>
      <c r="G108" s="1"/>
      <c r="H108" s="1"/>
      <c r="I108" s="1"/>
      <c r="J108" s="1"/>
      <c r="K108" s="5"/>
      <c r="L108" s="24"/>
      <c r="M108" s="7"/>
    </row>
    <row r="109" spans="1:13" s="6" customFormat="1" x14ac:dyDescent="0.25">
      <c r="A109" s="1"/>
      <c r="B109" s="1"/>
      <c r="C109" s="23"/>
      <c r="D109" s="1"/>
      <c r="E109" s="1"/>
      <c r="F109" s="1"/>
      <c r="G109" s="1"/>
      <c r="H109" s="1"/>
      <c r="I109" s="1"/>
      <c r="J109" s="1"/>
      <c r="K109" s="5"/>
      <c r="L109" s="24"/>
      <c r="M109" s="7"/>
    </row>
    <row r="110" spans="1:13" s="6" customFormat="1" x14ac:dyDescent="0.25">
      <c r="A110" s="1"/>
      <c r="B110" s="1"/>
      <c r="C110" s="23"/>
      <c r="D110" s="1"/>
      <c r="E110" s="1"/>
      <c r="F110" s="1"/>
      <c r="G110" s="1"/>
      <c r="H110" s="1"/>
      <c r="I110" s="1"/>
      <c r="J110" s="1"/>
      <c r="K110" s="5"/>
      <c r="L110" s="24"/>
      <c r="M110" s="7"/>
    </row>
    <row r="111" spans="1:13" s="6" customFormat="1" x14ac:dyDescent="0.25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5"/>
      <c r="L111" s="24"/>
      <c r="M111" s="7"/>
    </row>
    <row r="112" spans="1:13" s="6" customFormat="1" x14ac:dyDescent="0.25">
      <c r="A112" s="1"/>
      <c r="B112" s="1"/>
      <c r="C112" s="23"/>
      <c r="D112" s="1"/>
      <c r="E112" s="1"/>
      <c r="F112" s="1"/>
      <c r="G112" s="1"/>
      <c r="H112" s="1"/>
      <c r="I112" s="1"/>
      <c r="J112" s="1"/>
      <c r="K112" s="5"/>
      <c r="L112" s="24"/>
      <c r="M112" s="7"/>
    </row>
    <row r="113" spans="1:13" s="6" customFormat="1" x14ac:dyDescent="0.25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5"/>
      <c r="L113" s="24"/>
      <c r="M113" s="7"/>
    </row>
    <row r="114" spans="1:13" s="6" customFormat="1" x14ac:dyDescent="0.25">
      <c r="A114" s="1"/>
      <c r="B114" s="1"/>
      <c r="C114" s="23"/>
      <c r="D114" s="1"/>
      <c r="E114" s="1"/>
      <c r="F114" s="1"/>
      <c r="G114" s="1"/>
      <c r="H114" s="1"/>
      <c r="I114" s="1"/>
      <c r="J114" s="1"/>
      <c r="K114" s="5"/>
      <c r="L114" s="24"/>
      <c r="M114" s="7"/>
    </row>
    <row r="115" spans="1:13" s="6" customFormat="1" x14ac:dyDescent="0.25">
      <c r="A115" s="1"/>
      <c r="B115" s="1"/>
      <c r="C115" s="23"/>
      <c r="D115" s="1"/>
      <c r="E115" s="1"/>
      <c r="F115" s="1"/>
      <c r="G115" s="1"/>
      <c r="H115" s="1"/>
      <c r="I115" s="1"/>
      <c r="J115" s="1"/>
      <c r="K115" s="5"/>
      <c r="L115" s="24"/>
      <c r="M115" s="7"/>
    </row>
    <row r="116" spans="1:13" s="6" customFormat="1" x14ac:dyDescent="0.25">
      <c r="A116" s="1"/>
      <c r="B116" s="1"/>
      <c r="C116" s="23"/>
      <c r="D116" s="1"/>
      <c r="E116" s="1"/>
      <c r="F116" s="1"/>
      <c r="G116" s="1"/>
      <c r="H116" s="1"/>
      <c r="I116" s="1"/>
      <c r="J116" s="1"/>
      <c r="K116" s="5"/>
      <c r="L116" s="24"/>
      <c r="M116" s="7"/>
    </row>
    <row r="117" spans="1:13" s="6" customFormat="1" x14ac:dyDescent="0.25">
      <c r="A117" s="1"/>
      <c r="B117" s="1"/>
      <c r="C117" s="23"/>
      <c r="D117" s="1"/>
      <c r="E117" s="1"/>
      <c r="F117" s="1"/>
      <c r="G117" s="1"/>
      <c r="H117" s="1"/>
      <c r="I117" s="1"/>
      <c r="J117" s="1"/>
      <c r="K117" s="5"/>
      <c r="L117" s="24"/>
      <c r="M117" s="7"/>
    </row>
    <row r="118" spans="1:13" s="6" customFormat="1" x14ac:dyDescent="0.25">
      <c r="A118" s="1"/>
      <c r="B118" s="1"/>
      <c r="C118" s="23"/>
      <c r="D118" s="1"/>
      <c r="E118" s="1"/>
      <c r="F118" s="1"/>
      <c r="G118" s="1"/>
      <c r="H118" s="1"/>
      <c r="I118" s="1"/>
      <c r="J118" s="1"/>
      <c r="K118" s="5"/>
      <c r="L118" s="24"/>
      <c r="M118" s="7"/>
    </row>
    <row r="119" spans="1:13" s="6" customFormat="1" x14ac:dyDescent="0.25">
      <c r="A119" s="1"/>
      <c r="B119" s="1"/>
      <c r="C119" s="23"/>
      <c r="D119" s="1"/>
      <c r="E119" s="1"/>
      <c r="F119" s="1"/>
      <c r="G119" s="1"/>
      <c r="H119" s="1"/>
      <c r="I119" s="1"/>
      <c r="J119" s="1"/>
      <c r="K119" s="5"/>
      <c r="L119" s="24"/>
      <c r="M119" s="7"/>
    </row>
    <row r="120" spans="1:13" s="6" customFormat="1" x14ac:dyDescent="0.25">
      <c r="A120" s="1"/>
      <c r="B120" s="1"/>
      <c r="C120" s="23"/>
      <c r="D120" s="1"/>
      <c r="E120" s="1"/>
      <c r="F120" s="1"/>
      <c r="G120" s="1"/>
      <c r="H120" s="1"/>
      <c r="I120" s="1"/>
      <c r="J120" s="1"/>
      <c r="K120" s="5"/>
      <c r="L120" s="24"/>
      <c r="M120" s="7"/>
    </row>
    <row r="121" spans="1:13" s="6" customFormat="1" x14ac:dyDescent="0.25">
      <c r="A121" s="1"/>
      <c r="B121" s="1"/>
      <c r="C121" s="23"/>
      <c r="D121" s="1"/>
      <c r="E121" s="1"/>
      <c r="F121" s="1"/>
      <c r="G121" s="1"/>
      <c r="H121" s="1"/>
      <c r="I121" s="1"/>
      <c r="J121" s="1"/>
      <c r="K121" s="5"/>
      <c r="L121" s="24"/>
      <c r="M121" s="7"/>
    </row>
    <row r="122" spans="1:13" s="6" customFormat="1" x14ac:dyDescent="0.25">
      <c r="A122" s="1"/>
      <c r="B122" s="1"/>
      <c r="C122" s="23"/>
      <c r="D122" s="1"/>
      <c r="E122" s="1"/>
      <c r="F122" s="1"/>
      <c r="G122" s="1"/>
      <c r="H122" s="1"/>
      <c r="I122" s="1"/>
      <c r="J122" s="1"/>
      <c r="K122" s="5"/>
      <c r="L122" s="24"/>
      <c r="M122" s="7"/>
    </row>
    <row r="123" spans="1:13" s="6" customFormat="1" x14ac:dyDescent="0.25">
      <c r="A123" s="1"/>
      <c r="B123" s="1"/>
      <c r="C123" s="23"/>
      <c r="D123" s="1"/>
      <c r="E123" s="1"/>
      <c r="F123" s="1"/>
      <c r="G123" s="1"/>
      <c r="H123" s="1"/>
      <c r="I123" s="1"/>
      <c r="J123" s="1"/>
      <c r="K123" s="5"/>
      <c r="L123" s="24"/>
      <c r="M123" s="7"/>
    </row>
    <row r="124" spans="1:13" s="6" customFormat="1" x14ac:dyDescent="0.25">
      <c r="A124" s="1"/>
      <c r="B124" s="1"/>
      <c r="C124" s="23"/>
      <c r="D124" s="1"/>
      <c r="E124" s="1"/>
      <c r="F124" s="1"/>
      <c r="G124" s="1"/>
      <c r="H124" s="1"/>
      <c r="I124" s="1"/>
      <c r="J124" s="1"/>
      <c r="K124" s="5"/>
      <c r="L124" s="24"/>
      <c r="M124" s="7"/>
    </row>
    <row r="125" spans="1:13" s="6" customFormat="1" x14ac:dyDescent="0.25">
      <c r="A125" s="1"/>
      <c r="B125" s="1"/>
      <c r="C125" s="23"/>
      <c r="D125" s="1"/>
      <c r="E125" s="1"/>
      <c r="F125" s="1"/>
      <c r="G125" s="1"/>
      <c r="H125" s="1"/>
      <c r="I125" s="1"/>
      <c r="J125" s="1"/>
      <c r="K125" s="5"/>
      <c r="L125" s="24"/>
      <c r="M125" s="7"/>
    </row>
    <row r="126" spans="1:13" s="6" customFormat="1" x14ac:dyDescent="0.25">
      <c r="A126" s="1"/>
      <c r="B126" s="1"/>
      <c r="C126" s="23"/>
      <c r="D126" s="1"/>
      <c r="E126" s="1"/>
      <c r="F126" s="1"/>
      <c r="G126" s="1"/>
      <c r="H126" s="1"/>
      <c r="I126" s="1"/>
      <c r="J126" s="1"/>
      <c r="K126" s="5"/>
      <c r="L126" s="24"/>
      <c r="M126" s="7"/>
    </row>
    <row r="127" spans="1:13" s="6" customFormat="1" x14ac:dyDescent="0.25">
      <c r="A127" s="1"/>
      <c r="B127" s="1"/>
      <c r="C127" s="23"/>
      <c r="D127" s="1"/>
      <c r="E127" s="1"/>
      <c r="F127" s="1"/>
      <c r="G127" s="1"/>
      <c r="H127" s="1"/>
      <c r="I127" s="1"/>
      <c r="J127" s="1"/>
      <c r="K127" s="5"/>
      <c r="L127" s="24"/>
      <c r="M127" s="7"/>
    </row>
    <row r="128" spans="1:13" s="6" customFormat="1" x14ac:dyDescent="0.25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5"/>
      <c r="L128" s="24"/>
      <c r="M128" s="7"/>
    </row>
    <row r="129" spans="1:13" s="6" customFormat="1" x14ac:dyDescent="0.25">
      <c r="A129" s="1"/>
      <c r="B129" s="1"/>
      <c r="C129" s="23"/>
      <c r="D129" s="1"/>
      <c r="E129" s="1"/>
      <c r="F129" s="1"/>
      <c r="G129" s="1"/>
      <c r="H129" s="1"/>
      <c r="I129" s="1"/>
      <c r="J129" s="1"/>
      <c r="K129" s="5"/>
      <c r="L129" s="24"/>
      <c r="M129" s="7"/>
    </row>
    <row r="130" spans="1:13" s="6" customFormat="1" x14ac:dyDescent="0.25">
      <c r="A130" s="1"/>
      <c r="B130" s="1"/>
      <c r="C130" s="23"/>
      <c r="D130" s="1"/>
      <c r="E130" s="1"/>
      <c r="F130" s="1"/>
      <c r="G130" s="1"/>
      <c r="H130" s="1"/>
      <c r="I130" s="1"/>
      <c r="J130" s="1"/>
      <c r="K130" s="5"/>
      <c r="L130" s="24"/>
      <c r="M130" s="7"/>
    </row>
    <row r="131" spans="1:13" s="6" customFormat="1" x14ac:dyDescent="0.25">
      <c r="A131" s="1"/>
      <c r="B131" s="1"/>
      <c r="C131" s="23"/>
      <c r="D131" s="1"/>
      <c r="E131" s="1"/>
      <c r="F131" s="1"/>
      <c r="G131" s="1"/>
      <c r="H131" s="1"/>
      <c r="I131" s="1"/>
      <c r="J131" s="1"/>
      <c r="K131" s="5"/>
      <c r="L131" s="24"/>
      <c r="M131" s="7"/>
    </row>
    <row r="132" spans="1:13" s="6" customFormat="1" x14ac:dyDescent="0.25">
      <c r="A132" s="1"/>
      <c r="B132" s="1"/>
      <c r="C132" s="23"/>
      <c r="D132" s="1"/>
      <c r="E132" s="1"/>
      <c r="F132" s="1"/>
      <c r="G132" s="1"/>
      <c r="H132" s="1"/>
      <c r="I132" s="1"/>
      <c r="J132" s="1"/>
      <c r="K132" s="5"/>
      <c r="L132" s="24"/>
      <c r="M132" s="7"/>
    </row>
    <row r="133" spans="1:13" s="6" customFormat="1" x14ac:dyDescent="0.25">
      <c r="A133" s="1"/>
      <c r="B133" s="1"/>
      <c r="C133" s="23"/>
      <c r="D133" s="1"/>
      <c r="E133" s="1"/>
      <c r="F133" s="1"/>
      <c r="G133" s="1"/>
      <c r="H133" s="1"/>
      <c r="I133" s="1"/>
      <c r="J133" s="1"/>
      <c r="K133" s="5"/>
      <c r="L133" s="24"/>
      <c r="M133" s="7"/>
    </row>
    <row r="134" spans="1:13" s="6" customFormat="1" x14ac:dyDescent="0.25">
      <c r="A134" s="1"/>
      <c r="B134" s="1"/>
      <c r="C134" s="23"/>
      <c r="D134" s="1"/>
      <c r="E134" s="1"/>
      <c r="F134" s="1"/>
      <c r="G134" s="1"/>
      <c r="H134" s="1"/>
      <c r="I134" s="1"/>
      <c r="J134" s="1"/>
      <c r="K134" s="5"/>
      <c r="L134" s="24"/>
      <c r="M134" s="7"/>
    </row>
    <row r="135" spans="1:13" s="6" customFormat="1" x14ac:dyDescent="0.25">
      <c r="A135" s="1"/>
      <c r="B135" s="1"/>
      <c r="C135" s="23"/>
      <c r="D135" s="1"/>
      <c r="E135" s="1"/>
      <c r="F135" s="1"/>
      <c r="G135" s="1"/>
      <c r="H135" s="1"/>
      <c r="I135" s="1"/>
      <c r="J135" s="1"/>
      <c r="K135" s="5"/>
      <c r="L135" s="24"/>
      <c r="M135" s="7"/>
    </row>
    <row r="136" spans="1:13" s="6" customFormat="1" x14ac:dyDescent="0.25">
      <c r="A136" s="1"/>
      <c r="B136" s="1"/>
      <c r="C136" s="23"/>
      <c r="D136" s="1"/>
      <c r="E136" s="1"/>
      <c r="F136" s="1"/>
      <c r="G136" s="1"/>
      <c r="H136" s="1"/>
      <c r="I136" s="1"/>
      <c r="J136" s="1"/>
      <c r="K136" s="5"/>
      <c r="L136" s="24"/>
      <c r="M136" s="7"/>
    </row>
    <row r="137" spans="1:13" s="6" customFormat="1" x14ac:dyDescent="0.25">
      <c r="A137" s="1"/>
      <c r="B137" s="1"/>
      <c r="C137" s="23"/>
      <c r="D137" s="1"/>
      <c r="E137" s="1"/>
      <c r="F137" s="1"/>
      <c r="G137" s="1"/>
      <c r="H137" s="1"/>
      <c r="I137" s="1"/>
      <c r="J137" s="1"/>
      <c r="K137" s="5"/>
      <c r="L137" s="24"/>
      <c r="M137" s="7"/>
    </row>
    <row r="138" spans="1:13" s="6" customFormat="1" x14ac:dyDescent="0.25">
      <c r="A138" s="1"/>
      <c r="B138" s="1"/>
      <c r="C138" s="23"/>
      <c r="D138" s="1"/>
      <c r="E138" s="1"/>
      <c r="F138" s="1"/>
      <c r="G138" s="1"/>
      <c r="H138" s="1"/>
      <c r="I138" s="1"/>
      <c r="J138" s="1"/>
      <c r="K138" s="5"/>
      <c r="L138" s="24"/>
      <c r="M138" s="7"/>
    </row>
    <row r="139" spans="1:13" s="6" customFormat="1" x14ac:dyDescent="0.25">
      <c r="A139" s="1"/>
      <c r="B139" s="1"/>
      <c r="C139" s="23"/>
      <c r="D139" s="1"/>
      <c r="E139" s="1"/>
      <c r="F139" s="1"/>
      <c r="G139" s="1"/>
      <c r="H139" s="1"/>
      <c r="I139" s="1"/>
      <c r="J139" s="1"/>
      <c r="K139" s="5"/>
      <c r="L139" s="24"/>
      <c r="M139" s="7"/>
    </row>
    <row r="140" spans="1:13" s="6" customFormat="1" x14ac:dyDescent="0.25">
      <c r="A140" s="1"/>
      <c r="B140" s="1"/>
      <c r="C140" s="23"/>
      <c r="D140" s="1"/>
      <c r="E140" s="1"/>
      <c r="F140" s="1"/>
      <c r="G140" s="1"/>
      <c r="H140" s="1"/>
      <c r="I140" s="1"/>
      <c r="J140" s="1"/>
      <c r="K140" s="5"/>
      <c r="L140" s="24"/>
      <c r="M140" s="7"/>
    </row>
    <row r="141" spans="1:13" s="6" customFormat="1" x14ac:dyDescent="0.25">
      <c r="A141" s="1"/>
      <c r="B141" s="1"/>
      <c r="C141" s="23"/>
      <c r="D141" s="1"/>
      <c r="E141" s="1"/>
      <c r="F141" s="1"/>
      <c r="G141" s="1"/>
      <c r="H141" s="1"/>
      <c r="I141" s="1"/>
      <c r="J141" s="1"/>
      <c r="K141" s="5"/>
      <c r="L141" s="24"/>
      <c r="M141" s="7"/>
    </row>
    <row r="142" spans="1:13" s="6" customFormat="1" x14ac:dyDescent="0.25">
      <c r="A142" s="1"/>
      <c r="B142" s="1"/>
      <c r="C142" s="23"/>
      <c r="D142" s="1"/>
      <c r="E142" s="1"/>
      <c r="F142" s="1"/>
      <c r="G142" s="1"/>
      <c r="H142" s="1"/>
      <c r="I142" s="1"/>
      <c r="J142" s="1"/>
      <c r="K142" s="5"/>
      <c r="L142" s="24"/>
      <c r="M142" s="7"/>
    </row>
    <row r="143" spans="1:13" s="6" customFormat="1" x14ac:dyDescent="0.25">
      <c r="A143" s="1"/>
      <c r="B143" s="1"/>
      <c r="C143" s="23"/>
      <c r="D143" s="1"/>
      <c r="E143" s="1"/>
      <c r="F143" s="1"/>
      <c r="G143" s="1"/>
      <c r="H143" s="1"/>
      <c r="I143" s="1"/>
      <c r="J143" s="1"/>
      <c r="K143" s="5"/>
      <c r="L143" s="24"/>
      <c r="M143" s="7"/>
    </row>
    <row r="144" spans="1:13" s="6" customFormat="1" x14ac:dyDescent="0.25">
      <c r="A144" s="1"/>
      <c r="B144" s="1"/>
      <c r="C144" s="23"/>
      <c r="D144" s="1"/>
      <c r="E144" s="1"/>
      <c r="F144" s="1"/>
      <c r="G144" s="1"/>
      <c r="H144" s="1"/>
      <c r="I144" s="1"/>
      <c r="J144" s="1"/>
      <c r="K144" s="5"/>
      <c r="L144" s="24"/>
      <c r="M144" s="7"/>
    </row>
    <row r="145" spans="1:13" s="6" customFormat="1" x14ac:dyDescent="0.25">
      <c r="A145" s="1"/>
      <c r="B145" s="1"/>
      <c r="C145" s="23"/>
      <c r="D145" s="1"/>
      <c r="E145" s="1"/>
      <c r="F145" s="1"/>
      <c r="G145" s="1"/>
      <c r="H145" s="1"/>
      <c r="I145" s="1"/>
      <c r="J145" s="1"/>
      <c r="K145" s="5"/>
      <c r="L145" s="24"/>
      <c r="M145" s="7"/>
    </row>
    <row r="146" spans="1:13" s="6" customFormat="1" x14ac:dyDescent="0.25">
      <c r="A146" s="1"/>
      <c r="B146" s="1"/>
      <c r="C146" s="23"/>
      <c r="D146" s="1"/>
      <c r="E146" s="1"/>
      <c r="F146" s="1"/>
      <c r="G146" s="1"/>
      <c r="H146" s="1"/>
      <c r="I146" s="1"/>
      <c r="J146" s="1"/>
      <c r="K146" s="5"/>
      <c r="L146" s="24"/>
      <c r="M146" s="7"/>
    </row>
    <row r="147" spans="1:13" s="6" customFormat="1" x14ac:dyDescent="0.25">
      <c r="A147" s="1"/>
      <c r="B147" s="1"/>
      <c r="C147" s="23"/>
      <c r="D147" s="1"/>
      <c r="E147" s="1"/>
      <c r="F147" s="1"/>
      <c r="G147" s="1"/>
      <c r="H147" s="1"/>
      <c r="I147" s="1"/>
      <c r="J147" s="1"/>
      <c r="K147" s="5"/>
      <c r="L147" s="24"/>
      <c r="M147" s="7"/>
    </row>
    <row r="148" spans="1:13" s="6" customFormat="1" x14ac:dyDescent="0.25">
      <c r="A148" s="1"/>
      <c r="B148" s="1"/>
      <c r="C148" s="23"/>
      <c r="D148" s="1"/>
      <c r="E148" s="1"/>
      <c r="F148" s="1"/>
      <c r="G148" s="1"/>
      <c r="H148" s="1"/>
      <c r="I148" s="1"/>
      <c r="J148" s="1"/>
      <c r="K148" s="5"/>
      <c r="L148" s="24"/>
      <c r="M148" s="7"/>
    </row>
    <row r="149" spans="1:13" s="6" customFormat="1" x14ac:dyDescent="0.25">
      <c r="A149" s="1"/>
      <c r="B149" s="1"/>
      <c r="C149" s="23"/>
      <c r="D149" s="1"/>
      <c r="E149" s="1"/>
      <c r="F149" s="1"/>
      <c r="G149" s="1"/>
      <c r="H149" s="1"/>
      <c r="I149" s="1"/>
      <c r="J149" s="1"/>
      <c r="K149" s="5"/>
      <c r="L149" s="24"/>
      <c r="M149" s="7"/>
    </row>
    <row r="150" spans="1:13" s="6" customFormat="1" x14ac:dyDescent="0.25">
      <c r="A150" s="1"/>
      <c r="B150" s="1"/>
      <c r="C150" s="23"/>
      <c r="D150" s="1"/>
      <c r="E150" s="1"/>
      <c r="F150" s="1"/>
      <c r="G150" s="1"/>
      <c r="H150" s="1"/>
      <c r="I150" s="1"/>
      <c r="J150" s="1"/>
      <c r="K150" s="5"/>
      <c r="L150" s="24"/>
      <c r="M150" s="7"/>
    </row>
    <row r="151" spans="1:13" s="6" customFormat="1" x14ac:dyDescent="0.25">
      <c r="A151" s="1"/>
      <c r="B151" s="1"/>
      <c r="C151" s="23"/>
      <c r="D151" s="1"/>
      <c r="E151" s="1"/>
      <c r="F151" s="1"/>
      <c r="G151" s="1"/>
      <c r="H151" s="1"/>
      <c r="I151" s="1"/>
      <c r="J151" s="1"/>
      <c r="K151" s="5"/>
      <c r="L151" s="24"/>
      <c r="M151" s="7"/>
    </row>
    <row r="152" spans="1:13" s="6" customFormat="1" x14ac:dyDescent="0.25">
      <c r="A152" s="1"/>
      <c r="B152" s="1"/>
      <c r="C152" s="23"/>
      <c r="D152" s="1"/>
      <c r="E152" s="1"/>
      <c r="F152" s="1"/>
      <c r="G152" s="1"/>
      <c r="H152" s="1"/>
      <c r="I152" s="1"/>
      <c r="J152" s="1"/>
      <c r="K152" s="5"/>
      <c r="L152" s="24"/>
      <c r="M152" s="7"/>
    </row>
    <row r="153" spans="1:13" s="6" customFormat="1" x14ac:dyDescent="0.25">
      <c r="A153" s="1"/>
      <c r="B153" s="1"/>
      <c r="C153" s="23"/>
      <c r="D153" s="1"/>
      <c r="E153" s="1"/>
      <c r="F153" s="1"/>
      <c r="G153" s="1"/>
      <c r="H153" s="1"/>
      <c r="I153" s="1"/>
      <c r="J153" s="1"/>
      <c r="K153" s="5"/>
      <c r="L153" s="24"/>
      <c r="M153" s="7"/>
    </row>
    <row r="154" spans="1:13" s="6" customFormat="1" x14ac:dyDescent="0.25">
      <c r="A154" s="1"/>
      <c r="B154" s="1"/>
      <c r="C154" s="23"/>
      <c r="D154" s="1"/>
      <c r="E154" s="1"/>
      <c r="F154" s="1"/>
      <c r="G154" s="1"/>
      <c r="H154" s="1"/>
      <c r="I154" s="1"/>
      <c r="J154" s="1"/>
      <c r="K154" s="5"/>
      <c r="L154" s="24"/>
      <c r="M154" s="7"/>
    </row>
    <row r="155" spans="1:13" s="6" customFormat="1" x14ac:dyDescent="0.25">
      <c r="A155" s="1"/>
      <c r="B155" s="1"/>
      <c r="C155" s="23"/>
      <c r="D155" s="1"/>
      <c r="E155" s="1"/>
      <c r="F155" s="1"/>
      <c r="G155" s="1"/>
      <c r="H155" s="1"/>
      <c r="I155" s="1"/>
      <c r="J155" s="1"/>
      <c r="K155" s="5"/>
      <c r="L155" s="24"/>
      <c r="M155" s="7"/>
    </row>
    <row r="156" spans="1:13" s="6" customFormat="1" x14ac:dyDescent="0.25">
      <c r="A156" s="1"/>
      <c r="B156" s="1"/>
      <c r="C156" s="23"/>
      <c r="D156" s="1"/>
      <c r="E156" s="1"/>
      <c r="F156" s="1"/>
      <c r="G156" s="1"/>
      <c r="H156" s="1"/>
      <c r="I156" s="1"/>
      <c r="J156" s="1"/>
      <c r="K156" s="5"/>
      <c r="L156" s="24"/>
      <c r="M156" s="7"/>
    </row>
    <row r="157" spans="1:13" s="6" customFormat="1" x14ac:dyDescent="0.25">
      <c r="A157" s="1"/>
      <c r="B157" s="1"/>
      <c r="C157" s="23"/>
      <c r="D157" s="1"/>
      <c r="E157" s="1"/>
      <c r="F157" s="1"/>
      <c r="G157" s="1"/>
      <c r="H157" s="1"/>
      <c r="I157" s="1"/>
      <c r="J157" s="1"/>
      <c r="K157" s="5"/>
      <c r="L157" s="24"/>
      <c r="M157" s="7"/>
    </row>
    <row r="158" spans="1:13" s="6" customFormat="1" x14ac:dyDescent="0.25">
      <c r="A158" s="1"/>
      <c r="B158" s="1"/>
      <c r="C158" s="23"/>
      <c r="D158" s="1"/>
      <c r="E158" s="1"/>
      <c r="F158" s="1"/>
      <c r="G158" s="1"/>
      <c r="H158" s="1"/>
      <c r="I158" s="1"/>
      <c r="J158" s="1"/>
      <c r="K158" s="5"/>
      <c r="L158" s="24"/>
      <c r="M158" s="7"/>
    </row>
    <row r="159" spans="1:13" s="6" customFormat="1" x14ac:dyDescent="0.25">
      <c r="A159" s="1"/>
      <c r="B159" s="1"/>
      <c r="C159" s="23"/>
      <c r="D159" s="1"/>
      <c r="E159" s="1"/>
      <c r="F159" s="1"/>
      <c r="G159" s="1"/>
      <c r="H159" s="1"/>
      <c r="I159" s="1"/>
      <c r="J159" s="1"/>
      <c r="K159" s="5"/>
      <c r="L159" s="24"/>
      <c r="M159" s="7"/>
    </row>
    <row r="160" spans="1:13" s="6" customFormat="1" x14ac:dyDescent="0.25">
      <c r="A160" s="1"/>
      <c r="B160" s="1"/>
      <c r="C160" s="23"/>
      <c r="D160" s="1"/>
      <c r="E160" s="1"/>
      <c r="F160" s="1"/>
      <c r="G160" s="1"/>
      <c r="H160" s="1"/>
      <c r="I160" s="1"/>
      <c r="J160" s="1"/>
      <c r="K160" s="5"/>
      <c r="L160" s="24"/>
      <c r="M160" s="7"/>
    </row>
    <row r="161" spans="1:13" s="6" customFormat="1" x14ac:dyDescent="0.25">
      <c r="A161" s="1"/>
      <c r="B161" s="1"/>
      <c r="C161" s="23"/>
      <c r="D161" s="1"/>
      <c r="E161" s="1"/>
      <c r="F161" s="1"/>
      <c r="G161" s="1"/>
      <c r="H161" s="1"/>
      <c r="I161" s="1"/>
      <c r="J161" s="1"/>
      <c r="K161" s="5"/>
      <c r="L161" s="24"/>
      <c r="M161" s="7"/>
    </row>
    <row r="162" spans="1:13" s="6" customFormat="1" x14ac:dyDescent="0.25">
      <c r="A162" s="1"/>
      <c r="B162" s="1"/>
      <c r="C162" s="23"/>
      <c r="D162" s="1"/>
      <c r="E162" s="1"/>
      <c r="F162" s="1"/>
      <c r="G162" s="1"/>
      <c r="H162" s="1"/>
      <c r="I162" s="1"/>
      <c r="J162" s="1"/>
      <c r="K162" s="5"/>
      <c r="L162" s="24"/>
      <c r="M162" s="7"/>
    </row>
    <row r="163" spans="1:13" s="6" customFormat="1" x14ac:dyDescent="0.25">
      <c r="A163" s="1"/>
      <c r="B163" s="1"/>
      <c r="C163" s="23"/>
      <c r="D163" s="1"/>
      <c r="E163" s="1"/>
      <c r="F163" s="1"/>
      <c r="G163" s="1"/>
      <c r="H163" s="1"/>
      <c r="I163" s="1"/>
      <c r="J163" s="1"/>
      <c r="K163" s="5"/>
      <c r="L163" s="24"/>
      <c r="M163" s="7"/>
    </row>
    <row r="164" spans="1:13" s="6" customFormat="1" x14ac:dyDescent="0.25">
      <c r="A164" s="1"/>
      <c r="B164" s="1"/>
      <c r="C164" s="23"/>
      <c r="D164" s="1"/>
      <c r="E164" s="1"/>
      <c r="F164" s="1"/>
      <c r="G164" s="1"/>
      <c r="H164" s="1"/>
      <c r="I164" s="1"/>
      <c r="J164" s="1"/>
      <c r="K164" s="5"/>
      <c r="L164" s="24"/>
      <c r="M164" s="7"/>
    </row>
    <row r="165" spans="1:13" s="6" customFormat="1" x14ac:dyDescent="0.25">
      <c r="A165" s="1"/>
      <c r="B165" s="1"/>
      <c r="C165" s="23"/>
      <c r="D165" s="1"/>
      <c r="E165" s="1"/>
      <c r="F165" s="1"/>
      <c r="G165" s="1"/>
      <c r="H165" s="1"/>
      <c r="I165" s="1"/>
      <c r="J165" s="1"/>
      <c r="K165" s="5"/>
      <c r="L165" s="24"/>
      <c r="M165" s="7"/>
    </row>
    <row r="166" spans="1:13" s="6" customFormat="1" x14ac:dyDescent="0.25">
      <c r="A166" s="1"/>
      <c r="B166" s="1"/>
      <c r="C166" s="23"/>
      <c r="D166" s="1"/>
      <c r="E166" s="1"/>
      <c r="F166" s="1"/>
      <c r="G166" s="1"/>
      <c r="H166" s="1"/>
      <c r="I166" s="1"/>
      <c r="J166" s="1"/>
      <c r="K166" s="5"/>
      <c r="L166" s="24"/>
      <c r="M166" s="7"/>
    </row>
    <row r="167" spans="1:13" s="6" customFormat="1" x14ac:dyDescent="0.25">
      <c r="A167" s="1"/>
      <c r="B167" s="1"/>
      <c r="C167" s="23"/>
      <c r="D167" s="1"/>
      <c r="E167" s="1"/>
      <c r="F167" s="1"/>
      <c r="G167" s="1"/>
      <c r="H167" s="1"/>
      <c r="I167" s="1"/>
      <c r="J167" s="1"/>
      <c r="K167" s="5"/>
      <c r="L167" s="24"/>
      <c r="M167" s="7"/>
    </row>
    <row r="168" spans="1:13" s="6" customFormat="1" x14ac:dyDescent="0.25">
      <c r="A168" s="1"/>
      <c r="B168" s="1"/>
      <c r="C168" s="23"/>
      <c r="D168" s="1"/>
      <c r="E168" s="1"/>
      <c r="F168" s="1"/>
      <c r="G168" s="1"/>
      <c r="H168" s="1"/>
      <c r="I168" s="1"/>
      <c r="J168" s="1"/>
      <c r="K168" s="5"/>
      <c r="L168" s="24"/>
      <c r="M168" s="7"/>
    </row>
    <row r="169" spans="1:13" s="6" customFormat="1" x14ac:dyDescent="0.25">
      <c r="A169" s="1"/>
      <c r="B169" s="1"/>
      <c r="C169" s="23"/>
      <c r="D169" s="1"/>
      <c r="E169" s="1"/>
      <c r="F169" s="1"/>
      <c r="G169" s="1"/>
      <c r="H169" s="1"/>
      <c r="I169" s="1"/>
      <c r="J169" s="1"/>
      <c r="K169" s="5"/>
      <c r="L169" s="24"/>
      <c r="M169" s="7"/>
    </row>
    <row r="170" spans="1:13" s="6" customFormat="1" x14ac:dyDescent="0.25">
      <c r="A170" s="1"/>
      <c r="B170" s="1"/>
      <c r="C170" s="23"/>
      <c r="D170" s="1"/>
      <c r="E170" s="1"/>
      <c r="F170" s="1"/>
      <c r="G170" s="1"/>
      <c r="H170" s="1"/>
      <c r="I170" s="1"/>
      <c r="J170" s="1"/>
      <c r="K170" s="5"/>
      <c r="L170" s="24"/>
      <c r="M170" s="7"/>
    </row>
    <row r="171" spans="1:13" s="6" customFormat="1" x14ac:dyDescent="0.25">
      <c r="A171" s="1"/>
      <c r="B171" s="1"/>
      <c r="C171" s="23"/>
      <c r="D171" s="1"/>
      <c r="E171" s="1"/>
      <c r="F171" s="1"/>
      <c r="G171" s="1"/>
      <c r="H171" s="1"/>
      <c r="I171" s="1"/>
      <c r="J171" s="1"/>
      <c r="K171" s="5"/>
      <c r="L171" s="24"/>
      <c r="M171" s="7"/>
    </row>
    <row r="172" spans="1:13" s="6" customFormat="1" x14ac:dyDescent="0.25">
      <c r="A172" s="1"/>
      <c r="B172" s="1"/>
      <c r="C172" s="23"/>
      <c r="D172" s="1"/>
      <c r="E172" s="1"/>
      <c r="F172" s="1"/>
      <c r="G172" s="1"/>
      <c r="H172" s="1"/>
      <c r="I172" s="1"/>
      <c r="J172" s="1"/>
      <c r="K172" s="5"/>
      <c r="L172" s="24"/>
      <c r="M172" s="7"/>
    </row>
    <row r="173" spans="1:13" s="6" customFormat="1" x14ac:dyDescent="0.25">
      <c r="A173" s="1"/>
      <c r="B173" s="1"/>
      <c r="C173" s="23"/>
      <c r="D173" s="1"/>
      <c r="E173" s="1"/>
      <c r="F173" s="1"/>
      <c r="G173" s="1"/>
      <c r="H173" s="1"/>
      <c r="I173" s="1"/>
      <c r="J173" s="1"/>
      <c r="K173" s="5"/>
      <c r="L173" s="24"/>
      <c r="M173" s="7"/>
    </row>
    <row r="174" spans="1:13" s="6" customFormat="1" x14ac:dyDescent="0.25">
      <c r="A174" s="1"/>
      <c r="B174" s="1"/>
      <c r="C174" s="23"/>
      <c r="D174" s="1"/>
      <c r="E174" s="1"/>
      <c r="F174" s="1"/>
      <c r="G174" s="1"/>
      <c r="H174" s="1"/>
      <c r="I174" s="1"/>
      <c r="J174" s="1"/>
      <c r="K174" s="5"/>
      <c r="L174" s="24"/>
      <c r="M174" s="7"/>
    </row>
    <row r="175" spans="1:13" s="6" customFormat="1" x14ac:dyDescent="0.25">
      <c r="A175" s="1"/>
      <c r="B175" s="1"/>
      <c r="C175" s="23"/>
      <c r="D175" s="1"/>
      <c r="E175" s="1"/>
      <c r="F175" s="1"/>
      <c r="G175" s="1"/>
      <c r="H175" s="1"/>
      <c r="I175" s="1"/>
      <c r="J175" s="1"/>
      <c r="K175" s="5"/>
      <c r="L175" s="24"/>
      <c r="M175" s="7"/>
    </row>
    <row r="176" spans="1:13" s="6" customFormat="1" x14ac:dyDescent="0.25">
      <c r="A176" s="1"/>
      <c r="B176" s="1"/>
      <c r="C176" s="23"/>
      <c r="D176" s="1"/>
      <c r="E176" s="1"/>
      <c r="F176" s="1"/>
      <c r="G176" s="1"/>
      <c r="H176" s="1"/>
      <c r="I176" s="1"/>
      <c r="J176" s="1"/>
      <c r="K176" s="5"/>
      <c r="L176" s="24"/>
      <c r="M176" s="7"/>
    </row>
    <row r="177" spans="1:13" s="6" customFormat="1" x14ac:dyDescent="0.25">
      <c r="A177" s="1"/>
      <c r="B177" s="1"/>
      <c r="C177" s="23"/>
      <c r="D177" s="1"/>
      <c r="E177" s="1"/>
      <c r="F177" s="1"/>
      <c r="G177" s="1"/>
      <c r="H177" s="1"/>
      <c r="I177" s="1"/>
      <c r="J177" s="1"/>
      <c r="K177" s="5"/>
      <c r="L177" s="24"/>
      <c r="M177" s="7"/>
    </row>
    <row r="178" spans="1:13" s="6" customFormat="1" x14ac:dyDescent="0.25">
      <c r="A178" s="1"/>
      <c r="B178" s="1"/>
      <c r="C178" s="23"/>
      <c r="D178" s="1"/>
      <c r="E178" s="1"/>
      <c r="F178" s="1"/>
      <c r="G178" s="1"/>
      <c r="H178" s="1"/>
      <c r="I178" s="1"/>
      <c r="J178" s="1"/>
      <c r="K178" s="5"/>
      <c r="L178" s="24"/>
      <c r="M178" s="7"/>
    </row>
    <row r="179" spans="1:13" s="6" customFormat="1" x14ac:dyDescent="0.25">
      <c r="A179" s="1"/>
      <c r="B179" s="1"/>
      <c r="C179" s="23"/>
      <c r="D179" s="1"/>
      <c r="E179" s="1"/>
      <c r="F179" s="1"/>
      <c r="G179" s="1"/>
      <c r="H179" s="1"/>
      <c r="I179" s="1"/>
      <c r="J179" s="1"/>
      <c r="K179" s="5"/>
      <c r="L179" s="24"/>
      <c r="M179" s="7"/>
    </row>
    <row r="180" spans="1:13" s="6" customFormat="1" x14ac:dyDescent="0.25">
      <c r="A180" s="1"/>
      <c r="B180" s="1"/>
      <c r="C180" s="23"/>
      <c r="D180" s="1"/>
      <c r="E180" s="1"/>
      <c r="F180" s="1"/>
      <c r="G180" s="1"/>
      <c r="H180" s="1"/>
      <c r="I180" s="1"/>
      <c r="J180" s="1"/>
      <c r="K180" s="5"/>
      <c r="L180" s="24"/>
      <c r="M180" s="7"/>
    </row>
    <row r="181" spans="1:13" s="6" customFormat="1" x14ac:dyDescent="0.25">
      <c r="A181" s="1"/>
      <c r="B181" s="1"/>
      <c r="C181" s="23"/>
      <c r="D181" s="1"/>
      <c r="E181" s="1"/>
      <c r="F181" s="1"/>
      <c r="G181" s="1"/>
      <c r="H181" s="1"/>
      <c r="I181" s="1"/>
      <c r="J181" s="1"/>
      <c r="K181" s="5"/>
      <c r="L181" s="24"/>
      <c r="M181" s="7"/>
    </row>
    <row r="182" spans="1:13" s="6" customFormat="1" x14ac:dyDescent="0.25">
      <c r="A182" s="1"/>
      <c r="B182" s="1"/>
      <c r="C182" s="23"/>
      <c r="D182" s="1"/>
      <c r="E182" s="1"/>
      <c r="F182" s="1"/>
      <c r="G182" s="1"/>
      <c r="H182" s="1"/>
      <c r="I182" s="1"/>
      <c r="J182" s="1"/>
      <c r="K182" s="5"/>
      <c r="L182" s="24"/>
      <c r="M182" s="7"/>
    </row>
    <row r="183" spans="1:13" s="6" customFormat="1" x14ac:dyDescent="0.25">
      <c r="A183" s="1"/>
      <c r="B183" s="1"/>
      <c r="C183" s="23"/>
      <c r="D183" s="1"/>
      <c r="E183" s="1"/>
      <c r="F183" s="1"/>
      <c r="G183" s="1"/>
      <c r="H183" s="1"/>
      <c r="I183" s="1"/>
      <c r="J183" s="1"/>
      <c r="K183" s="5"/>
      <c r="L183" s="24"/>
      <c r="M183" s="7"/>
    </row>
    <row r="184" spans="1:13" s="6" customFormat="1" x14ac:dyDescent="0.25">
      <c r="A184" s="1"/>
      <c r="B184" s="1"/>
      <c r="C184" s="23"/>
      <c r="D184" s="1"/>
      <c r="E184" s="1"/>
      <c r="F184" s="1"/>
      <c r="G184" s="1"/>
      <c r="H184" s="1"/>
      <c r="I184" s="1"/>
      <c r="J184" s="1"/>
      <c r="K184" s="5"/>
      <c r="L184" s="24"/>
      <c r="M184" s="7"/>
    </row>
    <row r="185" spans="1:13" s="6" customFormat="1" x14ac:dyDescent="0.25">
      <c r="A185" s="1"/>
      <c r="B185" s="1"/>
      <c r="C185" s="23"/>
      <c r="D185" s="1"/>
      <c r="E185" s="1"/>
      <c r="F185" s="1"/>
      <c r="G185" s="1"/>
      <c r="H185" s="1"/>
      <c r="I185" s="1"/>
      <c r="J185" s="1"/>
      <c r="K185" s="5"/>
      <c r="L185" s="24"/>
      <c r="M185" s="7"/>
    </row>
    <row r="186" spans="1:13" s="6" customFormat="1" x14ac:dyDescent="0.25">
      <c r="A186" s="1"/>
      <c r="B186" s="1"/>
      <c r="C186" s="23"/>
      <c r="D186" s="1"/>
      <c r="E186" s="1"/>
      <c r="F186" s="1"/>
      <c r="G186" s="1"/>
      <c r="H186" s="1"/>
      <c r="I186" s="1"/>
      <c r="J186" s="1"/>
      <c r="K186" s="5"/>
      <c r="L186" s="24"/>
      <c r="M186" s="7"/>
    </row>
    <row r="187" spans="1:13" s="6" customFormat="1" x14ac:dyDescent="0.25">
      <c r="A187" s="1"/>
      <c r="B187" s="1"/>
      <c r="C187" s="23"/>
      <c r="D187" s="1"/>
      <c r="E187" s="1"/>
      <c r="F187" s="1"/>
      <c r="G187" s="1"/>
      <c r="H187" s="1"/>
      <c r="I187" s="1"/>
      <c r="J187" s="1"/>
      <c r="K187" s="5"/>
      <c r="L187" s="24"/>
      <c r="M187" s="7"/>
    </row>
    <row r="188" spans="1:13" s="6" customFormat="1" x14ac:dyDescent="0.25">
      <c r="A188" s="1"/>
      <c r="B188" s="1"/>
      <c r="C188" s="23"/>
      <c r="D188" s="1"/>
      <c r="E188" s="1"/>
      <c r="F188" s="1"/>
      <c r="G188" s="1"/>
      <c r="H188" s="1"/>
      <c r="I188" s="1"/>
      <c r="J188" s="1"/>
      <c r="K188" s="5"/>
      <c r="L188" s="24"/>
      <c r="M188" s="7"/>
    </row>
    <row r="189" spans="1:13" s="6" customFormat="1" x14ac:dyDescent="0.25">
      <c r="A189" s="1"/>
      <c r="B189" s="1"/>
      <c r="C189" s="23"/>
      <c r="D189" s="1"/>
      <c r="E189" s="1"/>
      <c r="F189" s="1"/>
      <c r="G189" s="1"/>
      <c r="H189" s="1"/>
      <c r="I189" s="1"/>
      <c r="J189" s="1"/>
      <c r="K189" s="5"/>
      <c r="L189" s="24"/>
      <c r="M189" s="7"/>
    </row>
    <row r="190" spans="1:13" s="6" customFormat="1" x14ac:dyDescent="0.25">
      <c r="A190" s="1"/>
      <c r="B190" s="1"/>
      <c r="C190" s="23"/>
      <c r="D190" s="1"/>
      <c r="E190" s="1"/>
      <c r="F190" s="1"/>
      <c r="G190" s="1"/>
      <c r="H190" s="1"/>
      <c r="I190" s="1"/>
      <c r="J190" s="1"/>
      <c r="K190" s="5"/>
      <c r="L190" s="24"/>
      <c r="M190" s="7"/>
    </row>
    <row r="191" spans="1:13" s="6" customFormat="1" x14ac:dyDescent="0.25">
      <c r="A191" s="1"/>
      <c r="B191" s="1"/>
      <c r="C191" s="23"/>
      <c r="D191" s="1"/>
      <c r="E191" s="1"/>
      <c r="F191" s="1"/>
      <c r="G191" s="1"/>
      <c r="H191" s="1"/>
      <c r="I191" s="1"/>
      <c r="J191" s="1"/>
      <c r="K191" s="5"/>
      <c r="L191" s="24"/>
      <c r="M191" s="7"/>
    </row>
    <row r="192" spans="1:13" s="6" customFormat="1" x14ac:dyDescent="0.25">
      <c r="A192" s="1"/>
      <c r="B192" s="1"/>
      <c r="C192" s="23"/>
      <c r="D192" s="1"/>
      <c r="E192" s="1"/>
      <c r="F192" s="1"/>
      <c r="G192" s="1"/>
      <c r="H192" s="1"/>
      <c r="I192" s="1"/>
      <c r="J192" s="1"/>
      <c r="K192" s="5"/>
      <c r="L192" s="24"/>
      <c r="M192" s="7"/>
    </row>
    <row r="193" spans="1:13" s="6" customFormat="1" x14ac:dyDescent="0.25">
      <c r="A193" s="1"/>
      <c r="B193" s="1"/>
      <c r="C193" s="23"/>
      <c r="D193" s="1"/>
      <c r="E193" s="1"/>
      <c r="F193" s="1"/>
      <c r="G193" s="1"/>
      <c r="H193" s="1"/>
      <c r="I193" s="1"/>
      <c r="J193" s="1"/>
      <c r="K193" s="5"/>
      <c r="L193" s="24"/>
      <c r="M193" s="7"/>
    </row>
    <row r="194" spans="1:13" s="6" customFormat="1" x14ac:dyDescent="0.25">
      <c r="A194" s="1"/>
      <c r="B194" s="1"/>
      <c r="C194" s="23"/>
      <c r="D194" s="1"/>
      <c r="E194" s="1"/>
      <c r="F194" s="1"/>
      <c r="G194" s="1"/>
      <c r="H194" s="1"/>
      <c r="I194" s="1"/>
      <c r="J194" s="1"/>
      <c r="K194" s="5"/>
      <c r="L194" s="24"/>
      <c r="M194" s="7"/>
    </row>
    <row r="195" spans="1:13" s="6" customFormat="1" x14ac:dyDescent="0.25">
      <c r="A195" s="1"/>
      <c r="B195" s="1"/>
      <c r="C195" s="23"/>
      <c r="D195" s="1"/>
      <c r="E195" s="1"/>
      <c r="F195" s="1"/>
      <c r="G195" s="1"/>
      <c r="H195" s="1"/>
      <c r="I195" s="1"/>
      <c r="J195" s="1"/>
      <c r="K195" s="5"/>
      <c r="L195" s="24"/>
      <c r="M195" s="7"/>
    </row>
    <row r="196" spans="1:13" s="6" customFormat="1" x14ac:dyDescent="0.25">
      <c r="A196" s="1"/>
      <c r="B196" s="1"/>
      <c r="C196" s="23"/>
      <c r="D196" s="1"/>
      <c r="E196" s="1"/>
      <c r="F196" s="1"/>
      <c r="G196" s="1"/>
      <c r="H196" s="1"/>
      <c r="I196" s="1"/>
      <c r="J196" s="1"/>
      <c r="K196" s="5"/>
      <c r="L196" s="24"/>
      <c r="M196" s="7"/>
    </row>
    <row r="197" spans="1:13" s="6" customFormat="1" x14ac:dyDescent="0.25">
      <c r="A197" s="1"/>
      <c r="B197" s="1"/>
      <c r="C197" s="23"/>
      <c r="D197" s="1"/>
      <c r="E197" s="1"/>
      <c r="F197" s="1"/>
      <c r="G197" s="1"/>
      <c r="H197" s="1"/>
      <c r="I197" s="1"/>
      <c r="J197" s="1"/>
      <c r="K197" s="5"/>
      <c r="L197" s="24"/>
      <c r="M197" s="7"/>
    </row>
    <row r="198" spans="1:13" s="6" customFormat="1" x14ac:dyDescent="0.25">
      <c r="A198" s="1"/>
      <c r="B198" s="1"/>
      <c r="C198" s="23"/>
      <c r="D198" s="1"/>
      <c r="E198" s="1"/>
      <c r="F198" s="1"/>
      <c r="G198" s="1"/>
      <c r="H198" s="1"/>
      <c r="I198" s="1"/>
      <c r="J198" s="1"/>
      <c r="K198" s="5"/>
      <c r="L198" s="24"/>
      <c r="M198" s="7"/>
    </row>
    <row r="199" spans="1:13" s="6" customFormat="1" x14ac:dyDescent="0.25">
      <c r="A199" s="1"/>
      <c r="B199" s="1"/>
      <c r="C199" s="23"/>
      <c r="D199" s="1"/>
      <c r="E199" s="1"/>
      <c r="F199" s="1"/>
      <c r="G199" s="1"/>
      <c r="H199" s="1"/>
      <c r="I199" s="1"/>
      <c r="J199" s="1"/>
      <c r="K199" s="5"/>
      <c r="L199" s="24"/>
      <c r="M199" s="7"/>
    </row>
    <row r="200" spans="1:13" s="6" customFormat="1" x14ac:dyDescent="0.25">
      <c r="A200" s="1"/>
      <c r="B200" s="1"/>
      <c r="C200" s="23"/>
      <c r="D200" s="1"/>
      <c r="E200" s="1"/>
      <c r="F200" s="1"/>
      <c r="G200" s="1"/>
      <c r="H200" s="1"/>
      <c r="I200" s="1"/>
      <c r="J200" s="1"/>
      <c r="K200" s="5"/>
      <c r="L200" s="24"/>
      <c r="M200" s="7"/>
    </row>
    <row r="201" spans="1:13" s="6" customFormat="1" x14ac:dyDescent="0.25">
      <c r="A201" s="1"/>
      <c r="B201" s="1"/>
      <c r="C201" s="23"/>
      <c r="D201" s="1"/>
      <c r="E201" s="1"/>
      <c r="F201" s="1"/>
      <c r="G201" s="1"/>
      <c r="H201" s="1"/>
      <c r="I201" s="1"/>
      <c r="J201" s="1"/>
      <c r="K201" s="5"/>
      <c r="L201" s="24"/>
      <c r="M201" s="7"/>
    </row>
    <row r="202" spans="1:13" s="6" customFormat="1" x14ac:dyDescent="0.25">
      <c r="A202" s="1"/>
      <c r="B202" s="1"/>
      <c r="C202" s="23"/>
      <c r="D202" s="1"/>
      <c r="E202" s="1"/>
      <c r="F202" s="1"/>
      <c r="G202" s="1"/>
      <c r="H202" s="1"/>
      <c r="I202" s="1"/>
      <c r="J202" s="1"/>
      <c r="K202" s="5"/>
      <c r="L202" s="24"/>
      <c r="M202" s="7"/>
    </row>
    <row r="203" spans="1:13" s="6" customFormat="1" x14ac:dyDescent="0.25">
      <c r="A203" s="1"/>
      <c r="B203" s="1"/>
      <c r="C203" s="23"/>
      <c r="D203" s="1"/>
      <c r="E203" s="1"/>
      <c r="F203" s="1"/>
      <c r="G203" s="1"/>
      <c r="H203" s="1"/>
      <c r="I203" s="1"/>
      <c r="J203" s="1"/>
      <c r="K203" s="5"/>
      <c r="L203" s="24"/>
      <c r="M203" s="7"/>
    </row>
    <row r="204" spans="1:13" s="6" customFormat="1" x14ac:dyDescent="0.25">
      <c r="A204" s="1"/>
      <c r="B204" s="1"/>
      <c r="C204" s="23"/>
      <c r="D204" s="1"/>
      <c r="E204" s="1"/>
      <c r="F204" s="1"/>
      <c r="G204" s="1"/>
      <c r="H204" s="1"/>
      <c r="I204" s="1"/>
      <c r="J204" s="1"/>
      <c r="K204" s="5"/>
      <c r="L204" s="24"/>
      <c r="M204" s="7"/>
    </row>
    <row r="205" spans="1:13" s="6" customFormat="1" x14ac:dyDescent="0.25">
      <c r="A205" s="1"/>
      <c r="B205" s="1"/>
      <c r="C205" s="23"/>
      <c r="D205" s="1"/>
      <c r="E205" s="1"/>
      <c r="F205" s="1"/>
      <c r="G205" s="1"/>
      <c r="H205" s="1"/>
      <c r="I205" s="1"/>
      <c r="J205" s="1"/>
      <c r="K205" s="5"/>
      <c r="L205" s="24"/>
      <c r="M205" s="7"/>
    </row>
    <row r="206" spans="1:13" s="6" customFormat="1" x14ac:dyDescent="0.25">
      <c r="A206" s="1"/>
      <c r="B206" s="1"/>
      <c r="C206" s="23"/>
      <c r="D206" s="1"/>
      <c r="E206" s="1"/>
      <c r="F206" s="1"/>
      <c r="G206" s="1"/>
      <c r="H206" s="1"/>
      <c r="I206" s="1"/>
      <c r="J206" s="1"/>
      <c r="K206" s="5"/>
      <c r="L206" s="24"/>
      <c r="M206" s="7"/>
    </row>
    <row r="207" spans="1:13" s="6" customFormat="1" x14ac:dyDescent="0.25">
      <c r="A207" s="1"/>
      <c r="B207" s="1"/>
      <c r="C207" s="23"/>
      <c r="D207" s="1"/>
      <c r="E207" s="1"/>
      <c r="F207" s="1"/>
      <c r="G207" s="1"/>
      <c r="H207" s="1"/>
      <c r="I207" s="1"/>
      <c r="J207" s="1"/>
      <c r="K207" s="5"/>
      <c r="L207" s="24"/>
      <c r="M207" s="7"/>
    </row>
    <row r="208" spans="1:13" s="6" customFormat="1" x14ac:dyDescent="0.25">
      <c r="A208" s="1"/>
      <c r="B208" s="1"/>
      <c r="C208" s="23"/>
      <c r="D208" s="1"/>
      <c r="E208" s="1"/>
      <c r="F208" s="1"/>
      <c r="G208" s="1"/>
      <c r="H208" s="1"/>
      <c r="I208" s="1"/>
      <c r="J208" s="1"/>
      <c r="K208" s="5"/>
      <c r="L208" s="24"/>
      <c r="M208" s="7"/>
    </row>
    <row r="209" spans="1:15" s="6" customFormat="1" x14ac:dyDescent="0.25">
      <c r="A209" s="1"/>
      <c r="B209" s="1"/>
      <c r="C209" s="23"/>
      <c r="D209" s="1"/>
      <c r="E209" s="1"/>
      <c r="F209" s="1"/>
      <c r="G209" s="1"/>
      <c r="H209" s="1"/>
      <c r="I209" s="1"/>
      <c r="J209" s="1"/>
      <c r="K209" s="5"/>
      <c r="L209" s="24"/>
      <c r="M209" s="4"/>
      <c r="N209" s="2"/>
      <c r="O209" s="2"/>
    </row>
    <row r="210" spans="1:15" s="6" customFormat="1" x14ac:dyDescent="0.25">
      <c r="A210" s="1"/>
      <c r="B210" s="1"/>
      <c r="C210" s="23"/>
      <c r="D210" s="1"/>
      <c r="E210" s="1"/>
      <c r="F210" s="1"/>
      <c r="G210" s="1"/>
      <c r="H210" s="1"/>
      <c r="I210" s="1"/>
      <c r="J210" s="1"/>
      <c r="K210" s="5"/>
      <c r="L210" s="24"/>
      <c r="M210" s="4"/>
      <c r="N210" s="2"/>
      <c r="O210" s="2"/>
    </row>
    <row r="211" spans="1:15" s="6" customFormat="1" x14ac:dyDescent="0.25">
      <c r="A211" s="1"/>
      <c r="B211" s="1"/>
      <c r="C211" s="23"/>
      <c r="D211" s="1"/>
      <c r="E211" s="1"/>
      <c r="F211" s="1"/>
      <c r="G211" s="1"/>
      <c r="H211" s="1"/>
      <c r="I211" s="1"/>
      <c r="J211" s="1"/>
      <c r="K211" s="5"/>
      <c r="L211" s="24"/>
      <c r="M211" s="4"/>
      <c r="N211" s="2"/>
      <c r="O211" s="2"/>
    </row>
    <row r="212" spans="1:15" s="6" customFormat="1" x14ac:dyDescent="0.25">
      <c r="A212" s="1"/>
      <c r="B212" s="1"/>
      <c r="C212" s="23"/>
      <c r="D212" s="1"/>
      <c r="E212" s="1"/>
      <c r="F212" s="1"/>
      <c r="G212" s="1"/>
      <c r="H212" s="1"/>
      <c r="I212" s="1"/>
      <c r="J212" s="1"/>
      <c r="K212" s="5"/>
      <c r="L212" s="24"/>
      <c r="M212" s="4"/>
      <c r="N212" s="2"/>
      <c r="O212" s="2"/>
    </row>
    <row r="213" spans="1:15" s="6" customFormat="1" x14ac:dyDescent="0.25">
      <c r="A213" s="1"/>
      <c r="B213" s="1"/>
      <c r="C213" s="23"/>
      <c r="D213" s="1"/>
      <c r="E213" s="1"/>
      <c r="F213" s="1"/>
      <c r="G213" s="1"/>
      <c r="H213" s="1"/>
      <c r="I213" s="1"/>
      <c r="J213" s="1"/>
      <c r="K213" s="5"/>
      <c r="L213" s="24"/>
      <c r="M213" s="4"/>
      <c r="N213" s="2"/>
      <c r="O213" s="2"/>
    </row>
    <row r="214" spans="1:15" s="6" customFormat="1" x14ac:dyDescent="0.25">
      <c r="A214" s="1"/>
      <c r="B214" s="1"/>
      <c r="C214" s="23"/>
      <c r="D214" s="1"/>
      <c r="E214" s="1"/>
      <c r="F214" s="1"/>
      <c r="G214" s="1"/>
      <c r="H214" s="1"/>
      <c r="I214" s="1"/>
      <c r="J214" s="1"/>
      <c r="K214" s="5"/>
      <c r="L214" s="24"/>
      <c r="M214" s="4"/>
      <c r="N214" s="2"/>
      <c r="O214" s="2"/>
    </row>
    <row r="215" spans="1:15" s="6" customFormat="1" x14ac:dyDescent="0.25">
      <c r="A215" s="1"/>
      <c r="B215" s="1"/>
      <c r="C215" s="23"/>
      <c r="D215" s="1"/>
      <c r="E215" s="1"/>
      <c r="F215" s="1"/>
      <c r="G215" s="1"/>
      <c r="H215" s="1"/>
      <c r="I215" s="1"/>
      <c r="J215" s="1"/>
      <c r="K215" s="5"/>
      <c r="L215" s="24"/>
      <c r="M215" s="4"/>
      <c r="N215" s="2"/>
      <c r="O215" s="2"/>
    </row>
    <row r="216" spans="1:15" s="6" customFormat="1" x14ac:dyDescent="0.25">
      <c r="A216" s="1"/>
      <c r="B216" s="1"/>
      <c r="C216" s="23"/>
      <c r="D216" s="1"/>
      <c r="E216" s="1"/>
      <c r="F216" s="1"/>
      <c r="G216" s="1"/>
      <c r="H216" s="1"/>
      <c r="I216" s="1"/>
      <c r="J216" s="1"/>
      <c r="K216" s="5"/>
      <c r="L216" s="24"/>
      <c r="M216" s="4"/>
      <c r="N216" s="2"/>
      <c r="O216" s="2"/>
    </row>
    <row r="217" spans="1:15" s="6" customFormat="1" x14ac:dyDescent="0.25">
      <c r="A217" s="1"/>
      <c r="B217" s="1"/>
      <c r="C217" s="23"/>
      <c r="D217" s="1"/>
      <c r="E217" s="1"/>
      <c r="F217" s="1"/>
      <c r="G217" s="1"/>
      <c r="H217" s="1"/>
      <c r="I217" s="1"/>
      <c r="J217" s="1"/>
      <c r="K217" s="5"/>
      <c r="L217" s="24"/>
      <c r="M217" s="4"/>
      <c r="N217" s="2"/>
      <c r="O217" s="2"/>
    </row>
  </sheetData>
  <mergeCells count="13">
    <mergeCell ref="K48:O48"/>
    <mergeCell ref="K41:O41"/>
    <mergeCell ref="K42:O42"/>
    <mergeCell ref="A1:C1"/>
    <mergeCell ref="D1:J1"/>
    <mergeCell ref="K43:O43"/>
    <mergeCell ref="K1:N1"/>
    <mergeCell ref="A3:A14"/>
    <mergeCell ref="C3:C14"/>
    <mergeCell ref="A15:A36"/>
    <mergeCell ref="A37:A38"/>
    <mergeCell ref="C37:C38"/>
    <mergeCell ref="C15:C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CEVEN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2023-10-09T18:11:55Z</dcterms:modified>
</cp:coreProperties>
</file>