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SRP\UDESC\VIGÊNCIA EXPIRADA\2024 PROCESSOS ENCERRADOS\PE 0615.2023 SRP SGPE 9247.2023 - Encadernação, Restauração e Digitalização - VIG 11.04.2024\"/>
    </mc:Choice>
  </mc:AlternateContent>
  <xr:revisionPtr revIDLastSave="0" documentId="13_ncr:1_{F82D2CA2-83BA-4C3A-8C68-8041ED4555FB}" xr6:coauthVersionLast="47" xr6:coauthVersionMax="47" xr10:uidLastSave="{00000000-0000-0000-0000-000000000000}"/>
  <bookViews>
    <workbookView xWindow="-109" yWindow="-109" windowWidth="26301" windowHeight="14305" tabRatio="395" activeTab="8" xr2:uid="{00000000-000D-0000-FFFF-FFFF00000000}"/>
  </bookViews>
  <sheets>
    <sheet name="CAV" sheetId="157" r:id="rId1"/>
    <sheet name="CCT" sheetId="163" r:id="rId2"/>
    <sheet name="CEFID" sheetId="164" r:id="rId3"/>
    <sheet name="CENTRAL" sheetId="75" r:id="rId4"/>
    <sheet name="CEO" sheetId="158" r:id="rId5"/>
    <sheet name="CESFI" sheetId="154" r:id="rId6"/>
    <sheet name="CERES" sheetId="150" r:id="rId7"/>
    <sheet name="FAED" sheetId="165" r:id="rId8"/>
    <sheet name="GESTOR" sheetId="162" r:id="rId9"/>
  </sheets>
  <definedNames>
    <definedName name="diasuteis" localSheetId="0">#REF!</definedName>
    <definedName name="diasuteis" localSheetId="1">#REF!</definedName>
    <definedName name="diasuteis" localSheetId="2">#REF!</definedName>
    <definedName name="diasuteis" localSheetId="3">#REF!</definedName>
    <definedName name="diasuteis" localSheetId="4">#REF!</definedName>
    <definedName name="diasuteis" localSheetId="6">#REF!</definedName>
    <definedName name="diasuteis" localSheetId="5">#REF!</definedName>
    <definedName name="diasuteis" localSheetId="7">#REF!</definedName>
    <definedName name="diasuteis" localSheetId="8">#REF!</definedName>
    <definedName name="diasuteis">#REF!</definedName>
    <definedName name="Ferias" localSheetId="1">#REF!</definedName>
    <definedName name="Ferias" localSheetId="2">#REF!</definedName>
    <definedName name="Ferias" localSheetId="4">#REF!</definedName>
    <definedName name="Ferias" localSheetId="6">#REF!</definedName>
    <definedName name="Ferias" localSheetId="5">#REF!</definedName>
    <definedName name="Ferias" localSheetId="7">#REF!</definedName>
    <definedName name="Ferias" localSheetId="8">#REF!</definedName>
    <definedName name="Ferias">#REF!</definedName>
    <definedName name="IDCH">#REF!</definedName>
    <definedName name="RD" localSheetId="1">OFFSET(#REF!,(MATCH(SMALL(#REF!,ROW()-10),#REF!,0)-1),0)</definedName>
    <definedName name="RD" localSheetId="2">OFFSET(#REF!,(MATCH(SMALL(#REF!,ROW()-10),#REF!,0)-1),0)</definedName>
    <definedName name="RD" localSheetId="4">OFFSET(#REF!,(MATCH(SMALL(#REF!,ROW()-10),#REF!,0)-1),0)</definedName>
    <definedName name="RD" localSheetId="6">OFFSET(#REF!,(MATCH(SMALL(#REF!,ROW()-10),#REF!,0)-1),0)</definedName>
    <definedName name="RD" localSheetId="5">OFFSET(#REF!,(MATCH(SMALL(#REF!,ROW()-10),#REF!,0)-1),0)</definedName>
    <definedName name="RD" localSheetId="7">OFFSET(#REF!,(MATCH(SMALL(#REF!,ROW()-10),#REF!,0)-1),0)</definedName>
    <definedName name="RD" localSheetId="8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157" l="1"/>
  <c r="K17" i="157"/>
  <c r="J17" i="157"/>
  <c r="M17" i="158"/>
  <c r="K17" i="158"/>
  <c r="J17" i="158"/>
  <c r="N17" i="163" l="1"/>
  <c r="O17" i="163"/>
  <c r="P17" i="163"/>
  <c r="Q17" i="163"/>
  <c r="R17" i="163"/>
  <c r="S17" i="163"/>
  <c r="T17" i="163"/>
  <c r="U17" i="163"/>
  <c r="V17" i="163"/>
  <c r="M17" i="163"/>
  <c r="K17" i="163"/>
  <c r="K4" i="163"/>
  <c r="K5" i="163"/>
  <c r="K6" i="163"/>
  <c r="L6" i="163" s="1"/>
  <c r="K7" i="163"/>
  <c r="L7" i="163" s="1"/>
  <c r="K8" i="163"/>
  <c r="L8" i="163" s="1"/>
  <c r="K9" i="163"/>
  <c r="L9" i="163" s="1"/>
  <c r="K10" i="163"/>
  <c r="K11" i="163"/>
  <c r="K12" i="163"/>
  <c r="L12" i="163" s="1"/>
  <c r="K13" i="163"/>
  <c r="L13" i="163" s="1"/>
  <c r="K14" i="163"/>
  <c r="K15" i="163"/>
  <c r="L15" i="163" s="1"/>
  <c r="K16" i="163"/>
  <c r="J17" i="163"/>
  <c r="K17" i="154"/>
  <c r="J17" i="154"/>
  <c r="M17" i="154"/>
  <c r="N17" i="150"/>
  <c r="O17" i="150"/>
  <c r="P17" i="150"/>
  <c r="Q17" i="150"/>
  <c r="R17" i="150"/>
  <c r="S17" i="150"/>
  <c r="T17" i="150"/>
  <c r="U17" i="150"/>
  <c r="V17" i="150"/>
  <c r="M17" i="150"/>
  <c r="N17" i="164" a="1"/>
  <c r="N17" i="164"/>
  <c r="O17" i="164" a="1"/>
  <c r="O17" i="164"/>
  <c r="P17" i="164" a="1"/>
  <c r="P17" i="164" s="1"/>
  <c r="Q17" i="164" a="1"/>
  <c r="Q17" i="164"/>
  <c r="R17" i="164" a="1"/>
  <c r="R17" i="164" s="1"/>
  <c r="S17" i="164" a="1"/>
  <c r="S17" i="164" s="1"/>
  <c r="T17" i="164" a="1"/>
  <c r="T17" i="164"/>
  <c r="U17" i="164" a="1"/>
  <c r="U17" i="164"/>
  <c r="V17" i="164" a="1"/>
  <c r="V17" i="164" s="1"/>
  <c r="M17" i="164" a="1"/>
  <c r="M17" i="164" s="1"/>
  <c r="N17" i="75"/>
  <c r="O17" i="75"/>
  <c r="P17" i="75"/>
  <c r="Q17" i="75"/>
  <c r="R17" i="75"/>
  <c r="S17" i="75"/>
  <c r="T17" i="75"/>
  <c r="U17" i="75"/>
  <c r="V17" i="75"/>
  <c r="M17" i="75"/>
  <c r="J4" i="162"/>
  <c r="J5" i="162"/>
  <c r="J6" i="162"/>
  <c r="J7" i="162"/>
  <c r="J8" i="162"/>
  <c r="J9" i="162"/>
  <c r="J10" i="162"/>
  <c r="J11" i="162"/>
  <c r="J12" i="162"/>
  <c r="J13" i="162"/>
  <c r="J14" i="162"/>
  <c r="J15" i="162"/>
  <c r="J3" i="162"/>
  <c r="K16" i="165"/>
  <c r="L16" i="165" s="1"/>
  <c r="K15" i="165"/>
  <c r="L15" i="165" s="1"/>
  <c r="K14" i="165"/>
  <c r="L14" i="165" s="1"/>
  <c r="K13" i="165"/>
  <c r="L13" i="165" s="1"/>
  <c r="K12" i="165"/>
  <c r="L12" i="165" s="1"/>
  <c r="K11" i="165"/>
  <c r="L11" i="165" s="1"/>
  <c r="K10" i="165"/>
  <c r="L10" i="165" s="1"/>
  <c r="K9" i="165"/>
  <c r="L9" i="165" s="1"/>
  <c r="K8" i="165"/>
  <c r="L8" i="165" s="1"/>
  <c r="K7" i="165"/>
  <c r="L7" i="165" s="1"/>
  <c r="K6" i="165"/>
  <c r="L6" i="165" s="1"/>
  <c r="K5" i="165"/>
  <c r="L5" i="165" s="1"/>
  <c r="K4" i="165"/>
  <c r="L4" i="165" s="1"/>
  <c r="K16" i="154"/>
  <c r="L16" i="154" s="1"/>
  <c r="K15" i="154"/>
  <c r="L15" i="154" s="1"/>
  <c r="K14" i="154"/>
  <c r="L14" i="154" s="1"/>
  <c r="K13" i="154"/>
  <c r="L13" i="154" s="1"/>
  <c r="K12" i="154"/>
  <c r="L12" i="154" s="1"/>
  <c r="K11" i="154"/>
  <c r="L11" i="154" s="1"/>
  <c r="K10" i="154"/>
  <c r="L10" i="154" s="1"/>
  <c r="K9" i="154"/>
  <c r="L9" i="154" s="1"/>
  <c r="K8" i="154"/>
  <c r="L8" i="154" s="1"/>
  <c r="K7" i="154"/>
  <c r="L7" i="154" s="1"/>
  <c r="K6" i="154"/>
  <c r="L6" i="154" s="1"/>
  <c r="K5" i="154"/>
  <c r="L5" i="154" s="1"/>
  <c r="K4" i="154"/>
  <c r="L4" i="154" s="1"/>
  <c r="K16" i="164"/>
  <c r="L16" i="164" s="1"/>
  <c r="K15" i="164"/>
  <c r="L15" i="164" s="1"/>
  <c r="K14" i="164"/>
  <c r="L14" i="164" s="1"/>
  <c r="K13" i="164"/>
  <c r="L13" i="164" s="1"/>
  <c r="K12" i="164"/>
  <c r="L12" i="164" s="1"/>
  <c r="K11" i="164"/>
  <c r="L11" i="164" s="1"/>
  <c r="K10" i="164"/>
  <c r="L10" i="164" s="1"/>
  <c r="K9" i="164"/>
  <c r="L9" i="164" s="1"/>
  <c r="K8" i="164"/>
  <c r="L8" i="164" s="1"/>
  <c r="K7" i="164"/>
  <c r="L7" i="164" s="1"/>
  <c r="K6" i="164"/>
  <c r="L6" i="164" s="1"/>
  <c r="K5" i="164"/>
  <c r="L5" i="164" s="1"/>
  <c r="K4" i="164"/>
  <c r="L4" i="164" s="1"/>
  <c r="K16" i="150"/>
  <c r="L16" i="150" s="1"/>
  <c r="K15" i="150"/>
  <c r="L15" i="150" s="1"/>
  <c r="K14" i="150"/>
  <c r="L14" i="150" s="1"/>
  <c r="K13" i="150"/>
  <c r="L13" i="150" s="1"/>
  <c r="K12" i="150"/>
  <c r="L12" i="150" s="1"/>
  <c r="K11" i="150"/>
  <c r="L11" i="150" s="1"/>
  <c r="K10" i="150"/>
  <c r="L10" i="150" s="1"/>
  <c r="K9" i="150"/>
  <c r="L9" i="150" s="1"/>
  <c r="K8" i="150"/>
  <c r="L8" i="150" s="1"/>
  <c r="K7" i="150"/>
  <c r="L7" i="150" s="1"/>
  <c r="K6" i="150"/>
  <c r="L6" i="150" s="1"/>
  <c r="K5" i="150"/>
  <c r="L5" i="150" s="1"/>
  <c r="K4" i="150"/>
  <c r="L4" i="150" s="1"/>
  <c r="L16" i="163"/>
  <c r="L14" i="163"/>
  <c r="L11" i="163"/>
  <c r="L10" i="163"/>
  <c r="L5" i="163"/>
  <c r="L4" i="163"/>
  <c r="K16" i="158"/>
  <c r="L16" i="158" s="1"/>
  <c r="L15" i="158"/>
  <c r="K15" i="158"/>
  <c r="K14" i="158"/>
  <c r="L14" i="158" s="1"/>
  <c r="K13" i="158"/>
  <c r="L13" i="158" s="1"/>
  <c r="K12" i="158"/>
  <c r="L12" i="158" s="1"/>
  <c r="K11" i="158"/>
  <c r="L11" i="158" s="1"/>
  <c r="K10" i="158"/>
  <c r="L10" i="158" s="1"/>
  <c r="K9" i="158"/>
  <c r="L9" i="158" s="1"/>
  <c r="K8" i="158"/>
  <c r="L8" i="158" s="1"/>
  <c r="K7" i="158"/>
  <c r="L7" i="158" s="1"/>
  <c r="K6" i="158"/>
  <c r="K5" i="158"/>
  <c r="L5" i="158" s="1"/>
  <c r="K4" i="158"/>
  <c r="L4" i="158" s="1"/>
  <c r="K16" i="75"/>
  <c r="L16" i="75" s="1"/>
  <c r="K15" i="75"/>
  <c r="L15" i="75" s="1"/>
  <c r="K14" i="75"/>
  <c r="L14" i="75" s="1"/>
  <c r="K13" i="75"/>
  <c r="L13" i="75" s="1"/>
  <c r="K12" i="75"/>
  <c r="L12" i="75" s="1"/>
  <c r="K11" i="75"/>
  <c r="L11" i="75" s="1"/>
  <c r="K10" i="75"/>
  <c r="L10" i="75" s="1"/>
  <c r="K9" i="75"/>
  <c r="L9" i="75" s="1"/>
  <c r="K8" i="75"/>
  <c r="L8" i="75" s="1"/>
  <c r="K7" i="75"/>
  <c r="L7" i="75" s="1"/>
  <c r="K6" i="75"/>
  <c r="L6" i="75" s="1"/>
  <c r="K5" i="75"/>
  <c r="L5" i="75" s="1"/>
  <c r="K4" i="75"/>
  <c r="L4" i="75" s="1"/>
  <c r="L6" i="158" l="1"/>
  <c r="K10" i="162"/>
  <c r="K16" i="157"/>
  <c r="L16" i="157" s="1"/>
  <c r="K15" i="157"/>
  <c r="L15" i="157" s="1"/>
  <c r="K14" i="157"/>
  <c r="L14" i="157" s="1"/>
  <c r="K13" i="157"/>
  <c r="L13" i="157" s="1"/>
  <c r="K12" i="157"/>
  <c r="L12" i="157" s="1"/>
  <c r="K11" i="157"/>
  <c r="K10" i="157"/>
  <c r="L10" i="157" s="1"/>
  <c r="K9" i="157"/>
  <c r="L9" i="157" s="1"/>
  <c r="K8" i="157"/>
  <c r="L8" i="157" s="1"/>
  <c r="K7" i="157"/>
  <c r="L7" i="157" s="1"/>
  <c r="K6" i="157"/>
  <c r="L6" i="157" s="1"/>
  <c r="K5" i="157"/>
  <c r="L5" i="157" s="1"/>
  <c r="K4" i="157"/>
  <c r="K11" i="162" l="1"/>
  <c r="K7" i="162"/>
  <c r="K15" i="162"/>
  <c r="K13" i="162"/>
  <c r="K4" i="162"/>
  <c r="K5" i="162"/>
  <c r="K8" i="162"/>
  <c r="K9" i="162"/>
  <c r="K6" i="162"/>
  <c r="K12" i="162"/>
  <c r="K14" i="162"/>
  <c r="L4" i="157"/>
  <c r="K3" i="162"/>
  <c r="L11" i="157"/>
  <c r="M5" i="162"/>
  <c r="M7" i="162"/>
  <c r="M8" i="162"/>
  <c r="N7" i="162" l="1"/>
  <c r="M6" i="162"/>
  <c r="N8" i="162"/>
  <c r="J20" i="162"/>
  <c r="J18" i="162"/>
  <c r="L7" i="162" l="1"/>
  <c r="N5" i="162"/>
  <c r="L5" i="162"/>
  <c r="L8" i="162"/>
  <c r="J19" i="162"/>
  <c r="M4" i="162"/>
  <c r="M12" i="162"/>
  <c r="M15" i="162"/>
  <c r="N6" i="162" l="1"/>
  <c r="L6" i="162"/>
  <c r="N15" i="162"/>
  <c r="N13" i="162"/>
  <c r="N11" i="162"/>
  <c r="N4" i="162"/>
  <c r="N9" i="162"/>
  <c r="N14" i="162"/>
  <c r="L12" i="162"/>
  <c r="N10" i="162"/>
  <c r="M11" i="162"/>
  <c r="M13" i="162"/>
  <c r="M10" i="162"/>
  <c r="M14" i="162"/>
  <c r="M9" i="162"/>
  <c r="L9" i="162" l="1"/>
  <c r="L4" i="162"/>
  <c r="L15" i="162"/>
  <c r="L13" i="162"/>
  <c r="N12" i="162"/>
  <c r="L11" i="162"/>
  <c r="L14" i="162"/>
  <c r="L10" i="162"/>
  <c r="M3" i="162"/>
  <c r="M16" i="162" s="1"/>
  <c r="N21" i="162" s="1"/>
  <c r="L3" i="162" l="1"/>
  <c r="N3" i="162" l="1"/>
  <c r="N16" i="162" s="1"/>
  <c r="N22" i="162" s="1"/>
  <c r="N24" i="16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<sst xmlns="http://schemas.openxmlformats.org/spreadsheetml/2006/main" count="867" uniqueCount="57">
  <si>
    <t>Saldo / Automático</t>
  </si>
  <si>
    <t>...../...../......</t>
  </si>
  <si>
    <t>Preço UNITÁRIO (R$)</t>
  </si>
  <si>
    <t>ALERTA</t>
  </si>
  <si>
    <t>Item</t>
  </si>
  <si>
    <t>Unidade</t>
  </si>
  <si>
    <t>Qtde Registrada</t>
  </si>
  <si>
    <t>Quantidade Utilizada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</si>
  <si>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</si>
  <si>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</si>
  <si>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</si>
  <si>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</si>
  <si>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</si>
  <si>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</si>
  <si>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</si>
  <si>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 xml:space="preserve">CENTRO PARTICIPANTE: </t>
  </si>
  <si>
    <t xml:space="preserve">OBJETO: CONTRATAÇÃO DE EMPRESAS PARA PRESTAÇÃO DE SERVIÇOS DE ENCADERNAÇÃO, RESTAURAÇÃO, DIGITALIZAÇÃO DE ACERVOS DAS BIBLIOTECAS DA UDESC </t>
  </si>
  <si>
    <t>Descrição serviço</t>
  </si>
  <si>
    <t>Grupo-classe</t>
  </si>
  <si>
    <t>Código NUC</t>
  </si>
  <si>
    <t>Detalhamento</t>
  </si>
  <si>
    <t>Pequeno*</t>
  </si>
  <si>
    <t>02-12</t>
  </si>
  <si>
    <t>50034-001</t>
  </si>
  <si>
    <t>339039.63</t>
  </si>
  <si>
    <t xml:space="preserve">Enxerto de folhas xerocadas </t>
  </si>
  <si>
    <t xml:space="preserve">por folha  </t>
  </si>
  <si>
    <t>Aplicação de carcelas</t>
  </si>
  <si>
    <t>Remoção de fita adesiva</t>
  </si>
  <si>
    <t>metro linear</t>
  </si>
  <si>
    <t>50031-002</t>
  </si>
  <si>
    <t>Lotes</t>
  </si>
  <si>
    <t>Empresa</t>
  </si>
  <si>
    <t>Grande*</t>
  </si>
  <si>
    <t>Restauração, encadernação e higienização de obras raras e/ou documentos históricos</t>
  </si>
  <si>
    <t>Brochura simples – Higienização geral, aplicação de novas guardas, aparação, nova costura (quando aplicável), colagem reforçada.</t>
  </si>
  <si>
    <t>Lombada - Higienização geral, remoção de partes danificadas com aplicação de cantoneiras e lombada, aplicação de novas guardas, aparação, nova costura (quando aplicável), colagem reforçada.</t>
  </si>
  <si>
    <t>Capa dura hot-stamp - Higienização geral, confecção e colocação de nova capa dura com impressão hot-stamp, aplicação de novas guardas, aparação, nova costura (quando aplicável), colagem reforçada.</t>
  </si>
  <si>
    <t>Capa dura espelho - Higienização geral, confecção e colocação de nova capa dura com aproveitamento da capa original e impressão hot-stamp na lombada (quando aplicável), aplicação de novas guardas, aparação, nova costura (quando aplicável), colagem reforçada.</t>
  </si>
  <si>
    <t>Restauração a úmido c/ papel especial</t>
  </si>
  <si>
    <t>PROCESSO: 615/2023/UDESC</t>
  </si>
  <si>
    <t>VIGÊNCIA DA ATA: 11/04/2023 até 11/04/2024</t>
  </si>
  <si>
    <t xml:space="preserve"> AF/OS nº  xxx/2023 Qtde. DT</t>
  </si>
  <si>
    <t>IDEAL ENCADERNAÇÕES LTDA - ME</t>
  </si>
  <si>
    <t>unidade</t>
  </si>
  <si>
    <t>*Pequeno = altura até 180mm; Grande = altura acima de 180mm</t>
  </si>
  <si>
    <t xml:space="preserve"> AF/OS nº  1685/2023 Qtde. DT</t>
  </si>
  <si>
    <t xml:space="preserve"> AF/OS nº  2038/2023 Qtde. DT</t>
  </si>
  <si>
    <t xml:space="preserve"> AF/OS nº  2198/2023 Qtde. DT</t>
  </si>
  <si>
    <t>AF nº 1537/2023 Qtde. DT</t>
  </si>
  <si>
    <t xml:space="preserve"> AF/OS nº  1701/2023 Qtde. DT</t>
  </si>
  <si>
    <t xml:space="preserve"> AF nº  372/204 Qtde. DT</t>
  </si>
  <si>
    <t>CENTRO PARTICIPANTE: FAED-IDCH</t>
  </si>
  <si>
    <t xml:space="preserve"> AF/OS nº  229/2024 </t>
  </si>
  <si>
    <t xml:space="preserve"> AF/OS nº 0575/2024        Qtde. DT</t>
  </si>
  <si>
    <t xml:space="preserve"> AF/OS nº  324/2024 Qtde. DT</t>
  </si>
  <si>
    <t>Resumo Atualizado em 05/06/2024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</si>
</sst>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</numFmts>
  <fonts count="14" x14ac:knownFonts="1">
    <font>
      <sz val="10"/>
      <name val="Arial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Arial"/>
      <family val="2"/>
    </font>
    <font>
      <sz val="12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10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89">
    <xf numFmtId="0" fontId="0" fillId="0" borderId="0"/>
    <xf numFmtId="0" fontId="1" fillId="0" borderId="0"/>
    <xf numFmtId="164" fontId="1" fillId="0" borderId="0" applyFill="0" applyBorder="0" applyAlignment="0" applyProtection="0"/>
    <xf numFmtId="165" fontId="1" fillId="0" borderId="0" applyFill="0" applyBorder="0" applyAlignment="0" applyProtection="0"/>
    <xf numFmtId="0" fontId="2" fillId="0" borderId="0" applyNumberFormat="0" applyFill="0" applyBorder="0" applyAlignment="0" applyProtection="0"/>
    <xf numFmtId="167" fontId="4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9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</cellStyleXfs>
  <cellXfs count="106">
    <xf numFmtId="0" fontId="0" fillId="0" borderId="0" xfId="0"/>
    <xf numFmtId="0" fontId="3" fillId="0" borderId="0" xfId="1" applyFont="1" applyFill="1" applyAlignment="1">
      <alignment horizontal="center" vertical="center" wrapText="1"/>
    </xf>
    <xf numFmtId="0" fontId="3" fillId="0" borderId="0" xfId="1" applyFont="1" applyAlignment="1">
      <alignment wrapText="1"/>
    </xf>
    <xf numFmtId="0" fontId="3" fillId="0" borderId="0" xfId="1" applyFont="1" applyFill="1" applyAlignment="1">
      <alignment vertical="center" wrapText="1"/>
    </xf>
    <xf numFmtId="3" fontId="3" fillId="0" borderId="0" xfId="1" applyNumberFormat="1" applyFont="1" applyAlignment="1" applyProtection="1">
      <alignment wrapText="1"/>
      <protection locked="0"/>
    </xf>
    <xf numFmtId="0" fontId="3" fillId="0" borderId="0" xfId="1" applyFont="1" applyAlignment="1" applyProtection="1">
      <alignment wrapText="1"/>
      <protection locked="0"/>
    </xf>
    <xf numFmtId="1" fontId="3" fillId="0" borderId="0" xfId="1" applyNumberFormat="1" applyFont="1" applyFill="1" applyAlignment="1" applyProtection="1">
      <alignment horizontal="center" wrapText="1"/>
      <protection locked="0"/>
    </xf>
    <xf numFmtId="0" fontId="3" fillId="0" borderId="0" xfId="1" applyFont="1" applyFill="1" applyAlignment="1">
      <alignment wrapText="1"/>
    </xf>
    <xf numFmtId="3" fontId="3" fillId="0" borderId="0" xfId="1" applyNumberFormat="1" applyFont="1" applyFill="1" applyAlignment="1" applyProtection="1">
      <alignment wrapText="1"/>
      <protection locked="0"/>
    </xf>
    <xf numFmtId="168" fontId="6" fillId="7" borderId="2" xfId="1" applyNumberFormat="1" applyFont="1" applyFill="1" applyBorder="1" applyAlignment="1" applyProtection="1">
      <alignment horizontal="right"/>
      <protection locked="0"/>
    </xf>
    <xf numFmtId="168" fontId="6" fillId="7" borderId="7" xfId="1" applyNumberFormat="1" applyFont="1" applyFill="1" applyBorder="1" applyAlignment="1" applyProtection="1">
      <alignment horizontal="right"/>
      <protection locked="0"/>
    </xf>
    <xf numFmtId="9" fontId="6" fillId="7" borderId="3" xfId="12" applyFont="1" applyFill="1" applyBorder="1" applyAlignment="1" applyProtection="1">
      <alignment horizontal="right"/>
      <protection locked="0"/>
    </xf>
    <xf numFmtId="2" fontId="6" fillId="7" borderId="7" xfId="1" applyNumberFormat="1" applyFont="1" applyFill="1" applyBorder="1" applyAlignment="1">
      <alignment horizontal="right"/>
    </xf>
    <xf numFmtId="0" fontId="6" fillId="7" borderId="8" xfId="1" applyFont="1" applyFill="1" applyBorder="1" applyAlignment="1" applyProtection="1">
      <alignment horizontal="left"/>
      <protection locked="0"/>
    </xf>
    <xf numFmtId="0" fontId="6" fillId="7" borderId="12" xfId="1" applyFont="1" applyFill="1" applyBorder="1" applyAlignment="1" applyProtection="1">
      <alignment horizontal="left"/>
      <protection locked="0"/>
    </xf>
    <xf numFmtId="0" fontId="6" fillId="7" borderId="9" xfId="1" applyFont="1" applyFill="1" applyBorder="1" applyAlignment="1" applyProtection="1">
      <alignment horizontal="left"/>
      <protection locked="0"/>
    </xf>
    <xf numFmtId="0" fontId="6" fillId="7" borderId="0" xfId="1" applyFont="1" applyFill="1" applyBorder="1" applyAlignment="1" applyProtection="1">
      <alignment horizontal="left"/>
      <protection locked="0"/>
    </xf>
    <xf numFmtId="0" fontId="6" fillId="7" borderId="10" xfId="1" applyFont="1" applyFill="1" applyBorder="1" applyAlignment="1" applyProtection="1">
      <alignment horizontal="left"/>
      <protection locked="0"/>
    </xf>
    <xf numFmtId="0" fontId="6" fillId="7" borderId="11" xfId="1" applyFont="1" applyFill="1" applyBorder="1" applyAlignment="1" applyProtection="1">
      <alignment horizontal="left"/>
      <protection locked="0"/>
    </xf>
    <xf numFmtId="41" fontId="3" fillId="6" borderId="1" xfId="0" applyNumberFormat="1" applyFont="1" applyFill="1" applyBorder="1" applyAlignment="1">
      <alignment horizontal="center" vertical="center" wrapText="1"/>
    </xf>
    <xf numFmtId="44" fontId="3" fillId="8" borderId="1" xfId="13" applyFont="1" applyFill="1" applyBorder="1" applyAlignment="1" applyProtection="1">
      <alignment vertical="center" wrapText="1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165" fontId="3" fillId="2" borderId="1" xfId="3" applyFont="1" applyFill="1" applyBorder="1" applyAlignment="1" applyProtection="1">
      <alignment horizontal="center" vertical="center" wrapText="1"/>
    </xf>
    <xf numFmtId="1" fontId="3" fillId="2" borderId="1" xfId="1" applyNumberFormat="1" applyFont="1" applyFill="1" applyBorder="1" applyAlignment="1" applyProtection="1">
      <alignment horizontal="center" vertical="center" wrapText="1"/>
    </xf>
    <xf numFmtId="166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3" fillId="4" borderId="1" xfId="0" applyNumberFormat="1" applyFont="1" applyFill="1" applyBorder="1" applyAlignment="1">
      <alignment horizontal="center" vertical="center" wrapText="1"/>
    </xf>
    <xf numFmtId="3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4" fontId="3" fillId="0" borderId="0" xfId="1" applyNumberFormat="1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 wrapText="1"/>
    </xf>
    <xf numFmtId="0" fontId="3" fillId="2" borderId="1" xfId="1" applyFont="1" applyFill="1" applyBorder="1" applyAlignment="1" applyProtection="1">
      <alignment horizontal="center" vertical="center" wrapText="1"/>
    </xf>
    <xf numFmtId="168" fontId="3" fillId="2" borderId="1" xfId="3" applyNumberFormat="1" applyFont="1" applyFill="1" applyBorder="1" applyAlignment="1" applyProtection="1">
      <alignment horizontal="center" vertical="center" wrapText="1"/>
    </xf>
    <xf numFmtId="3" fontId="3" fillId="9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10" borderId="1" xfId="1" applyFont="1" applyFill="1" applyBorder="1" applyAlignment="1" applyProtection="1">
      <alignment wrapText="1"/>
      <protection locked="0"/>
    </xf>
    <xf numFmtId="0" fontId="3" fillId="10" borderId="1" xfId="1" applyFont="1" applyFill="1" applyBorder="1" applyAlignment="1" applyProtection="1">
      <alignment horizontal="center" vertical="center" wrapText="1"/>
      <protection locked="0"/>
    </xf>
    <xf numFmtId="0" fontId="3" fillId="10" borderId="1" xfId="1" applyFont="1" applyFill="1" applyBorder="1" applyAlignment="1" applyProtection="1">
      <alignment horizontal="center" wrapText="1"/>
      <protection locked="0"/>
    </xf>
    <xf numFmtId="44" fontId="1" fillId="0" borderId="1" xfId="13" applyFont="1" applyBorder="1"/>
    <xf numFmtId="44" fontId="3" fillId="0" borderId="1" xfId="13" applyFont="1" applyFill="1" applyBorder="1" applyAlignment="1">
      <alignment horizontal="center" vertical="center" wrapText="1"/>
    </xf>
    <xf numFmtId="0" fontId="3" fillId="0" borderId="1" xfId="1" applyFont="1" applyBorder="1" applyAlignment="1" applyProtection="1">
      <alignment wrapText="1"/>
      <protection locked="0"/>
    </xf>
    <xf numFmtId="0" fontId="3" fillId="0" borderId="1" xfId="1" applyFont="1" applyBorder="1" applyAlignment="1">
      <alignment wrapText="1"/>
    </xf>
    <xf numFmtId="44" fontId="1" fillId="0" borderId="1" xfId="8" applyFont="1" applyBorder="1"/>
    <xf numFmtId="44" fontId="3" fillId="0" borderId="1" xfId="8" applyFont="1" applyFill="1" applyBorder="1" applyAlignment="1">
      <alignment horizontal="center" vertical="center" wrapText="1"/>
    </xf>
    <xf numFmtId="44" fontId="3" fillId="0" borderId="0" xfId="1" applyNumberFormat="1" applyFont="1" applyFill="1" applyAlignment="1">
      <alignment wrapText="1"/>
    </xf>
    <xf numFmtId="0" fontId="7" fillId="13" borderId="13" xfId="0" applyFont="1" applyFill="1" applyBorder="1" applyAlignment="1">
      <alignment horizontal="center" vertical="center" textRotation="90" wrapText="1"/>
    </xf>
    <xf numFmtId="0" fontId="7" fillId="13" borderId="14" xfId="0" applyFont="1" applyFill="1" applyBorder="1" applyAlignment="1">
      <alignment horizontal="center" vertical="center" textRotation="90" wrapText="1"/>
    </xf>
    <xf numFmtId="0" fontId="7" fillId="13" borderId="15" xfId="0" applyFont="1" applyFill="1" applyBorder="1" applyAlignment="1">
      <alignment horizontal="center" vertical="center" textRotation="90" wrapText="1"/>
    </xf>
    <xf numFmtId="0" fontId="7" fillId="13" borderId="15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49" fontId="9" fillId="10" borderId="1" xfId="0" applyNumberFormat="1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vertical="center" wrapText="1"/>
    </xf>
    <xf numFmtId="0" fontId="7" fillId="13" borderId="13" xfId="0" applyFont="1" applyFill="1" applyBorder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 wrapText="1"/>
    </xf>
    <xf numFmtId="0" fontId="3" fillId="10" borderId="1" xfId="1" applyFont="1" applyFill="1" applyBorder="1" applyAlignment="1">
      <alignment wrapText="1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1" xfId="1" applyFont="1" applyBorder="1" applyAlignment="1">
      <alignment horizontal="center" wrapText="1"/>
    </xf>
    <xf numFmtId="0" fontId="3" fillId="0" borderId="0" xfId="1" applyFont="1" applyAlignment="1" applyProtection="1">
      <alignment horizontal="center" wrapText="1"/>
      <protection locked="0"/>
    </xf>
    <xf numFmtId="0" fontId="3" fillId="10" borderId="1" xfId="1" applyFont="1" applyFill="1" applyBorder="1" applyAlignment="1">
      <alignment horizontal="center" wrapText="1"/>
    </xf>
    <xf numFmtId="0" fontId="3" fillId="10" borderId="1" xfId="1" applyFont="1" applyFill="1" applyBorder="1" applyAlignment="1">
      <alignment horizontal="center" vertical="center" wrapText="1"/>
    </xf>
    <xf numFmtId="0" fontId="3" fillId="10" borderId="1" xfId="1" applyFont="1" applyFill="1" applyBorder="1" applyAlignment="1" applyProtection="1">
      <alignment wrapText="1"/>
      <protection locked="0"/>
    </xf>
    <xf numFmtId="0" fontId="3" fillId="0" borderId="1" xfId="1" applyFont="1" applyBorder="1" applyAlignment="1" applyProtection="1">
      <alignment wrapText="1"/>
      <protection locked="0"/>
    </xf>
    <xf numFmtId="0" fontId="3" fillId="0" borderId="1" xfId="1" applyFont="1" applyBorder="1" applyAlignment="1">
      <alignment wrapText="1"/>
    </xf>
    <xf numFmtId="0" fontId="3" fillId="10" borderId="1" xfId="1" applyFont="1" applyFill="1" applyBorder="1" applyAlignment="1">
      <alignment horizontal="center" vertical="center" wrapText="1"/>
    </xf>
    <xf numFmtId="0" fontId="3" fillId="10" borderId="1" xfId="1" applyFont="1" applyFill="1" applyBorder="1" applyAlignment="1" applyProtection="1">
      <alignment horizontal="center" vertical="center" wrapText="1"/>
      <protection locked="0"/>
    </xf>
    <xf numFmtId="0" fontId="9" fillId="10" borderId="1" xfId="0" applyFont="1" applyFill="1" applyBorder="1" applyAlignment="1">
      <alignment horizontal="left" vertical="center" wrapText="1"/>
    </xf>
    <xf numFmtId="0" fontId="10" fillId="0" borderId="0" xfId="1" applyFont="1" applyFill="1" applyAlignment="1">
      <alignment horizontal="center" vertical="center" wrapText="1"/>
    </xf>
    <xf numFmtId="44" fontId="12" fillId="0" borderId="1" xfId="13" applyFont="1" applyBorder="1"/>
    <xf numFmtId="0" fontId="3" fillId="10" borderId="1" xfId="1" applyFont="1" applyFill="1" applyBorder="1" applyAlignment="1" applyProtection="1">
      <alignment horizontal="center" vertical="center" wrapText="1"/>
      <protection locked="0"/>
    </xf>
    <xf numFmtId="1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10" borderId="1" xfId="1" applyFont="1" applyFill="1" applyBorder="1" applyAlignment="1" applyProtection="1">
      <alignment horizontal="center" vertical="center" wrapText="1"/>
      <protection locked="0"/>
    </xf>
    <xf numFmtId="0" fontId="3" fillId="6" borderId="1" xfId="1" applyFont="1" applyFill="1" applyBorder="1" applyAlignment="1" applyProtection="1">
      <alignment horizontal="center" vertical="center" wrapText="1"/>
      <protection locked="0"/>
    </xf>
    <xf numFmtId="0" fontId="3" fillId="10" borderId="1" xfId="1" applyFont="1" applyFill="1" applyBorder="1" applyAlignment="1" applyProtection="1">
      <alignment horizontal="center" vertical="center" wrapText="1"/>
      <protection locked="0"/>
    </xf>
    <xf numFmtId="1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10" borderId="1" xfId="1" applyFont="1" applyFill="1" applyBorder="1" applyAlignment="1" applyProtection="1">
      <alignment horizontal="center" vertical="center" wrapText="1"/>
      <protection locked="0"/>
    </xf>
    <xf numFmtId="1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6" borderId="1" xfId="1" applyFont="1" applyFill="1" applyBorder="1" applyAlignment="1" applyProtection="1">
      <alignment horizontal="center" vertical="center" wrapText="1"/>
      <protection locked="0"/>
    </xf>
    <xf numFmtId="0" fontId="3" fillId="10" borderId="1" xfId="1" applyFont="1" applyFill="1" applyBorder="1" applyAlignment="1" applyProtection="1">
      <alignment horizontal="center" vertical="center" wrapText="1"/>
      <protection locked="0"/>
    </xf>
    <xf numFmtId="0" fontId="3" fillId="6" borderId="1" xfId="1" applyFont="1" applyFill="1" applyBorder="1" applyAlignment="1" applyProtection="1">
      <alignment horizontal="center" vertical="center" wrapText="1"/>
      <protection locked="0"/>
    </xf>
    <xf numFmtId="1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3" fillId="0" borderId="0" xfId="13" applyFont="1" applyAlignment="1" applyProtection="1">
      <alignment wrapText="1"/>
      <protection locked="0"/>
    </xf>
    <xf numFmtId="0" fontId="3" fillId="6" borderId="1" xfId="1" applyFont="1" applyFill="1" applyBorder="1" applyAlignment="1">
      <alignment horizontal="center" vertical="center" wrapText="1"/>
    </xf>
    <xf numFmtId="0" fontId="3" fillId="10" borderId="1" xfId="1" applyNumberFormat="1" applyFont="1" applyFill="1" applyBorder="1" applyAlignment="1" applyProtection="1">
      <alignment horizontal="center" wrapText="1"/>
      <protection locked="0"/>
    </xf>
    <xf numFmtId="0" fontId="3" fillId="10" borderId="1" xfId="1" applyNumberFormat="1" applyFont="1" applyFill="1" applyBorder="1" applyAlignment="1">
      <alignment horizontal="center" wrapText="1"/>
    </xf>
    <xf numFmtId="0" fontId="6" fillId="10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left" vertical="center" wrapText="1"/>
    </xf>
    <xf numFmtId="49" fontId="13" fillId="10" borderId="1" xfId="0" applyNumberFormat="1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10" fillId="6" borderId="1" xfId="1" applyFont="1" applyFill="1" applyBorder="1" applyAlignment="1" applyProtection="1">
      <alignment horizontal="center" vertical="center" wrapText="1"/>
      <protection locked="0"/>
    </xf>
    <xf numFmtId="44" fontId="3" fillId="0" borderId="0" xfId="8" applyFont="1" applyAlignment="1" applyProtection="1">
      <alignment wrapText="1"/>
      <protection locked="0"/>
    </xf>
    <xf numFmtId="44" fontId="0" fillId="0" borderId="0" xfId="13" applyFont="1"/>
    <xf numFmtId="3" fontId="3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11" borderId="1" xfId="0" applyNumberFormat="1" applyFont="1" applyFill="1" applyBorder="1" applyAlignment="1">
      <alignment horizontal="left" vertical="center" wrapText="1"/>
    </xf>
    <xf numFmtId="0" fontId="3" fillId="11" borderId="2" xfId="0" applyNumberFormat="1" applyFont="1" applyFill="1" applyBorder="1" applyAlignment="1">
      <alignment horizontal="left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1" fillId="10" borderId="7" xfId="0" applyFont="1" applyFill="1" applyBorder="1" applyAlignment="1">
      <alignment horizontal="center" vertical="center" wrapText="1"/>
    </xf>
    <xf numFmtId="0" fontId="11" fillId="10" borderId="3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left" vertical="center" wrapText="1"/>
    </xf>
    <xf numFmtId="0" fontId="13" fillId="10" borderId="1" xfId="0" applyFont="1" applyFill="1" applyBorder="1" applyAlignment="1">
      <alignment horizontal="left" vertical="center" wrapText="1"/>
    </xf>
    <xf numFmtId="0" fontId="6" fillId="7" borderId="4" xfId="1" applyFont="1" applyFill="1" applyBorder="1" applyAlignment="1" applyProtection="1">
      <alignment horizontal="left"/>
      <protection locked="0"/>
    </xf>
    <xf numFmtId="0" fontId="6" fillId="7" borderId="5" xfId="1" applyFont="1" applyFill="1" applyBorder="1" applyAlignment="1" applyProtection="1">
      <alignment horizontal="left"/>
      <protection locked="0"/>
    </xf>
    <xf numFmtId="0" fontId="6" fillId="7" borderId="6" xfId="1" applyFont="1" applyFill="1" applyBorder="1" applyAlignment="1" applyProtection="1">
      <alignment horizontal="left"/>
      <protection locked="0"/>
    </xf>
    <xf numFmtId="0" fontId="6" fillId="7" borderId="1" xfId="1" applyFont="1" applyFill="1" applyBorder="1" applyAlignment="1">
      <alignment vertical="center" wrapText="1"/>
    </xf>
    <xf numFmtId="0" fontId="3" fillId="12" borderId="1" xfId="0" applyNumberFormat="1" applyFont="1" applyFill="1" applyBorder="1" applyAlignment="1">
      <alignment horizontal="center" vertical="center" wrapText="1"/>
    </xf>
    <xf numFmtId="0" fontId="3" fillId="12" borderId="1" xfId="0" applyNumberFormat="1" applyFont="1" applyFill="1" applyBorder="1" applyAlignment="1">
      <alignment horizontal="left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</cellXfs>
  <cellStyles count="89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46" xr:uid="{00000000-0005-0000-0000-000003000000}"/>
    <cellStyle name="Moeda 3 2 3" xfId="73" xr:uid="{00000000-0005-0000-0000-000003000000}"/>
    <cellStyle name="Moeda 3 3" xfId="28" xr:uid="{00000000-0005-0000-0000-000003000000}"/>
    <cellStyle name="Moeda 3 3 2" xfId="55" xr:uid="{00000000-0005-0000-0000-000003000000}"/>
    <cellStyle name="Moeda 3 3 3" xfId="82" xr:uid="{00000000-0005-0000-0000-000003000000}"/>
    <cellStyle name="Moeda 3 4" xfId="37" xr:uid="{00000000-0005-0000-0000-000003000000}"/>
    <cellStyle name="Moeda 3 5" xfId="64" xr:uid="{00000000-0005-0000-0000-000003000000}"/>
    <cellStyle name="Moeda 4" xfId="14" xr:uid="{00000000-0005-0000-0000-000004000000}"/>
    <cellStyle name="Moeda 4 2" xfId="23" xr:uid="{00000000-0005-0000-0000-000004000000}"/>
    <cellStyle name="Moeda 4 2 2" xfId="50" xr:uid="{00000000-0005-0000-0000-000004000000}"/>
    <cellStyle name="Moeda 4 2 3" xfId="77" xr:uid="{00000000-0005-0000-0000-000004000000}"/>
    <cellStyle name="Moeda 4 3" xfId="32" xr:uid="{00000000-0005-0000-0000-000004000000}"/>
    <cellStyle name="Moeda 4 3 2" xfId="59" xr:uid="{00000000-0005-0000-0000-000004000000}"/>
    <cellStyle name="Moeda 4 3 3" xfId="86" xr:uid="{00000000-0005-0000-0000-000004000000}"/>
    <cellStyle name="Moeda 4 4" xfId="41" xr:uid="{00000000-0005-0000-0000-000004000000}"/>
    <cellStyle name="Moeda 4 5" xfId="68" xr:uid="{00000000-0005-0000-0000-000004000000}"/>
    <cellStyle name="Moeda 5" xfId="22" xr:uid="{00000000-0005-0000-0000-00003E000000}"/>
    <cellStyle name="Moeda 5 2" xfId="49" xr:uid="{00000000-0005-0000-0000-00003E000000}"/>
    <cellStyle name="Moeda 5 3" xfId="76" xr:uid="{00000000-0005-0000-0000-00003E000000}"/>
    <cellStyle name="Moeda 6" xfId="31" xr:uid="{00000000-0005-0000-0000-000047000000}"/>
    <cellStyle name="Moeda 6 2" xfId="58" xr:uid="{00000000-0005-0000-0000-000047000000}"/>
    <cellStyle name="Moeda 6 3" xfId="85" xr:uid="{00000000-0005-0000-0000-000047000000}"/>
    <cellStyle name="Moeda 7" xfId="40" xr:uid="{00000000-0005-0000-0000-000050000000}"/>
    <cellStyle name="Moeda 8" xfId="67" xr:uid="{00000000-0005-0000-0000-00006B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48" xr:uid="{00000000-0005-0000-0000-00000A000000}"/>
    <cellStyle name="Separador de milhares 2 2 2 2 3" xfId="75" xr:uid="{00000000-0005-0000-0000-00000A000000}"/>
    <cellStyle name="Separador de milhares 2 2 2 3" xfId="30" xr:uid="{00000000-0005-0000-0000-00000A000000}"/>
    <cellStyle name="Separador de milhares 2 2 2 3 2" xfId="57" xr:uid="{00000000-0005-0000-0000-00000A000000}"/>
    <cellStyle name="Separador de milhares 2 2 2 3 3" xfId="84" xr:uid="{00000000-0005-0000-0000-00000A000000}"/>
    <cellStyle name="Separador de milhares 2 2 2 4" xfId="39" xr:uid="{00000000-0005-0000-0000-00000A000000}"/>
    <cellStyle name="Separador de milhares 2 2 2 5" xfId="66" xr:uid="{00000000-0005-0000-0000-00000A000000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52" xr:uid="{00000000-0005-0000-0000-00000B000000}"/>
    <cellStyle name="Separador de milhares 2 2 3 2 3" xfId="79" xr:uid="{00000000-0005-0000-0000-00000B000000}"/>
    <cellStyle name="Separador de milhares 2 2 3 3" xfId="34" xr:uid="{00000000-0005-0000-0000-00000B000000}"/>
    <cellStyle name="Separador de milhares 2 2 3 3 2" xfId="61" xr:uid="{00000000-0005-0000-0000-00000B000000}"/>
    <cellStyle name="Separador de milhares 2 2 3 3 3" xfId="88" xr:uid="{00000000-0005-0000-0000-00000B000000}"/>
    <cellStyle name="Separador de milhares 2 2 3 4" xfId="43" xr:uid="{00000000-0005-0000-0000-00000B000000}"/>
    <cellStyle name="Separador de milhares 2 2 3 5" xfId="70" xr:uid="{00000000-0005-0000-0000-00000B000000}"/>
    <cellStyle name="Separador de milhares 2 2 4" xfId="18" xr:uid="{00000000-0005-0000-0000-000009000000}"/>
    <cellStyle name="Separador de milhares 2 2 4 2" xfId="45" xr:uid="{00000000-0005-0000-0000-000009000000}"/>
    <cellStyle name="Separador de milhares 2 2 4 3" xfId="72" xr:uid="{00000000-0005-0000-0000-000009000000}"/>
    <cellStyle name="Separador de milhares 2 2 5" xfId="27" xr:uid="{00000000-0005-0000-0000-000009000000}"/>
    <cellStyle name="Separador de milhares 2 2 5 2" xfId="54" xr:uid="{00000000-0005-0000-0000-000009000000}"/>
    <cellStyle name="Separador de milhares 2 2 5 3" xfId="81" xr:uid="{00000000-0005-0000-0000-000009000000}"/>
    <cellStyle name="Separador de milhares 2 2 6" xfId="36" xr:uid="{00000000-0005-0000-0000-000009000000}"/>
    <cellStyle name="Separador de milhares 2 2 7" xfId="63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47" xr:uid="{00000000-0005-0000-0000-00000D000000}"/>
    <cellStyle name="Separador de milhares 2 3 2 2 3" xfId="74" xr:uid="{00000000-0005-0000-0000-00000D000000}"/>
    <cellStyle name="Separador de milhares 2 3 2 3" xfId="29" xr:uid="{00000000-0005-0000-0000-00000D000000}"/>
    <cellStyle name="Separador de milhares 2 3 2 3 2" xfId="56" xr:uid="{00000000-0005-0000-0000-00000D000000}"/>
    <cellStyle name="Separador de milhares 2 3 2 3 3" xfId="83" xr:uid="{00000000-0005-0000-0000-00000D000000}"/>
    <cellStyle name="Separador de milhares 2 3 2 4" xfId="38" xr:uid="{00000000-0005-0000-0000-00000D000000}"/>
    <cellStyle name="Separador de milhares 2 3 2 5" xfId="65" xr:uid="{00000000-0005-0000-0000-00000D000000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51" xr:uid="{00000000-0005-0000-0000-00000E000000}"/>
    <cellStyle name="Separador de milhares 2 3 3 2 3" xfId="78" xr:uid="{00000000-0005-0000-0000-00000E000000}"/>
    <cellStyle name="Separador de milhares 2 3 3 3" xfId="33" xr:uid="{00000000-0005-0000-0000-00000E000000}"/>
    <cellStyle name="Separador de milhares 2 3 3 3 2" xfId="60" xr:uid="{00000000-0005-0000-0000-00000E000000}"/>
    <cellStyle name="Separador de milhares 2 3 3 3 3" xfId="87" xr:uid="{00000000-0005-0000-0000-00000E000000}"/>
    <cellStyle name="Separador de milhares 2 3 3 4" xfId="42" xr:uid="{00000000-0005-0000-0000-00000E000000}"/>
    <cellStyle name="Separador de milhares 2 3 3 5" xfId="69" xr:uid="{00000000-0005-0000-0000-00000E000000}"/>
    <cellStyle name="Separador de milhares 2 3 4" xfId="17" xr:uid="{00000000-0005-0000-0000-00000C000000}"/>
    <cellStyle name="Separador de milhares 2 3 4 2" xfId="44" xr:uid="{00000000-0005-0000-0000-00000C000000}"/>
    <cellStyle name="Separador de milhares 2 3 4 3" xfId="71" xr:uid="{00000000-0005-0000-0000-00000C000000}"/>
    <cellStyle name="Separador de milhares 2 3 5" xfId="26" xr:uid="{00000000-0005-0000-0000-00000C000000}"/>
    <cellStyle name="Separador de milhares 2 3 5 2" xfId="53" xr:uid="{00000000-0005-0000-0000-00000C000000}"/>
    <cellStyle name="Separador de milhares 2 3 5 3" xfId="80" xr:uid="{00000000-0005-0000-0000-00000C000000}"/>
    <cellStyle name="Separador de milhares 2 3 6" xfId="35" xr:uid="{00000000-0005-0000-0000-00000C000000}"/>
    <cellStyle name="Separador de milhares 2 3 7" xfId="62" xr:uid="{00000000-0005-0000-0000-00000C000000}"/>
    <cellStyle name="Separador de milhares 3" xfId="3" xr:uid="{00000000-0005-0000-0000-00000F000000}"/>
    <cellStyle name="Título 5" xfId="4" xr:uid="{00000000-0005-0000-0000-000010000000}"/>
  </cellStyles>
  <dxfs count="43">
    <dxf>
      <font>
        <b/>
        <i val="0"/>
      </font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D0B5C26-1813-4612-A266-30800364F934}"/>
            </a:ext>
          </a:extLst>
        </xdr:cNvPr>
        <xdr:cNvSpPr>
          <a:spLocks noChangeArrowheads="1"/>
        </xdr:cNvSpPr>
      </xdr:nvSpPr>
      <xdr:spPr bwMode="auto">
        <a:xfrm>
          <a:off x="17621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4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C488E8A3-ECF5-4EBC-9223-C5201BD42A5E}"/>
            </a:ext>
          </a:extLst>
        </xdr:cNvPr>
        <xdr:cNvSpPr>
          <a:spLocks noChangeArrowheads="1"/>
        </xdr:cNvSpPr>
      </xdr:nvSpPr>
      <xdr:spPr bwMode="auto">
        <a:xfrm>
          <a:off x="17621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V19"/>
  <sheetViews>
    <sheetView zoomScale="75" zoomScaleNormal="75" workbookViewId="0">
      <selection activeCell="F24" sqref="F24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23.62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50</v>
      </c>
      <c r="N1" s="90" t="s">
        <v>42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15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78">
        <v>45146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36">
        <v>41.62</v>
      </c>
      <c r="J4" s="19">
        <v>8</v>
      </c>
      <c r="K4" s="26">
        <f>J4-(SUM(M4:V4))</f>
        <v>8</v>
      </c>
      <c r="L4" s="27" t="str">
        <f t="shared" ref="L4:L16" si="0">IF(K4&lt;0,"ATENÇÃO","OK")</f>
        <v>OK</v>
      </c>
      <c r="M4" s="76"/>
      <c r="N4" s="33"/>
      <c r="O4" s="35"/>
      <c r="P4" s="34"/>
      <c r="Q4" s="33"/>
      <c r="R4" s="35"/>
      <c r="S4" s="33"/>
      <c r="T4" s="33"/>
      <c r="U4" s="34"/>
      <c r="V4" s="34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8</v>
      </c>
      <c r="K5" s="26">
        <f t="shared" ref="K5:K16" si="1">J5-(SUM(M5:V5))</f>
        <v>5</v>
      </c>
      <c r="L5" s="27" t="str">
        <f t="shared" si="0"/>
        <v>OK</v>
      </c>
      <c r="M5" s="77">
        <v>3</v>
      </c>
      <c r="N5" s="53"/>
      <c r="O5" s="57"/>
      <c r="P5" s="55"/>
      <c r="Q5" s="39"/>
      <c r="R5" s="39"/>
      <c r="S5" s="39"/>
      <c r="T5" s="39"/>
      <c r="U5" s="39"/>
      <c r="V5" s="39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20</v>
      </c>
      <c r="K6" s="26">
        <f t="shared" si="1"/>
        <v>20</v>
      </c>
      <c r="L6" s="27" t="str">
        <f t="shared" si="0"/>
        <v>OK</v>
      </c>
      <c r="M6" s="76"/>
      <c r="N6" s="53"/>
      <c r="O6" s="57"/>
      <c r="P6" s="55"/>
      <c r="Q6" s="39"/>
      <c r="R6" s="39"/>
      <c r="S6" s="39"/>
      <c r="T6" s="39"/>
      <c r="U6" s="39"/>
      <c r="V6" s="39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20</v>
      </c>
      <c r="K7" s="26">
        <f t="shared" si="1"/>
        <v>12</v>
      </c>
      <c r="L7" s="27" t="str">
        <f t="shared" si="0"/>
        <v>OK</v>
      </c>
      <c r="M7" s="77">
        <v>8</v>
      </c>
      <c r="N7" s="58"/>
      <c r="O7" s="57"/>
      <c r="P7" s="55"/>
      <c r="Q7" s="39"/>
      <c r="R7" s="39"/>
      <c r="S7" s="39"/>
      <c r="T7" s="39"/>
      <c r="U7" s="39"/>
      <c r="V7" s="39"/>
    </row>
    <row r="8" spans="1:22" ht="30.1" customHeight="1" x14ac:dyDescent="0.25">
      <c r="A8" s="94"/>
      <c r="B8" s="94"/>
      <c r="C8" s="47">
        <v>5</v>
      </c>
      <c r="D8" s="96" t="s">
        <v>37</v>
      </c>
      <c r="E8" s="64" t="s">
        <v>21</v>
      </c>
      <c r="F8" s="48" t="s">
        <v>22</v>
      </c>
      <c r="G8" s="49" t="s">
        <v>23</v>
      </c>
      <c r="H8" s="49" t="s">
        <v>24</v>
      </c>
      <c r="I8" s="37">
        <v>44.06</v>
      </c>
      <c r="J8" s="19">
        <v>50</v>
      </c>
      <c r="K8" s="26">
        <f t="shared" si="1"/>
        <v>50</v>
      </c>
      <c r="L8" s="27" t="str">
        <f t="shared" si="0"/>
        <v>OK</v>
      </c>
      <c r="M8" s="76"/>
      <c r="N8" s="58"/>
      <c r="O8" s="57"/>
      <c r="P8" s="55"/>
      <c r="Q8" s="39"/>
      <c r="R8" s="39"/>
      <c r="S8" s="39"/>
      <c r="T8" s="39"/>
      <c r="U8" s="39"/>
      <c r="V8" s="39"/>
    </row>
    <row r="9" spans="1:22" ht="30.1" customHeight="1" x14ac:dyDescent="0.25">
      <c r="A9" s="94"/>
      <c r="B9" s="94"/>
      <c r="C9" s="47">
        <v>6</v>
      </c>
      <c r="D9" s="96"/>
      <c r="E9" s="64" t="s">
        <v>33</v>
      </c>
      <c r="F9" s="48" t="s">
        <v>22</v>
      </c>
      <c r="G9" s="49" t="s">
        <v>23</v>
      </c>
      <c r="H9" s="49" t="s">
        <v>24</v>
      </c>
      <c r="I9" s="37">
        <v>48.47</v>
      </c>
      <c r="J9" s="19">
        <v>50</v>
      </c>
      <c r="K9" s="26">
        <f t="shared" si="1"/>
        <v>48</v>
      </c>
      <c r="L9" s="27" t="str">
        <f t="shared" si="0"/>
        <v>OK</v>
      </c>
      <c r="M9" s="77">
        <v>2</v>
      </c>
      <c r="N9" s="58"/>
      <c r="O9" s="57"/>
      <c r="P9" s="55"/>
      <c r="Q9" s="39"/>
      <c r="R9" s="39"/>
      <c r="S9" s="39"/>
      <c r="T9" s="39"/>
      <c r="U9" s="39"/>
      <c r="V9" s="39"/>
    </row>
    <row r="10" spans="1:22" ht="30.1" customHeight="1" x14ac:dyDescent="0.25">
      <c r="A10" s="94"/>
      <c r="B10" s="94"/>
      <c r="C10" s="47">
        <v>7</v>
      </c>
      <c r="D10" s="96" t="s">
        <v>38</v>
      </c>
      <c r="E10" s="64" t="s">
        <v>21</v>
      </c>
      <c r="F10" s="48" t="s">
        <v>22</v>
      </c>
      <c r="G10" s="49" t="s">
        <v>23</v>
      </c>
      <c r="H10" s="49" t="s">
        <v>24</v>
      </c>
      <c r="I10" s="37">
        <v>48.96</v>
      </c>
      <c r="J10" s="19">
        <v>50</v>
      </c>
      <c r="K10" s="26">
        <f t="shared" si="1"/>
        <v>50</v>
      </c>
      <c r="L10" s="27" t="str">
        <f t="shared" si="0"/>
        <v>OK</v>
      </c>
      <c r="M10" s="76"/>
      <c r="N10" s="58"/>
      <c r="O10" s="57"/>
      <c r="P10" s="55"/>
      <c r="Q10" s="39"/>
      <c r="R10" s="39"/>
      <c r="S10" s="39"/>
      <c r="T10" s="39"/>
      <c r="U10" s="39"/>
      <c r="V10" s="39"/>
    </row>
    <row r="11" spans="1:22" ht="30.1" customHeight="1" x14ac:dyDescent="0.25">
      <c r="A11" s="94"/>
      <c r="B11" s="94"/>
      <c r="C11" s="47">
        <v>8</v>
      </c>
      <c r="D11" s="96"/>
      <c r="E11" s="64" t="s">
        <v>33</v>
      </c>
      <c r="F11" s="48" t="s">
        <v>22</v>
      </c>
      <c r="G11" s="49" t="s">
        <v>23</v>
      </c>
      <c r="H11" s="49" t="s">
        <v>24</v>
      </c>
      <c r="I11" s="37">
        <v>54.84</v>
      </c>
      <c r="J11" s="19">
        <v>50</v>
      </c>
      <c r="K11" s="26">
        <f t="shared" si="1"/>
        <v>42</v>
      </c>
      <c r="L11" s="27" t="str">
        <f t="shared" si="0"/>
        <v>OK</v>
      </c>
      <c r="M11" s="77">
        <v>8</v>
      </c>
      <c r="N11" s="58"/>
      <c r="O11" s="57"/>
      <c r="P11" s="55"/>
      <c r="Q11" s="39"/>
      <c r="R11" s="39"/>
      <c r="S11" s="39"/>
      <c r="T11" s="39"/>
      <c r="U11" s="39"/>
      <c r="V11" s="39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50</v>
      </c>
      <c r="K12" s="26">
        <f t="shared" si="1"/>
        <v>50</v>
      </c>
      <c r="L12" s="27" t="str">
        <f t="shared" si="0"/>
        <v>OK</v>
      </c>
      <c r="M12" s="76"/>
      <c r="N12" s="58"/>
      <c r="O12" s="57"/>
      <c r="P12" s="55"/>
      <c r="Q12" s="39"/>
      <c r="R12" s="39"/>
      <c r="S12" s="39"/>
      <c r="T12" s="39"/>
      <c r="U12" s="39"/>
      <c r="V12" s="39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50</v>
      </c>
      <c r="K13" s="26">
        <f t="shared" si="1"/>
        <v>50</v>
      </c>
      <c r="L13" s="27" t="str">
        <f t="shared" si="0"/>
        <v>OK</v>
      </c>
      <c r="M13" s="76"/>
      <c r="N13" s="58"/>
      <c r="O13" s="57"/>
      <c r="P13" s="55"/>
      <c r="Q13" s="39"/>
      <c r="R13" s="39"/>
      <c r="S13" s="39"/>
      <c r="T13" s="39"/>
      <c r="U13" s="39"/>
      <c r="V13" s="39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100</v>
      </c>
      <c r="K14" s="26">
        <f t="shared" si="1"/>
        <v>100</v>
      </c>
      <c r="L14" s="27" t="str">
        <f t="shared" si="0"/>
        <v>OK</v>
      </c>
      <c r="M14" s="76"/>
      <c r="N14" s="58"/>
      <c r="O14" s="57"/>
      <c r="P14" s="55"/>
      <c r="Q14" s="39"/>
      <c r="R14" s="39"/>
      <c r="S14" s="39"/>
      <c r="T14" s="39"/>
      <c r="U14" s="39"/>
      <c r="V14" s="39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100</v>
      </c>
      <c r="K15" s="26">
        <f t="shared" si="1"/>
        <v>100</v>
      </c>
      <c r="L15" s="27" t="str">
        <f t="shared" si="0"/>
        <v>OK</v>
      </c>
      <c r="M15" s="76"/>
      <c r="N15" s="34"/>
      <c r="O15" s="35"/>
      <c r="P15" s="54"/>
      <c r="Q15" s="38"/>
      <c r="R15" s="38"/>
      <c r="S15" s="38"/>
      <c r="T15" s="38"/>
      <c r="U15" s="38"/>
      <c r="V15" s="38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50</v>
      </c>
      <c r="K16" s="26">
        <f t="shared" si="1"/>
        <v>50</v>
      </c>
      <c r="L16" s="27" t="str">
        <f t="shared" si="0"/>
        <v>OK</v>
      </c>
      <c r="M16" s="76"/>
      <c r="N16" s="34"/>
      <c r="O16" s="35"/>
      <c r="P16" s="54"/>
      <c r="Q16" s="38"/>
      <c r="R16" s="38"/>
      <c r="S16" s="38"/>
      <c r="T16" s="38"/>
      <c r="U16" s="38"/>
      <c r="V16" s="38"/>
    </row>
    <row r="17" spans="4:13" x14ac:dyDescent="0.25">
      <c r="J17" s="6">
        <f>SUM(J4:J16)</f>
        <v>606</v>
      </c>
      <c r="K17" s="6">
        <f>SUM(K4:K16)</f>
        <v>585</v>
      </c>
      <c r="M17" s="79">
        <f>SUMPRODUCT($I$4:$I$16,M4:M16)</f>
        <v>1064.42</v>
      </c>
    </row>
    <row r="19" spans="4:13" ht="28.55" x14ac:dyDescent="0.25">
      <c r="D19" s="65" t="s">
        <v>45</v>
      </c>
    </row>
  </sheetData>
  <mergeCells count="20">
    <mergeCell ref="A4:A16"/>
    <mergeCell ref="B4:B16"/>
    <mergeCell ref="D4:D5"/>
    <mergeCell ref="D6:D7"/>
    <mergeCell ref="D8:D9"/>
    <mergeCell ref="D10:D11"/>
    <mergeCell ref="U1:U2"/>
    <mergeCell ref="V1:V2"/>
    <mergeCell ref="T1:T2"/>
    <mergeCell ref="A1:C1"/>
    <mergeCell ref="S1:S2"/>
    <mergeCell ref="D1:I1"/>
    <mergeCell ref="Q1:Q2"/>
    <mergeCell ref="R1:R2"/>
    <mergeCell ref="J1:L1"/>
    <mergeCell ref="N1:N2"/>
    <mergeCell ref="O1:O2"/>
    <mergeCell ref="A2:L2"/>
    <mergeCell ref="P1:P2"/>
    <mergeCell ref="M1:M2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V19"/>
  <sheetViews>
    <sheetView zoomScale="80" zoomScaleNormal="80" workbookViewId="0">
      <selection activeCell="G24" sqref="G24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23.62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48</v>
      </c>
      <c r="N1" s="90" t="s">
        <v>55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15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72">
        <v>45190</v>
      </c>
      <c r="N3" s="78">
        <v>45357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36">
        <v>41.62</v>
      </c>
      <c r="J4" s="19">
        <v>10</v>
      </c>
      <c r="K4" s="26">
        <f>J4-(SUM(M4:V4))</f>
        <v>9</v>
      </c>
      <c r="L4" s="27" t="str">
        <f t="shared" ref="L4:L16" si="0">IF(K4&lt;0,"ATENÇÃO","OK")</f>
        <v>OK</v>
      </c>
      <c r="M4" s="71">
        <v>1</v>
      </c>
      <c r="N4" s="59"/>
      <c r="O4" s="35"/>
      <c r="P4" s="63"/>
      <c r="Q4" s="59"/>
      <c r="R4" s="35"/>
      <c r="S4" s="59"/>
      <c r="T4" s="59"/>
      <c r="U4" s="63"/>
      <c r="V4" s="63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10</v>
      </c>
      <c r="K5" s="26">
        <f t="shared" ref="K5:K16" si="1">J5-(SUM(M5:V5))</f>
        <v>2</v>
      </c>
      <c r="L5" s="27" t="str">
        <f t="shared" si="0"/>
        <v>OK</v>
      </c>
      <c r="M5" s="71"/>
      <c r="N5" s="76">
        <v>8</v>
      </c>
      <c r="O5" s="57"/>
      <c r="P5" s="55"/>
      <c r="Q5" s="61"/>
      <c r="R5" s="61"/>
      <c r="S5" s="61"/>
      <c r="T5" s="61"/>
      <c r="U5" s="61"/>
      <c r="V5" s="61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10</v>
      </c>
      <c r="K6" s="26">
        <f t="shared" si="1"/>
        <v>6</v>
      </c>
      <c r="L6" s="27" t="str">
        <f t="shared" si="0"/>
        <v>OK</v>
      </c>
      <c r="M6" s="71">
        <v>4</v>
      </c>
      <c r="N6" s="53"/>
      <c r="O6" s="57"/>
      <c r="P6" s="55"/>
      <c r="Q6" s="61"/>
      <c r="R6" s="61"/>
      <c r="S6" s="61"/>
      <c r="T6" s="61"/>
      <c r="U6" s="61"/>
      <c r="V6" s="61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10</v>
      </c>
      <c r="K7" s="26">
        <f t="shared" si="1"/>
        <v>0</v>
      </c>
      <c r="L7" s="27" t="str">
        <f t="shared" si="0"/>
        <v>OK</v>
      </c>
      <c r="M7" s="71">
        <v>10</v>
      </c>
      <c r="N7" s="62"/>
      <c r="O7" s="57"/>
      <c r="P7" s="55"/>
      <c r="Q7" s="61"/>
      <c r="R7" s="61"/>
      <c r="S7" s="61"/>
      <c r="T7" s="61"/>
      <c r="U7" s="61"/>
      <c r="V7" s="61"/>
    </row>
    <row r="8" spans="1:22" ht="30.1" customHeight="1" x14ac:dyDescent="0.25">
      <c r="A8" s="94"/>
      <c r="B8" s="94"/>
      <c r="C8" s="47">
        <v>5</v>
      </c>
      <c r="D8" s="96" t="s">
        <v>37</v>
      </c>
      <c r="E8" s="64" t="s">
        <v>21</v>
      </c>
      <c r="F8" s="48" t="s">
        <v>22</v>
      </c>
      <c r="G8" s="49" t="s">
        <v>23</v>
      </c>
      <c r="H8" s="49" t="s">
        <v>24</v>
      </c>
      <c r="I8" s="37">
        <v>44.06</v>
      </c>
      <c r="J8" s="19">
        <v>10</v>
      </c>
      <c r="K8" s="26">
        <f t="shared" si="1"/>
        <v>0</v>
      </c>
      <c r="L8" s="27" t="str">
        <f t="shared" si="0"/>
        <v>OK</v>
      </c>
      <c r="M8" s="71">
        <v>1</v>
      </c>
      <c r="N8" s="76">
        <v>9</v>
      </c>
      <c r="O8" s="57"/>
      <c r="P8" s="55"/>
      <c r="Q8" s="61"/>
      <c r="R8" s="61"/>
      <c r="S8" s="61"/>
      <c r="T8" s="61"/>
      <c r="U8" s="61"/>
      <c r="V8" s="61"/>
    </row>
    <row r="9" spans="1:22" ht="30.1" customHeight="1" x14ac:dyDescent="0.25">
      <c r="A9" s="94"/>
      <c r="B9" s="94"/>
      <c r="C9" s="47">
        <v>6</v>
      </c>
      <c r="D9" s="96"/>
      <c r="E9" s="64" t="s">
        <v>33</v>
      </c>
      <c r="F9" s="48" t="s">
        <v>22</v>
      </c>
      <c r="G9" s="49" t="s">
        <v>23</v>
      </c>
      <c r="H9" s="49" t="s">
        <v>24</v>
      </c>
      <c r="I9" s="37">
        <v>48.47</v>
      </c>
      <c r="J9" s="19">
        <v>40</v>
      </c>
      <c r="K9" s="26">
        <f t="shared" si="1"/>
        <v>0</v>
      </c>
      <c r="L9" s="27" t="str">
        <f t="shared" si="0"/>
        <v>OK</v>
      </c>
      <c r="M9" s="71">
        <v>34</v>
      </c>
      <c r="N9" s="76">
        <v>6</v>
      </c>
      <c r="O9" s="57"/>
      <c r="P9" s="55"/>
      <c r="Q9" s="61"/>
      <c r="R9" s="61"/>
      <c r="S9" s="61"/>
      <c r="T9" s="61"/>
      <c r="U9" s="61"/>
      <c r="V9" s="61"/>
    </row>
    <row r="10" spans="1:22" ht="30.1" customHeight="1" x14ac:dyDescent="0.25">
      <c r="A10" s="94"/>
      <c r="B10" s="94"/>
      <c r="C10" s="47">
        <v>7</v>
      </c>
      <c r="D10" s="96" t="s">
        <v>38</v>
      </c>
      <c r="E10" s="64" t="s">
        <v>21</v>
      </c>
      <c r="F10" s="48" t="s">
        <v>22</v>
      </c>
      <c r="G10" s="49" t="s">
        <v>23</v>
      </c>
      <c r="H10" s="49" t="s">
        <v>24</v>
      </c>
      <c r="I10" s="37">
        <v>48.96</v>
      </c>
      <c r="J10" s="19">
        <v>40</v>
      </c>
      <c r="K10" s="26">
        <f t="shared" si="1"/>
        <v>0</v>
      </c>
      <c r="L10" s="27" t="str">
        <f t="shared" si="0"/>
        <v>OK</v>
      </c>
      <c r="M10" s="71">
        <v>3</v>
      </c>
      <c r="N10" s="76">
        <v>37</v>
      </c>
      <c r="O10" s="57"/>
      <c r="P10" s="55"/>
      <c r="Q10" s="61"/>
      <c r="R10" s="61"/>
      <c r="S10" s="61"/>
      <c r="T10" s="61"/>
      <c r="U10" s="61"/>
      <c r="V10" s="61"/>
    </row>
    <row r="11" spans="1:22" ht="30.1" customHeight="1" x14ac:dyDescent="0.25">
      <c r="A11" s="94"/>
      <c r="B11" s="94"/>
      <c r="C11" s="47">
        <v>8</v>
      </c>
      <c r="D11" s="96"/>
      <c r="E11" s="64" t="s">
        <v>33</v>
      </c>
      <c r="F11" s="48" t="s">
        <v>22</v>
      </c>
      <c r="G11" s="49" t="s">
        <v>23</v>
      </c>
      <c r="H11" s="49" t="s">
        <v>24</v>
      </c>
      <c r="I11" s="37">
        <v>54.84</v>
      </c>
      <c r="J11" s="19">
        <v>10</v>
      </c>
      <c r="K11" s="26">
        <f t="shared" si="1"/>
        <v>0</v>
      </c>
      <c r="L11" s="27" t="str">
        <f t="shared" si="0"/>
        <v>OK</v>
      </c>
      <c r="M11" s="71">
        <v>10</v>
      </c>
      <c r="N11" s="62"/>
      <c r="O11" s="57"/>
      <c r="P11" s="55"/>
      <c r="Q11" s="61"/>
      <c r="R11" s="61"/>
      <c r="S11" s="61"/>
      <c r="T11" s="61"/>
      <c r="U11" s="61"/>
      <c r="V11" s="61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10</v>
      </c>
      <c r="K12" s="26">
        <f t="shared" si="1"/>
        <v>10</v>
      </c>
      <c r="L12" s="27" t="str">
        <f t="shared" si="0"/>
        <v>OK</v>
      </c>
      <c r="M12" s="71"/>
      <c r="N12" s="62"/>
      <c r="O12" s="57"/>
      <c r="P12" s="55"/>
      <c r="Q12" s="61"/>
      <c r="R12" s="61"/>
      <c r="S12" s="61"/>
      <c r="T12" s="61"/>
      <c r="U12" s="61"/>
      <c r="V12" s="61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10</v>
      </c>
      <c r="K13" s="26">
        <f t="shared" si="1"/>
        <v>0</v>
      </c>
      <c r="L13" s="27" t="str">
        <f t="shared" si="0"/>
        <v>OK</v>
      </c>
      <c r="M13" s="71"/>
      <c r="N13" s="76">
        <v>10</v>
      </c>
      <c r="O13" s="57"/>
      <c r="P13" s="55"/>
      <c r="Q13" s="61"/>
      <c r="R13" s="61"/>
      <c r="S13" s="61"/>
      <c r="T13" s="61"/>
      <c r="U13" s="61"/>
      <c r="V13" s="61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10</v>
      </c>
      <c r="K14" s="26">
        <f t="shared" si="1"/>
        <v>10</v>
      </c>
      <c r="L14" s="27" t="str">
        <f t="shared" si="0"/>
        <v>OK</v>
      </c>
      <c r="M14" s="71"/>
      <c r="N14" s="62"/>
      <c r="O14" s="57"/>
      <c r="P14" s="55"/>
      <c r="Q14" s="61"/>
      <c r="R14" s="61"/>
      <c r="S14" s="61"/>
      <c r="T14" s="61"/>
      <c r="U14" s="61"/>
      <c r="V14" s="61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10</v>
      </c>
      <c r="K15" s="26">
        <f t="shared" si="1"/>
        <v>0</v>
      </c>
      <c r="L15" s="27" t="str">
        <f t="shared" si="0"/>
        <v>OK</v>
      </c>
      <c r="M15" s="71"/>
      <c r="N15" s="76">
        <v>10</v>
      </c>
      <c r="O15" s="35"/>
      <c r="P15" s="54"/>
      <c r="Q15" s="60"/>
      <c r="R15" s="60"/>
      <c r="S15" s="60"/>
      <c r="T15" s="60"/>
      <c r="U15" s="60"/>
      <c r="V15" s="60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0</v>
      </c>
      <c r="K16" s="26">
        <f t="shared" si="1"/>
        <v>0</v>
      </c>
      <c r="L16" s="27" t="str">
        <f t="shared" si="0"/>
        <v>OK</v>
      </c>
      <c r="M16" s="71"/>
      <c r="N16" s="76"/>
      <c r="O16" s="35"/>
      <c r="P16" s="54"/>
      <c r="Q16" s="60"/>
      <c r="R16" s="60"/>
      <c r="S16" s="60"/>
      <c r="T16" s="60"/>
      <c r="U16" s="60"/>
      <c r="V16" s="60"/>
    </row>
    <row r="17" spans="4:22" x14ac:dyDescent="0.25">
      <c r="J17" s="6">
        <f>SUM(J4:J16)</f>
        <v>180</v>
      </c>
      <c r="K17" s="6">
        <f>SUM(K4:K16)</f>
        <v>37</v>
      </c>
      <c r="M17" s="79">
        <f>SUMPRODUCT($I$4:$I$16,M4:M16)</f>
        <v>3096.7400000000002</v>
      </c>
      <c r="N17" s="79">
        <f t="shared" ref="N17:V17" si="2">SUMPRODUCT($I$4:$I$16,N4:N16)</f>
        <v>2936.42</v>
      </c>
      <c r="O17" s="79">
        <f t="shared" si="2"/>
        <v>0</v>
      </c>
      <c r="P17" s="79">
        <f t="shared" si="2"/>
        <v>0</v>
      </c>
      <c r="Q17" s="79">
        <f t="shared" si="2"/>
        <v>0</v>
      </c>
      <c r="R17" s="79">
        <f t="shared" si="2"/>
        <v>0</v>
      </c>
      <c r="S17" s="79">
        <f t="shared" si="2"/>
        <v>0</v>
      </c>
      <c r="T17" s="79">
        <f t="shared" si="2"/>
        <v>0</v>
      </c>
      <c r="U17" s="79">
        <f t="shared" si="2"/>
        <v>0</v>
      </c>
      <c r="V17" s="79">
        <f t="shared" si="2"/>
        <v>0</v>
      </c>
    </row>
    <row r="19" spans="4:22" ht="28.55" x14ac:dyDescent="0.25">
      <c r="D19" s="65" t="s">
        <v>45</v>
      </c>
    </row>
  </sheetData>
  <mergeCells count="20">
    <mergeCell ref="D10:D11"/>
    <mergeCell ref="D4:D5"/>
    <mergeCell ref="D6:D7"/>
    <mergeCell ref="D8:D9"/>
    <mergeCell ref="A4:A16"/>
    <mergeCell ref="B4:B16"/>
    <mergeCell ref="U1:U2"/>
    <mergeCell ref="V1:V2"/>
    <mergeCell ref="A2:L2"/>
    <mergeCell ref="T1:T2"/>
    <mergeCell ref="N1:N2"/>
    <mergeCell ref="O1:O2"/>
    <mergeCell ref="P1:P2"/>
    <mergeCell ref="Q1:Q2"/>
    <mergeCell ref="R1:R2"/>
    <mergeCell ref="S1:S2"/>
    <mergeCell ref="A1:C1"/>
    <mergeCell ref="D1:I1"/>
    <mergeCell ref="J1:L1"/>
    <mergeCell ref="M1:M2"/>
  </mergeCells>
  <conditionalFormatting sqref="M4:M15">
    <cfRule type="cellIs" dxfId="42" priority="40" stopIfTrue="1" operator="greaterThan">
      <formula>0</formula>
    </cfRule>
    <cfRule type="cellIs" dxfId="41" priority="41" stopIfTrue="1" operator="greaterThan">
      <formula>0</formula>
    </cfRule>
    <cfRule type="cellIs" dxfId="40" priority="42" stopIfTrue="1" operator="greaterThan">
      <formula>0</formula>
    </cfRule>
  </conditionalFormatting>
  <conditionalFormatting sqref="M5:M9">
    <cfRule type="cellIs" dxfId="39" priority="37" stopIfTrue="1" operator="greaterThan">
      <formula>0</formula>
    </cfRule>
    <cfRule type="cellIs" dxfId="38" priority="38" stopIfTrue="1" operator="greaterThan">
      <formula>0</formula>
    </cfRule>
    <cfRule type="cellIs" dxfId="37" priority="39" stopIfTrue="1" operator="greaterThan">
      <formula>0</formula>
    </cfRule>
  </conditionalFormatting>
  <conditionalFormatting sqref="N5">
    <cfRule type="cellIs" dxfId="36" priority="34" stopIfTrue="1" operator="greaterThan">
      <formula>0</formula>
    </cfRule>
    <cfRule type="cellIs" dxfId="35" priority="35" stopIfTrue="1" operator="greaterThan">
      <formula>0</formula>
    </cfRule>
    <cfRule type="cellIs" dxfId="34" priority="36" stopIfTrue="1" operator="greaterThan">
      <formula>0</formula>
    </cfRule>
  </conditionalFormatting>
  <conditionalFormatting sqref="N5">
    <cfRule type="cellIs" dxfId="33" priority="31" stopIfTrue="1" operator="greaterThan">
      <formula>0</formula>
    </cfRule>
    <cfRule type="cellIs" dxfId="32" priority="32" stopIfTrue="1" operator="greaterThan">
      <formula>0</formula>
    </cfRule>
    <cfRule type="cellIs" dxfId="31" priority="33" stopIfTrue="1" operator="greaterThan">
      <formula>0</formula>
    </cfRule>
  </conditionalFormatting>
  <conditionalFormatting sqref="N8">
    <cfRule type="cellIs" dxfId="30" priority="28" stopIfTrue="1" operator="greaterThan">
      <formula>0</formula>
    </cfRule>
    <cfRule type="cellIs" dxfId="29" priority="29" stopIfTrue="1" operator="greaterThan">
      <formula>0</formula>
    </cfRule>
    <cfRule type="cellIs" dxfId="28" priority="30" stopIfTrue="1" operator="greaterThan">
      <formula>0</formula>
    </cfRule>
  </conditionalFormatting>
  <conditionalFormatting sqref="N8">
    <cfRule type="cellIs" dxfId="27" priority="25" stopIfTrue="1" operator="greaterThan">
      <formula>0</formula>
    </cfRule>
    <cfRule type="cellIs" dxfId="26" priority="26" stopIfTrue="1" operator="greaterThan">
      <formula>0</formula>
    </cfRule>
    <cfRule type="cellIs" dxfId="25" priority="27" stopIfTrue="1" operator="greaterThan">
      <formula>0</formula>
    </cfRule>
  </conditionalFormatting>
  <conditionalFormatting sqref="N9">
    <cfRule type="cellIs" dxfId="24" priority="22" stopIfTrue="1" operator="greaterThan">
      <formula>0</formula>
    </cfRule>
    <cfRule type="cellIs" dxfId="23" priority="23" stopIfTrue="1" operator="greaterThan">
      <formula>0</formula>
    </cfRule>
    <cfRule type="cellIs" dxfId="22" priority="24" stopIfTrue="1" operator="greaterThan">
      <formula>0</formula>
    </cfRule>
  </conditionalFormatting>
  <conditionalFormatting sqref="N9">
    <cfRule type="cellIs" dxfId="21" priority="19" stopIfTrue="1" operator="greaterThan">
      <formula>0</formula>
    </cfRule>
    <cfRule type="cellIs" dxfId="20" priority="20" stopIfTrue="1" operator="greaterThan">
      <formula>0</formula>
    </cfRule>
    <cfRule type="cellIs" dxfId="19" priority="21" stopIfTrue="1" operator="greaterThan">
      <formula>0</formula>
    </cfRule>
  </conditionalFormatting>
  <conditionalFormatting sqref="N10">
    <cfRule type="cellIs" dxfId="18" priority="16" stopIfTrue="1" operator="greaterThan">
      <formula>0</formula>
    </cfRule>
    <cfRule type="cellIs" dxfId="17" priority="17" stopIfTrue="1" operator="greaterThan">
      <formula>0</formula>
    </cfRule>
    <cfRule type="cellIs" dxfId="16" priority="18" stopIfTrue="1" operator="greaterThan">
      <formula>0</formula>
    </cfRule>
  </conditionalFormatting>
  <conditionalFormatting sqref="N10">
    <cfRule type="cellIs" dxfId="15" priority="13" stopIfTrue="1" operator="greaterThan">
      <formula>0</formula>
    </cfRule>
    <cfRule type="cellIs" dxfId="14" priority="14" stopIfTrue="1" operator="greaterThan">
      <formula>0</formula>
    </cfRule>
    <cfRule type="cellIs" dxfId="13" priority="15" stopIfTrue="1" operator="greaterThan">
      <formula>0</formula>
    </cfRule>
  </conditionalFormatting>
  <conditionalFormatting sqref="N13">
    <cfRule type="cellIs" dxfId="12" priority="10" stopIfTrue="1" operator="greaterThan">
      <formula>0</formula>
    </cfRule>
    <cfRule type="cellIs" dxfId="11" priority="11" stopIfTrue="1" operator="greaterThan">
      <formula>0</formula>
    </cfRule>
    <cfRule type="cellIs" dxfId="10" priority="12" stopIfTrue="1" operator="greaterThan">
      <formula>0</formula>
    </cfRule>
  </conditionalFormatting>
  <conditionalFormatting sqref="N13">
    <cfRule type="cellIs" dxfId="9" priority="7" stopIfTrue="1" operator="greaterThan">
      <formula>0</formula>
    </cfRule>
    <cfRule type="cellIs" dxfId="8" priority="8" stopIfTrue="1" operator="greaterThan">
      <formula>0</formula>
    </cfRule>
    <cfRule type="cellIs" dxfId="7" priority="9" stopIfTrue="1" operator="greaterThan">
      <formula>0</formula>
    </cfRule>
  </conditionalFormatting>
  <conditionalFormatting sqref="N15">
    <cfRule type="cellIs" dxfId="6" priority="4" stopIfTrue="1" operator="greaterThan">
      <formula>0</formula>
    </cfRule>
    <cfRule type="cellIs" dxfId="5" priority="5" stopIfTrue="1" operator="greaterThan">
      <formula>0</formula>
    </cfRule>
    <cfRule type="cellIs" dxfId="4" priority="6" stopIfTrue="1" operator="greaterThan">
      <formula>0</formula>
    </cfRule>
  </conditionalFormatting>
  <conditionalFormatting sqref="N15">
    <cfRule type="cellIs" dxfId="3" priority="1" stopIfTrue="1" operator="greaterThan">
      <formula>0</formula>
    </cfRule>
    <cfRule type="cellIs" dxfId="2" priority="2" stopIfTrue="1" operator="greaterThan">
      <formula>0</formula>
    </cfRule>
    <cfRule type="cellIs" dxfId="1" priority="3" stopIfTrue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57826-56C0-4E56-BC60-194F16350157}">
  <sheetPr>
    <tabColor rgb="FF92D050"/>
  </sheetPr>
  <dimension ref="A1:V19"/>
  <sheetViews>
    <sheetView zoomScale="80" zoomScaleNormal="80" workbookViewId="0">
      <selection activeCell="J4" sqref="J4:J16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23.62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53</v>
      </c>
      <c r="N1" s="90" t="s">
        <v>42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15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78">
        <v>45348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66">
        <v>41.62</v>
      </c>
      <c r="J4" s="19">
        <v>30</v>
      </c>
      <c r="K4" s="26">
        <f>J4-(SUM(M4:V4))</f>
        <v>30</v>
      </c>
      <c r="L4" s="27" t="str">
        <f t="shared" ref="L4:L16" si="0">IF(K4&lt;0,"ATENÇÃO","OK")</f>
        <v>OK</v>
      </c>
      <c r="M4" s="76"/>
      <c r="N4" s="59"/>
      <c r="O4" s="35"/>
      <c r="P4" s="63"/>
      <c r="Q4" s="59"/>
      <c r="R4" s="35"/>
      <c r="S4" s="59"/>
      <c r="T4" s="59"/>
      <c r="U4" s="63"/>
      <c r="V4" s="63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50</v>
      </c>
      <c r="K5" s="26">
        <f t="shared" ref="K5:K16" si="1">J5-(SUM(M5:V5))</f>
        <v>50</v>
      </c>
      <c r="L5" s="27" t="str">
        <f t="shared" si="0"/>
        <v>OK</v>
      </c>
      <c r="M5" s="76"/>
      <c r="N5" s="53"/>
      <c r="O5" s="57"/>
      <c r="P5" s="55"/>
      <c r="Q5" s="61"/>
      <c r="R5" s="61"/>
      <c r="S5" s="61"/>
      <c r="T5" s="61"/>
      <c r="U5" s="61"/>
      <c r="V5" s="61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30</v>
      </c>
      <c r="K6" s="26">
        <f t="shared" si="1"/>
        <v>30</v>
      </c>
      <c r="L6" s="27" t="str">
        <f t="shared" si="0"/>
        <v>OK</v>
      </c>
      <c r="M6" s="76"/>
      <c r="N6" s="53"/>
      <c r="O6" s="57"/>
      <c r="P6" s="55"/>
      <c r="Q6" s="61"/>
      <c r="R6" s="61"/>
      <c r="S6" s="61"/>
      <c r="T6" s="61"/>
      <c r="U6" s="61"/>
      <c r="V6" s="61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50</v>
      </c>
      <c r="K7" s="26">
        <f t="shared" si="1"/>
        <v>50</v>
      </c>
      <c r="L7" s="27" t="str">
        <f t="shared" si="0"/>
        <v>OK</v>
      </c>
      <c r="M7" s="76"/>
      <c r="N7" s="62"/>
      <c r="O7" s="57"/>
      <c r="P7" s="55"/>
      <c r="Q7" s="61"/>
      <c r="R7" s="61"/>
      <c r="S7" s="61"/>
      <c r="T7" s="61"/>
      <c r="U7" s="61"/>
      <c r="V7" s="61"/>
    </row>
    <row r="8" spans="1:22" ht="30.1" customHeight="1" x14ac:dyDescent="0.25">
      <c r="A8" s="94"/>
      <c r="B8" s="94"/>
      <c r="C8" s="47">
        <v>5</v>
      </c>
      <c r="D8" s="96" t="s">
        <v>37</v>
      </c>
      <c r="E8" s="64" t="s">
        <v>21</v>
      </c>
      <c r="F8" s="48" t="s">
        <v>22</v>
      </c>
      <c r="G8" s="49" t="s">
        <v>23</v>
      </c>
      <c r="H8" s="49" t="s">
        <v>24</v>
      </c>
      <c r="I8" s="37">
        <v>44.06</v>
      </c>
      <c r="J8" s="19">
        <v>30</v>
      </c>
      <c r="K8" s="26">
        <f t="shared" si="1"/>
        <v>30</v>
      </c>
      <c r="L8" s="27" t="str">
        <f t="shared" si="0"/>
        <v>OK</v>
      </c>
      <c r="M8" s="76"/>
      <c r="N8" s="62"/>
      <c r="O8" s="57"/>
      <c r="P8" s="55"/>
      <c r="Q8" s="61"/>
      <c r="R8" s="61"/>
      <c r="S8" s="61"/>
      <c r="T8" s="61"/>
      <c r="U8" s="61"/>
      <c r="V8" s="61"/>
    </row>
    <row r="9" spans="1:22" ht="30.1" customHeight="1" x14ac:dyDescent="0.25">
      <c r="A9" s="94"/>
      <c r="B9" s="94"/>
      <c r="C9" s="47">
        <v>6</v>
      </c>
      <c r="D9" s="96"/>
      <c r="E9" s="64" t="s">
        <v>33</v>
      </c>
      <c r="F9" s="48" t="s">
        <v>22</v>
      </c>
      <c r="G9" s="49" t="s">
        <v>23</v>
      </c>
      <c r="H9" s="49" t="s">
        <v>24</v>
      </c>
      <c r="I9" s="37">
        <v>48.47</v>
      </c>
      <c r="J9" s="19">
        <v>70</v>
      </c>
      <c r="K9" s="26">
        <f t="shared" si="1"/>
        <v>70</v>
      </c>
      <c r="L9" s="27" t="str">
        <f t="shared" si="0"/>
        <v>OK</v>
      </c>
      <c r="M9" s="76"/>
      <c r="N9" s="62"/>
      <c r="O9" s="57"/>
      <c r="P9" s="55"/>
      <c r="Q9" s="61"/>
      <c r="R9" s="61"/>
      <c r="S9" s="61"/>
      <c r="T9" s="61"/>
      <c r="U9" s="61"/>
      <c r="V9" s="61"/>
    </row>
    <row r="10" spans="1:22" ht="30.1" customHeight="1" x14ac:dyDescent="0.25">
      <c r="A10" s="94"/>
      <c r="B10" s="94"/>
      <c r="C10" s="47">
        <v>7</v>
      </c>
      <c r="D10" s="96" t="s">
        <v>38</v>
      </c>
      <c r="E10" s="64" t="s">
        <v>21</v>
      </c>
      <c r="F10" s="48" t="s">
        <v>22</v>
      </c>
      <c r="G10" s="49" t="s">
        <v>23</v>
      </c>
      <c r="H10" s="49" t="s">
        <v>24</v>
      </c>
      <c r="I10" s="37">
        <v>48.96</v>
      </c>
      <c r="J10" s="19">
        <v>30</v>
      </c>
      <c r="K10" s="26">
        <f t="shared" si="1"/>
        <v>30</v>
      </c>
      <c r="L10" s="27" t="str">
        <f t="shared" si="0"/>
        <v>OK</v>
      </c>
      <c r="M10" s="76"/>
      <c r="N10" s="62"/>
      <c r="O10" s="57"/>
      <c r="P10" s="55"/>
      <c r="Q10" s="61"/>
      <c r="R10" s="61"/>
      <c r="S10" s="61"/>
      <c r="T10" s="61"/>
      <c r="U10" s="61"/>
      <c r="V10" s="61"/>
    </row>
    <row r="11" spans="1:22" ht="30.1" customHeight="1" x14ac:dyDescent="0.25">
      <c r="A11" s="94"/>
      <c r="B11" s="94"/>
      <c r="C11" s="47">
        <v>8</v>
      </c>
      <c r="D11" s="96"/>
      <c r="E11" s="64" t="s">
        <v>33</v>
      </c>
      <c r="F11" s="48" t="s">
        <v>22</v>
      </c>
      <c r="G11" s="49" t="s">
        <v>23</v>
      </c>
      <c r="H11" s="49" t="s">
        <v>24</v>
      </c>
      <c r="I11" s="37">
        <v>54.84</v>
      </c>
      <c r="J11" s="19">
        <v>70</v>
      </c>
      <c r="K11" s="26">
        <f t="shared" si="1"/>
        <v>61</v>
      </c>
      <c r="L11" s="27" t="str">
        <f t="shared" si="0"/>
        <v>OK</v>
      </c>
      <c r="M11" s="77">
        <v>9</v>
      </c>
      <c r="N11" s="62"/>
      <c r="O11" s="57"/>
      <c r="P11" s="55"/>
      <c r="Q11" s="61"/>
      <c r="R11" s="61"/>
      <c r="S11" s="61"/>
      <c r="T11" s="61"/>
      <c r="U11" s="61"/>
      <c r="V11" s="61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30</v>
      </c>
      <c r="K12" s="26">
        <f t="shared" si="1"/>
        <v>30</v>
      </c>
      <c r="L12" s="27" t="str">
        <f t="shared" si="0"/>
        <v>OK</v>
      </c>
      <c r="M12" s="76"/>
      <c r="N12" s="62"/>
      <c r="O12" s="57"/>
      <c r="P12" s="55"/>
      <c r="Q12" s="61"/>
      <c r="R12" s="61"/>
      <c r="S12" s="61"/>
      <c r="T12" s="61"/>
      <c r="U12" s="61"/>
      <c r="V12" s="61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20</v>
      </c>
      <c r="K13" s="26">
        <f t="shared" si="1"/>
        <v>20</v>
      </c>
      <c r="L13" s="27" t="str">
        <f t="shared" si="0"/>
        <v>OK</v>
      </c>
      <c r="M13" s="76"/>
      <c r="N13" s="62"/>
      <c r="O13" s="57"/>
      <c r="P13" s="55"/>
      <c r="Q13" s="61"/>
      <c r="R13" s="61"/>
      <c r="S13" s="61"/>
      <c r="T13" s="61"/>
      <c r="U13" s="61"/>
      <c r="V13" s="61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30</v>
      </c>
      <c r="K14" s="26">
        <f t="shared" si="1"/>
        <v>30</v>
      </c>
      <c r="L14" s="27" t="str">
        <f t="shared" si="0"/>
        <v>OK</v>
      </c>
      <c r="M14" s="76"/>
      <c r="N14" s="62"/>
      <c r="O14" s="57"/>
      <c r="P14" s="55"/>
      <c r="Q14" s="61"/>
      <c r="R14" s="61"/>
      <c r="S14" s="61"/>
      <c r="T14" s="61"/>
      <c r="U14" s="61"/>
      <c r="V14" s="61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10</v>
      </c>
      <c r="K15" s="26">
        <f t="shared" si="1"/>
        <v>10</v>
      </c>
      <c r="L15" s="27" t="str">
        <f t="shared" si="0"/>
        <v>OK</v>
      </c>
      <c r="M15" s="76"/>
      <c r="N15" s="63"/>
      <c r="O15" s="35"/>
      <c r="P15" s="54"/>
      <c r="Q15" s="60"/>
      <c r="R15" s="60"/>
      <c r="S15" s="60"/>
      <c r="T15" s="60"/>
      <c r="U15" s="60"/>
      <c r="V15" s="60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0</v>
      </c>
      <c r="K16" s="26">
        <f t="shared" si="1"/>
        <v>0</v>
      </c>
      <c r="L16" s="27" t="str">
        <f t="shared" si="0"/>
        <v>OK</v>
      </c>
      <c r="M16" s="76"/>
      <c r="N16" s="63"/>
      <c r="O16" s="35"/>
      <c r="P16" s="54"/>
      <c r="Q16" s="60"/>
      <c r="R16" s="60"/>
      <c r="S16" s="60"/>
      <c r="T16" s="60"/>
      <c r="U16" s="60"/>
      <c r="V16" s="60"/>
    </row>
    <row r="17" spans="4:22" x14ac:dyDescent="0.25">
      <c r="M17" s="79" cm="1">
        <f t="array" ref="M17">SUMPRODUCT(I4:I16*M4:M16)</f>
        <v>493.56000000000006</v>
      </c>
      <c r="N17" s="79" cm="1">
        <f t="array" ref="N17">SUMPRODUCT(J4:J16*N4:N16)</f>
        <v>0</v>
      </c>
      <c r="O17" s="79" cm="1">
        <f t="array" ref="O17">SUMPRODUCT(K4:K16*O4:O16)</f>
        <v>0</v>
      </c>
      <c r="P17" s="79" t="e" cm="1">
        <f t="array" ref="P17">SUMPRODUCT(L4:L16*P4:P16)</f>
        <v>#VALUE!</v>
      </c>
      <c r="Q17" s="79" cm="1">
        <f t="array" ref="Q17">SUMPRODUCT(M4:M16*Q4:Q16)</f>
        <v>0</v>
      </c>
      <c r="R17" s="79" cm="1">
        <f t="array" ref="R17">SUMPRODUCT(N4:N16*R4:R16)</f>
        <v>0</v>
      </c>
      <c r="S17" s="79" cm="1">
        <f t="array" ref="S17">SUMPRODUCT(O4:O16*S4:S16)</f>
        <v>0</v>
      </c>
      <c r="T17" s="79" cm="1">
        <f t="array" ref="T17">SUMPRODUCT(P4:P16*T4:T16)</f>
        <v>0</v>
      </c>
      <c r="U17" s="79" cm="1">
        <f t="array" ref="U17">SUMPRODUCT(Q4:Q16*U4:U16)</f>
        <v>0</v>
      </c>
      <c r="V17" s="79" cm="1">
        <f t="array" ref="V17">SUMPRODUCT(R4:R16*V4:V16)</f>
        <v>0</v>
      </c>
    </row>
    <row r="19" spans="4:22" ht="28.55" x14ac:dyDescent="0.25">
      <c r="D19" s="65" t="s">
        <v>45</v>
      </c>
    </row>
  </sheetData>
  <mergeCells count="20">
    <mergeCell ref="T1:T2"/>
    <mergeCell ref="D10:D11"/>
    <mergeCell ref="V1:V2"/>
    <mergeCell ref="A2:L2"/>
    <mergeCell ref="D4:D5"/>
    <mergeCell ref="D6:D7"/>
    <mergeCell ref="D8:D9"/>
    <mergeCell ref="P1:P2"/>
    <mergeCell ref="Q1:Q2"/>
    <mergeCell ref="U1:U2"/>
    <mergeCell ref="A1:C1"/>
    <mergeCell ref="D1:I1"/>
    <mergeCell ref="J1:L1"/>
    <mergeCell ref="N1:N2"/>
    <mergeCell ref="O1:O2"/>
    <mergeCell ref="M1:M2"/>
    <mergeCell ref="A4:A16"/>
    <mergeCell ref="B4:B16"/>
    <mergeCell ref="R1:R2"/>
    <mergeCell ref="S1:S2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20">
    <tabColor rgb="FF92D050"/>
  </sheetPr>
  <dimension ref="A1:V19"/>
  <sheetViews>
    <sheetView zoomScale="80" zoomScaleNormal="80" workbookViewId="0">
      <selection activeCell="E25" sqref="E25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13.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49</v>
      </c>
      <c r="N1" s="90" t="s">
        <v>51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15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74">
        <v>45125</v>
      </c>
      <c r="N3" s="78">
        <v>45358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36">
        <v>41.62</v>
      </c>
      <c r="J4" s="19">
        <v>20</v>
      </c>
      <c r="K4" s="26">
        <f>J4-(SUM(M4:V4))</f>
        <v>20</v>
      </c>
      <c r="L4" s="27" t="str">
        <f t="shared" ref="L4:L16" si="0">IF(K4&lt;0,"ATENÇÃO","OK")</f>
        <v>OK</v>
      </c>
      <c r="M4" s="73"/>
      <c r="N4" s="59"/>
      <c r="O4" s="81"/>
      <c r="P4" s="63"/>
      <c r="Q4" s="59"/>
      <c r="R4" s="35"/>
      <c r="S4" s="59"/>
      <c r="T4" s="59"/>
      <c r="U4" s="63"/>
      <c r="V4" s="63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20</v>
      </c>
      <c r="K5" s="26">
        <f t="shared" ref="K5:K16" si="1">J5-(SUM(M5:V5))</f>
        <v>19</v>
      </c>
      <c r="L5" s="27" t="str">
        <f t="shared" si="0"/>
        <v>OK</v>
      </c>
      <c r="M5" s="75">
        <v>1</v>
      </c>
      <c r="N5" s="53"/>
      <c r="O5" s="82"/>
      <c r="P5" s="55"/>
      <c r="Q5" s="61"/>
      <c r="R5" s="61"/>
      <c r="S5" s="61"/>
      <c r="T5" s="61"/>
      <c r="U5" s="61"/>
      <c r="V5" s="61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10</v>
      </c>
      <c r="K6" s="26">
        <f t="shared" si="1"/>
        <v>10</v>
      </c>
      <c r="L6" s="27" t="str">
        <f t="shared" si="0"/>
        <v>OK</v>
      </c>
      <c r="M6" s="73"/>
      <c r="N6" s="53"/>
      <c r="O6" s="82"/>
      <c r="P6" s="55"/>
      <c r="Q6" s="61"/>
      <c r="R6" s="61"/>
      <c r="S6" s="61"/>
      <c r="T6" s="61"/>
      <c r="U6" s="61"/>
      <c r="V6" s="61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10</v>
      </c>
      <c r="K7" s="26">
        <f t="shared" si="1"/>
        <v>8</v>
      </c>
      <c r="L7" s="27" t="str">
        <f t="shared" si="0"/>
        <v>OK</v>
      </c>
      <c r="M7" s="75">
        <v>2</v>
      </c>
      <c r="N7" s="62"/>
      <c r="O7" s="82"/>
      <c r="P7" s="55"/>
      <c r="Q7" s="61"/>
      <c r="R7" s="61"/>
      <c r="S7" s="61"/>
      <c r="T7" s="61"/>
      <c r="U7" s="61"/>
      <c r="V7" s="61"/>
    </row>
    <row r="8" spans="1:22" ht="30.1" customHeight="1" x14ac:dyDescent="0.25">
      <c r="A8" s="94"/>
      <c r="B8" s="94"/>
      <c r="C8" s="83">
        <v>5</v>
      </c>
      <c r="D8" s="97" t="s">
        <v>37</v>
      </c>
      <c r="E8" s="84" t="s">
        <v>21</v>
      </c>
      <c r="F8" s="85" t="s">
        <v>22</v>
      </c>
      <c r="G8" s="86" t="s">
        <v>23</v>
      </c>
      <c r="H8" s="86" t="s">
        <v>24</v>
      </c>
      <c r="I8" s="37">
        <v>44.06</v>
      </c>
      <c r="J8" s="19">
        <v>20</v>
      </c>
      <c r="K8" s="26">
        <f t="shared" si="1"/>
        <v>20</v>
      </c>
      <c r="L8" s="27" t="str">
        <f t="shared" si="0"/>
        <v>OK</v>
      </c>
      <c r="M8" s="73"/>
      <c r="N8" s="62"/>
      <c r="O8" s="82"/>
      <c r="P8" s="55"/>
      <c r="Q8" s="61"/>
      <c r="R8" s="61"/>
      <c r="S8" s="61"/>
      <c r="T8" s="61"/>
      <c r="U8" s="61"/>
      <c r="V8" s="61"/>
    </row>
    <row r="9" spans="1:22" ht="30.1" customHeight="1" x14ac:dyDescent="0.25">
      <c r="A9" s="94"/>
      <c r="B9" s="94"/>
      <c r="C9" s="83">
        <v>6</v>
      </c>
      <c r="D9" s="97"/>
      <c r="E9" s="84" t="s">
        <v>33</v>
      </c>
      <c r="F9" s="85" t="s">
        <v>22</v>
      </c>
      <c r="G9" s="86" t="s">
        <v>23</v>
      </c>
      <c r="H9" s="86" t="s">
        <v>24</v>
      </c>
      <c r="I9" s="37">
        <v>48.47</v>
      </c>
      <c r="J9" s="19">
        <v>20</v>
      </c>
      <c r="K9" s="26">
        <f t="shared" si="1"/>
        <v>17</v>
      </c>
      <c r="L9" s="27" t="str">
        <f t="shared" si="0"/>
        <v>OK</v>
      </c>
      <c r="M9" s="75">
        <v>1</v>
      </c>
      <c r="N9" s="80">
        <v>2</v>
      </c>
      <c r="O9" s="82"/>
      <c r="P9" s="55"/>
      <c r="Q9" s="61"/>
      <c r="R9" s="61"/>
      <c r="S9" s="61"/>
      <c r="T9" s="61"/>
      <c r="U9" s="61"/>
      <c r="V9" s="61"/>
    </row>
    <row r="10" spans="1:22" ht="30.1" customHeight="1" x14ac:dyDescent="0.25">
      <c r="A10" s="94"/>
      <c r="B10" s="94"/>
      <c r="C10" s="83">
        <v>7</v>
      </c>
      <c r="D10" s="97" t="s">
        <v>38</v>
      </c>
      <c r="E10" s="84" t="s">
        <v>21</v>
      </c>
      <c r="F10" s="85" t="s">
        <v>22</v>
      </c>
      <c r="G10" s="86" t="s">
        <v>23</v>
      </c>
      <c r="H10" s="86" t="s">
        <v>24</v>
      </c>
      <c r="I10" s="37">
        <v>48.96</v>
      </c>
      <c r="J10" s="19">
        <v>30</v>
      </c>
      <c r="K10" s="26">
        <f t="shared" si="1"/>
        <v>30</v>
      </c>
      <c r="L10" s="27" t="str">
        <f t="shared" si="0"/>
        <v>OK</v>
      </c>
      <c r="M10" s="73"/>
      <c r="N10" s="62"/>
      <c r="O10" s="82"/>
      <c r="P10" s="55"/>
      <c r="Q10" s="61"/>
      <c r="R10" s="61"/>
      <c r="S10" s="61"/>
      <c r="T10" s="61"/>
      <c r="U10" s="61"/>
      <c r="V10" s="61"/>
    </row>
    <row r="11" spans="1:22" ht="30.1" customHeight="1" x14ac:dyDescent="0.25">
      <c r="A11" s="94"/>
      <c r="B11" s="94"/>
      <c r="C11" s="83">
        <v>8</v>
      </c>
      <c r="D11" s="97"/>
      <c r="E11" s="84" t="s">
        <v>33</v>
      </c>
      <c r="F11" s="85" t="s">
        <v>22</v>
      </c>
      <c r="G11" s="86" t="s">
        <v>23</v>
      </c>
      <c r="H11" s="86" t="s">
        <v>24</v>
      </c>
      <c r="I11" s="37">
        <v>54.84</v>
      </c>
      <c r="J11" s="19">
        <v>30</v>
      </c>
      <c r="K11" s="26">
        <f t="shared" si="1"/>
        <v>15</v>
      </c>
      <c r="L11" s="27" t="str">
        <f t="shared" si="0"/>
        <v>OK</v>
      </c>
      <c r="M11" s="75">
        <v>9</v>
      </c>
      <c r="N11" s="80">
        <v>6</v>
      </c>
      <c r="O11" s="82"/>
      <c r="P11" s="55"/>
      <c r="Q11" s="61"/>
      <c r="R11" s="61"/>
      <c r="S11" s="61"/>
      <c r="T11" s="61"/>
      <c r="U11" s="61"/>
      <c r="V11" s="61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50</v>
      </c>
      <c r="K12" s="26">
        <f t="shared" si="1"/>
        <v>50</v>
      </c>
      <c r="L12" s="27" t="str">
        <f t="shared" si="0"/>
        <v>OK</v>
      </c>
      <c r="M12" s="73"/>
      <c r="N12" s="62"/>
      <c r="O12" s="82"/>
      <c r="P12" s="55"/>
      <c r="Q12" s="61"/>
      <c r="R12" s="61"/>
      <c r="S12" s="61"/>
      <c r="T12" s="61"/>
      <c r="U12" s="61"/>
      <c r="V12" s="61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20</v>
      </c>
      <c r="K13" s="26">
        <f t="shared" si="1"/>
        <v>15</v>
      </c>
      <c r="L13" s="27" t="str">
        <f t="shared" si="0"/>
        <v>OK</v>
      </c>
      <c r="M13" s="75">
        <v>5</v>
      </c>
      <c r="N13" s="62"/>
      <c r="O13" s="82"/>
      <c r="P13" s="55"/>
      <c r="Q13" s="61"/>
      <c r="R13" s="61"/>
      <c r="S13" s="61"/>
      <c r="T13" s="61"/>
      <c r="U13" s="61"/>
      <c r="V13" s="61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10</v>
      </c>
      <c r="K14" s="26">
        <f t="shared" si="1"/>
        <v>10</v>
      </c>
      <c r="L14" s="27" t="str">
        <f t="shared" si="0"/>
        <v>OK</v>
      </c>
      <c r="M14" s="73"/>
      <c r="N14" s="62"/>
      <c r="O14" s="82"/>
      <c r="P14" s="55"/>
      <c r="Q14" s="61"/>
      <c r="R14" s="61"/>
      <c r="S14" s="61"/>
      <c r="T14" s="61"/>
      <c r="U14" s="61"/>
      <c r="V14" s="61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10</v>
      </c>
      <c r="K15" s="26">
        <f t="shared" si="1"/>
        <v>9</v>
      </c>
      <c r="L15" s="27" t="str">
        <f t="shared" si="0"/>
        <v>OK</v>
      </c>
      <c r="M15" s="75">
        <v>1</v>
      </c>
      <c r="N15" s="63"/>
      <c r="O15" s="81"/>
      <c r="P15" s="54"/>
      <c r="Q15" s="60"/>
      <c r="R15" s="60"/>
      <c r="S15" s="60"/>
      <c r="T15" s="60"/>
      <c r="U15" s="60"/>
      <c r="V15" s="60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0</v>
      </c>
      <c r="K16" s="26">
        <f t="shared" si="1"/>
        <v>0</v>
      </c>
      <c r="L16" s="27" t="str">
        <f t="shared" si="0"/>
        <v>OK</v>
      </c>
      <c r="M16" s="73"/>
      <c r="N16" s="63"/>
      <c r="O16" s="81"/>
      <c r="P16" s="54"/>
      <c r="Q16" s="60"/>
      <c r="R16" s="60"/>
      <c r="S16" s="60"/>
      <c r="T16" s="60"/>
      <c r="U16" s="60"/>
      <c r="V16" s="60"/>
    </row>
    <row r="17" spans="4:22" x14ac:dyDescent="0.25">
      <c r="M17" s="79">
        <f>SUMPRODUCT($I$4:$I$16,M4:M16)</f>
        <v>711.88</v>
      </c>
      <c r="N17" s="79">
        <f t="shared" ref="N17:V17" si="2">SUMPRODUCT($I$4:$I$16,N4:N16)</f>
        <v>425.98</v>
      </c>
      <c r="O17" s="79">
        <f t="shared" si="2"/>
        <v>0</v>
      </c>
      <c r="P17" s="79">
        <f t="shared" si="2"/>
        <v>0</v>
      </c>
      <c r="Q17" s="79">
        <f t="shared" si="2"/>
        <v>0</v>
      </c>
      <c r="R17" s="79">
        <f t="shared" si="2"/>
        <v>0</v>
      </c>
      <c r="S17" s="79">
        <f t="shared" si="2"/>
        <v>0</v>
      </c>
      <c r="T17" s="79">
        <f t="shared" si="2"/>
        <v>0</v>
      </c>
      <c r="U17" s="79">
        <f t="shared" si="2"/>
        <v>0</v>
      </c>
      <c r="V17" s="79">
        <f t="shared" si="2"/>
        <v>0</v>
      </c>
    </row>
    <row r="19" spans="4:22" ht="28.55" x14ac:dyDescent="0.25">
      <c r="D19" s="65" t="s">
        <v>45</v>
      </c>
    </row>
  </sheetData>
  <mergeCells count="20">
    <mergeCell ref="U1:U2"/>
    <mergeCell ref="V1:V2"/>
    <mergeCell ref="A2:L2"/>
    <mergeCell ref="S1:S2"/>
    <mergeCell ref="T1:T2"/>
    <mergeCell ref="A1:C1"/>
    <mergeCell ref="P1:P2"/>
    <mergeCell ref="Q1:Q2"/>
    <mergeCell ref="R1:R2"/>
    <mergeCell ref="N1:N2"/>
    <mergeCell ref="O1:O2"/>
    <mergeCell ref="M1:M2"/>
    <mergeCell ref="D1:I1"/>
    <mergeCell ref="J1:L1"/>
    <mergeCell ref="D4:D5"/>
    <mergeCell ref="D6:D7"/>
    <mergeCell ref="D8:D9"/>
    <mergeCell ref="D10:D11"/>
    <mergeCell ref="A4:A16"/>
    <mergeCell ref="B4:B16"/>
  </mergeCells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V19"/>
  <sheetViews>
    <sheetView zoomScale="73" zoomScaleNormal="73" workbookViewId="0">
      <selection activeCell="H29" sqref="H29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23.62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46</v>
      </c>
      <c r="N1" s="90" t="s">
        <v>42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15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68">
        <v>45141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36">
        <v>41.62</v>
      </c>
      <c r="J4" s="19">
        <v>10</v>
      </c>
      <c r="K4" s="26">
        <f>J4-(SUM(M4:V4))</f>
        <v>10</v>
      </c>
      <c r="L4" s="27" t="str">
        <f t="shared" ref="L4:L16" si="0">IF(K4&lt;0,"ATENÇÃO","OK")</f>
        <v>OK</v>
      </c>
      <c r="M4" s="67"/>
      <c r="N4" s="59"/>
      <c r="O4" s="35"/>
      <c r="P4" s="63"/>
      <c r="Q4" s="59"/>
      <c r="R4" s="35"/>
      <c r="S4" s="59"/>
      <c r="T4" s="59"/>
      <c r="U4" s="63"/>
      <c r="V4" s="63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10</v>
      </c>
      <c r="K5" s="26">
        <f t="shared" ref="K5:K16" si="1">J5-(SUM(M5:V5))</f>
        <v>10</v>
      </c>
      <c r="L5" s="27" t="str">
        <f t="shared" si="0"/>
        <v>OK</v>
      </c>
      <c r="M5" s="67"/>
      <c r="N5" s="53"/>
      <c r="O5" s="57"/>
      <c r="P5" s="55"/>
      <c r="Q5" s="61"/>
      <c r="R5" s="61"/>
      <c r="S5" s="61"/>
      <c r="T5" s="61"/>
      <c r="U5" s="61"/>
      <c r="V5" s="61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10</v>
      </c>
      <c r="K6" s="26">
        <f t="shared" si="1"/>
        <v>10</v>
      </c>
      <c r="L6" s="27" t="str">
        <f t="shared" si="0"/>
        <v>OK</v>
      </c>
      <c r="M6" s="67"/>
      <c r="N6" s="53"/>
      <c r="O6" s="57"/>
      <c r="P6" s="55"/>
      <c r="Q6" s="61"/>
      <c r="R6" s="61"/>
      <c r="S6" s="61"/>
      <c r="T6" s="61"/>
      <c r="U6" s="61"/>
      <c r="V6" s="61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30</v>
      </c>
      <c r="K7" s="26">
        <f t="shared" si="1"/>
        <v>28</v>
      </c>
      <c r="L7" s="27" t="str">
        <f t="shared" si="0"/>
        <v>OK</v>
      </c>
      <c r="M7" s="67">
        <v>2</v>
      </c>
      <c r="N7" s="62"/>
      <c r="O7" s="57"/>
      <c r="P7" s="55"/>
      <c r="Q7" s="61"/>
      <c r="R7" s="61"/>
      <c r="S7" s="61"/>
      <c r="T7" s="61"/>
      <c r="U7" s="61"/>
      <c r="V7" s="61"/>
    </row>
    <row r="8" spans="1:22" ht="30.1" customHeight="1" x14ac:dyDescent="0.25">
      <c r="A8" s="94"/>
      <c r="B8" s="94"/>
      <c r="C8" s="47">
        <v>5</v>
      </c>
      <c r="D8" s="96" t="s">
        <v>37</v>
      </c>
      <c r="E8" s="64" t="s">
        <v>21</v>
      </c>
      <c r="F8" s="48" t="s">
        <v>22</v>
      </c>
      <c r="G8" s="49" t="s">
        <v>23</v>
      </c>
      <c r="H8" s="49" t="s">
        <v>24</v>
      </c>
      <c r="I8" s="37">
        <v>44.06</v>
      </c>
      <c r="J8" s="19">
        <v>10</v>
      </c>
      <c r="K8" s="26">
        <f t="shared" si="1"/>
        <v>10</v>
      </c>
      <c r="L8" s="27" t="str">
        <f t="shared" si="0"/>
        <v>OK</v>
      </c>
      <c r="M8" s="67"/>
      <c r="N8" s="62"/>
      <c r="O8" s="57"/>
      <c r="P8" s="55"/>
      <c r="Q8" s="61"/>
      <c r="R8" s="61"/>
      <c r="S8" s="61"/>
      <c r="T8" s="61"/>
      <c r="U8" s="61"/>
      <c r="V8" s="61"/>
    </row>
    <row r="9" spans="1:22" ht="30.1" customHeight="1" x14ac:dyDescent="0.25">
      <c r="A9" s="94"/>
      <c r="B9" s="94"/>
      <c r="C9" s="47">
        <v>6</v>
      </c>
      <c r="D9" s="96"/>
      <c r="E9" s="64" t="s">
        <v>33</v>
      </c>
      <c r="F9" s="48" t="s">
        <v>22</v>
      </c>
      <c r="G9" s="49" t="s">
        <v>23</v>
      </c>
      <c r="H9" s="49" t="s">
        <v>24</v>
      </c>
      <c r="I9" s="37">
        <v>48.47</v>
      </c>
      <c r="J9" s="19">
        <v>30</v>
      </c>
      <c r="K9" s="26">
        <f t="shared" si="1"/>
        <v>30</v>
      </c>
      <c r="L9" s="27" t="str">
        <f t="shared" si="0"/>
        <v>OK</v>
      </c>
      <c r="M9" s="67"/>
      <c r="N9" s="62"/>
      <c r="O9" s="57"/>
      <c r="P9" s="55"/>
      <c r="Q9" s="61"/>
      <c r="R9" s="61"/>
      <c r="S9" s="61"/>
      <c r="T9" s="61"/>
      <c r="U9" s="61"/>
      <c r="V9" s="61"/>
    </row>
    <row r="10" spans="1:22" ht="30.1" customHeight="1" x14ac:dyDescent="0.25">
      <c r="A10" s="94"/>
      <c r="B10" s="94"/>
      <c r="C10" s="47">
        <v>7</v>
      </c>
      <c r="D10" s="96" t="s">
        <v>38</v>
      </c>
      <c r="E10" s="64" t="s">
        <v>21</v>
      </c>
      <c r="F10" s="48" t="s">
        <v>22</v>
      </c>
      <c r="G10" s="49" t="s">
        <v>23</v>
      </c>
      <c r="H10" s="49" t="s">
        <v>24</v>
      </c>
      <c r="I10" s="37">
        <v>48.96</v>
      </c>
      <c r="J10" s="19">
        <v>0</v>
      </c>
      <c r="K10" s="26">
        <f t="shared" si="1"/>
        <v>0</v>
      </c>
      <c r="L10" s="27" t="str">
        <f t="shared" si="0"/>
        <v>OK</v>
      </c>
      <c r="M10" s="67"/>
      <c r="N10" s="62"/>
      <c r="O10" s="57"/>
      <c r="P10" s="55"/>
      <c r="Q10" s="61"/>
      <c r="R10" s="61"/>
      <c r="S10" s="61"/>
      <c r="T10" s="61"/>
      <c r="U10" s="61"/>
      <c r="V10" s="61"/>
    </row>
    <row r="11" spans="1:22" ht="30.1" customHeight="1" x14ac:dyDescent="0.25">
      <c r="A11" s="94"/>
      <c r="B11" s="94"/>
      <c r="C11" s="47">
        <v>8</v>
      </c>
      <c r="D11" s="96"/>
      <c r="E11" s="64" t="s">
        <v>33</v>
      </c>
      <c r="F11" s="48" t="s">
        <v>22</v>
      </c>
      <c r="G11" s="49" t="s">
        <v>23</v>
      </c>
      <c r="H11" s="49" t="s">
        <v>24</v>
      </c>
      <c r="I11" s="37">
        <v>54.84</v>
      </c>
      <c r="J11" s="19">
        <v>30</v>
      </c>
      <c r="K11" s="26">
        <f t="shared" si="1"/>
        <v>25</v>
      </c>
      <c r="L11" s="27" t="str">
        <f t="shared" si="0"/>
        <v>OK</v>
      </c>
      <c r="M11" s="67">
        <v>5</v>
      </c>
      <c r="N11" s="62"/>
      <c r="O11" s="57"/>
      <c r="P11" s="55"/>
      <c r="Q11" s="61"/>
      <c r="R11" s="61"/>
      <c r="S11" s="61"/>
      <c r="T11" s="61"/>
      <c r="U11" s="61"/>
      <c r="V11" s="61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0</v>
      </c>
      <c r="K12" s="26">
        <f t="shared" si="1"/>
        <v>0</v>
      </c>
      <c r="L12" s="27" t="str">
        <f t="shared" si="0"/>
        <v>OK</v>
      </c>
      <c r="M12" s="67"/>
      <c r="N12" s="62"/>
      <c r="O12" s="57"/>
      <c r="P12" s="55"/>
      <c r="Q12" s="61"/>
      <c r="R12" s="61"/>
      <c r="S12" s="61"/>
      <c r="T12" s="61"/>
      <c r="U12" s="61"/>
      <c r="V12" s="61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0</v>
      </c>
      <c r="K13" s="26">
        <f t="shared" si="1"/>
        <v>0</v>
      </c>
      <c r="L13" s="27" t="str">
        <f t="shared" si="0"/>
        <v>OK</v>
      </c>
      <c r="M13" s="67"/>
      <c r="N13" s="62"/>
      <c r="O13" s="57"/>
      <c r="P13" s="55"/>
      <c r="Q13" s="61"/>
      <c r="R13" s="61"/>
      <c r="S13" s="61"/>
      <c r="T13" s="61"/>
      <c r="U13" s="61"/>
      <c r="V13" s="61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0</v>
      </c>
      <c r="K14" s="26">
        <f t="shared" si="1"/>
        <v>0</v>
      </c>
      <c r="L14" s="27" t="str">
        <f t="shared" si="0"/>
        <v>OK</v>
      </c>
      <c r="M14" s="67"/>
      <c r="N14" s="62"/>
      <c r="O14" s="57"/>
      <c r="P14" s="55"/>
      <c r="Q14" s="61"/>
      <c r="R14" s="61"/>
      <c r="S14" s="61"/>
      <c r="T14" s="61"/>
      <c r="U14" s="61"/>
      <c r="V14" s="61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0</v>
      </c>
      <c r="K15" s="26">
        <f t="shared" si="1"/>
        <v>0</v>
      </c>
      <c r="L15" s="27" t="str">
        <f t="shared" si="0"/>
        <v>OK</v>
      </c>
      <c r="M15" s="67"/>
      <c r="N15" s="63"/>
      <c r="O15" s="35"/>
      <c r="P15" s="54"/>
      <c r="Q15" s="60"/>
      <c r="R15" s="60"/>
      <c r="S15" s="60"/>
      <c r="T15" s="60"/>
      <c r="U15" s="60"/>
      <c r="V15" s="60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0</v>
      </c>
      <c r="K16" s="26">
        <f t="shared" si="1"/>
        <v>0</v>
      </c>
      <c r="L16" s="27" t="str">
        <f t="shared" si="0"/>
        <v>OK</v>
      </c>
      <c r="M16" s="67"/>
      <c r="N16" s="63"/>
      <c r="O16" s="35"/>
      <c r="P16" s="54"/>
      <c r="Q16" s="60"/>
      <c r="R16" s="60"/>
      <c r="S16" s="60"/>
      <c r="T16" s="60"/>
      <c r="U16" s="60"/>
      <c r="V16" s="60"/>
    </row>
    <row r="17" spans="4:13" x14ac:dyDescent="0.25">
      <c r="J17" s="6">
        <f>SUM(J4:J16)</f>
        <v>130</v>
      </c>
      <c r="K17" s="6">
        <f>SUM(K4:K16)</f>
        <v>123</v>
      </c>
      <c r="M17" s="89">
        <f>SUMPRODUCT(I4:I16,M4:M16)</f>
        <v>374.08000000000004</v>
      </c>
    </row>
    <row r="19" spans="4:13" ht="28.55" x14ac:dyDescent="0.25">
      <c r="D19" s="65" t="s">
        <v>45</v>
      </c>
    </row>
  </sheetData>
  <mergeCells count="20">
    <mergeCell ref="D4:D5"/>
    <mergeCell ref="D6:D7"/>
    <mergeCell ref="D8:D9"/>
    <mergeCell ref="D10:D11"/>
    <mergeCell ref="A4:A16"/>
    <mergeCell ref="B4:B16"/>
    <mergeCell ref="U1:U2"/>
    <mergeCell ref="V1:V2"/>
    <mergeCell ref="S1:S2"/>
    <mergeCell ref="T1:T2"/>
    <mergeCell ref="A1:C1"/>
    <mergeCell ref="D1:I1"/>
    <mergeCell ref="J1:L1"/>
    <mergeCell ref="Q1:Q2"/>
    <mergeCell ref="R1:R2"/>
    <mergeCell ref="A2:L2"/>
    <mergeCell ref="N1:N2"/>
    <mergeCell ref="O1:O2"/>
    <mergeCell ref="P1:P2"/>
    <mergeCell ref="M1:M2"/>
  </mergeCells>
  <conditionalFormatting sqref="M4:M16 M18:M20">
    <cfRule type="cellIs" dxfId="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9"/>
  <sheetViews>
    <sheetView zoomScale="71" zoomScaleNormal="71" workbookViewId="0">
      <selection activeCell="F29" sqref="F29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23.62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3" width="18" style="5" bestFit="1" customWidth="1"/>
    <col min="14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54</v>
      </c>
      <c r="N1" s="90" t="s">
        <v>42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15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78">
        <v>45391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66">
        <v>41.62</v>
      </c>
      <c r="J4" s="19">
        <v>25</v>
      </c>
      <c r="K4" s="26">
        <f>J4-(SUM(M4:V4))</f>
        <v>25</v>
      </c>
      <c r="L4" s="27" t="str">
        <f t="shared" ref="L4:L16" si="0">IF(K4&lt;0,"ATENÇÃO","OK")</f>
        <v>OK</v>
      </c>
      <c r="M4" s="76"/>
      <c r="N4" s="59"/>
      <c r="O4" s="35"/>
      <c r="P4" s="63"/>
      <c r="Q4" s="59"/>
      <c r="R4" s="35"/>
      <c r="S4" s="59"/>
      <c r="T4" s="59"/>
      <c r="U4" s="63"/>
      <c r="V4" s="63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50</v>
      </c>
      <c r="K5" s="26">
        <f t="shared" ref="K5:K16" si="1">J5-(SUM(M5:V5))</f>
        <v>48</v>
      </c>
      <c r="L5" s="27" t="str">
        <f t="shared" si="0"/>
        <v>OK</v>
      </c>
      <c r="M5" s="87">
        <v>2</v>
      </c>
      <c r="N5" s="53"/>
      <c r="O5" s="57"/>
      <c r="P5" s="55"/>
      <c r="Q5" s="61"/>
      <c r="R5" s="61"/>
      <c r="S5" s="61"/>
      <c r="T5" s="61"/>
      <c r="U5" s="61"/>
      <c r="V5" s="61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25</v>
      </c>
      <c r="K6" s="26">
        <f t="shared" si="1"/>
        <v>25</v>
      </c>
      <c r="L6" s="27" t="str">
        <f t="shared" si="0"/>
        <v>OK</v>
      </c>
      <c r="M6" s="76"/>
      <c r="N6" s="53"/>
      <c r="O6" s="57"/>
      <c r="P6" s="55"/>
      <c r="Q6" s="61"/>
      <c r="R6" s="61"/>
      <c r="S6" s="61"/>
      <c r="T6" s="61"/>
      <c r="U6" s="61"/>
      <c r="V6" s="61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50</v>
      </c>
      <c r="K7" s="26">
        <f t="shared" si="1"/>
        <v>47</v>
      </c>
      <c r="L7" s="27" t="str">
        <f t="shared" si="0"/>
        <v>OK</v>
      </c>
      <c r="M7" s="87">
        <v>3</v>
      </c>
      <c r="N7" s="62"/>
      <c r="O7" s="57"/>
      <c r="P7" s="55"/>
      <c r="Q7" s="61"/>
      <c r="R7" s="61"/>
      <c r="S7" s="61"/>
      <c r="T7" s="61"/>
      <c r="U7" s="61"/>
      <c r="V7" s="61"/>
    </row>
    <row r="8" spans="1:22" ht="30.1" customHeight="1" x14ac:dyDescent="0.25">
      <c r="A8" s="94"/>
      <c r="B8" s="94"/>
      <c r="C8" s="47">
        <v>5</v>
      </c>
      <c r="D8" s="96" t="s">
        <v>37</v>
      </c>
      <c r="E8" s="64" t="s">
        <v>21</v>
      </c>
      <c r="F8" s="48" t="s">
        <v>22</v>
      </c>
      <c r="G8" s="49" t="s">
        <v>23</v>
      </c>
      <c r="H8" s="49" t="s">
        <v>24</v>
      </c>
      <c r="I8" s="37">
        <v>44.06</v>
      </c>
      <c r="J8" s="19">
        <v>25</v>
      </c>
      <c r="K8" s="26">
        <f t="shared" si="1"/>
        <v>25</v>
      </c>
      <c r="L8" s="27" t="str">
        <f t="shared" si="0"/>
        <v>OK</v>
      </c>
      <c r="M8" s="76"/>
      <c r="N8" s="62"/>
      <c r="O8" s="57"/>
      <c r="P8" s="55"/>
      <c r="Q8" s="61"/>
      <c r="R8" s="61"/>
      <c r="S8" s="61"/>
      <c r="T8" s="61"/>
      <c r="U8" s="61"/>
      <c r="V8" s="61"/>
    </row>
    <row r="9" spans="1:22" ht="30.1" customHeight="1" x14ac:dyDescent="0.25">
      <c r="A9" s="94"/>
      <c r="B9" s="94"/>
      <c r="C9" s="47">
        <v>6</v>
      </c>
      <c r="D9" s="96"/>
      <c r="E9" s="64" t="s">
        <v>33</v>
      </c>
      <c r="F9" s="48" t="s">
        <v>22</v>
      </c>
      <c r="G9" s="49" t="s">
        <v>23</v>
      </c>
      <c r="H9" s="49" t="s">
        <v>24</v>
      </c>
      <c r="I9" s="37">
        <v>48.47</v>
      </c>
      <c r="J9" s="19">
        <v>50</v>
      </c>
      <c r="K9" s="26">
        <f t="shared" si="1"/>
        <v>50</v>
      </c>
      <c r="L9" s="27" t="str">
        <f t="shared" si="0"/>
        <v>OK</v>
      </c>
      <c r="M9" s="76"/>
      <c r="N9" s="62"/>
      <c r="O9" s="57"/>
      <c r="P9" s="55"/>
      <c r="Q9" s="61"/>
      <c r="R9" s="61"/>
      <c r="S9" s="61"/>
      <c r="T9" s="61"/>
      <c r="U9" s="61"/>
      <c r="V9" s="61"/>
    </row>
    <row r="10" spans="1:22" ht="30.1" customHeight="1" x14ac:dyDescent="0.25">
      <c r="A10" s="94"/>
      <c r="B10" s="94"/>
      <c r="C10" s="47">
        <v>7</v>
      </c>
      <c r="D10" s="96" t="s">
        <v>38</v>
      </c>
      <c r="E10" s="64" t="s">
        <v>21</v>
      </c>
      <c r="F10" s="48" t="s">
        <v>22</v>
      </c>
      <c r="G10" s="49" t="s">
        <v>23</v>
      </c>
      <c r="H10" s="49" t="s">
        <v>24</v>
      </c>
      <c r="I10" s="37">
        <v>48.96</v>
      </c>
      <c r="J10" s="19">
        <v>25</v>
      </c>
      <c r="K10" s="26">
        <f t="shared" si="1"/>
        <v>25</v>
      </c>
      <c r="L10" s="27" t="str">
        <f t="shared" si="0"/>
        <v>OK</v>
      </c>
      <c r="M10" s="76"/>
      <c r="N10" s="62"/>
      <c r="O10" s="57"/>
      <c r="P10" s="55"/>
      <c r="Q10" s="61"/>
      <c r="R10" s="61"/>
      <c r="S10" s="61"/>
      <c r="T10" s="61"/>
      <c r="U10" s="61"/>
      <c r="V10" s="61"/>
    </row>
    <row r="11" spans="1:22" ht="30.1" customHeight="1" x14ac:dyDescent="0.25">
      <c r="A11" s="94"/>
      <c r="B11" s="94"/>
      <c r="C11" s="47">
        <v>8</v>
      </c>
      <c r="D11" s="96"/>
      <c r="E11" s="64" t="s">
        <v>33</v>
      </c>
      <c r="F11" s="48" t="s">
        <v>22</v>
      </c>
      <c r="G11" s="49" t="s">
        <v>23</v>
      </c>
      <c r="H11" s="49" t="s">
        <v>24</v>
      </c>
      <c r="I11" s="37">
        <v>54.84</v>
      </c>
      <c r="J11" s="19">
        <v>50</v>
      </c>
      <c r="K11" s="26">
        <f t="shared" si="1"/>
        <v>12</v>
      </c>
      <c r="L11" s="27" t="str">
        <f t="shared" si="0"/>
        <v>OK</v>
      </c>
      <c r="M11" s="87">
        <v>38</v>
      </c>
      <c r="N11" s="62"/>
      <c r="O11" s="57"/>
      <c r="P11" s="55"/>
      <c r="Q11" s="61"/>
      <c r="R11" s="61"/>
      <c r="S11" s="61"/>
      <c r="T11" s="61"/>
      <c r="U11" s="61"/>
      <c r="V11" s="61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10</v>
      </c>
      <c r="K12" s="26">
        <f t="shared" si="1"/>
        <v>10</v>
      </c>
      <c r="L12" s="27" t="str">
        <f t="shared" si="0"/>
        <v>OK</v>
      </c>
      <c r="M12" s="76"/>
      <c r="N12" s="62"/>
      <c r="O12" s="57"/>
      <c r="P12" s="55"/>
      <c r="Q12" s="61"/>
      <c r="R12" s="61"/>
      <c r="S12" s="61"/>
      <c r="T12" s="61"/>
      <c r="U12" s="61"/>
      <c r="V12" s="61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10</v>
      </c>
      <c r="K13" s="26">
        <f t="shared" si="1"/>
        <v>10</v>
      </c>
      <c r="L13" s="27" t="str">
        <f t="shared" si="0"/>
        <v>OK</v>
      </c>
      <c r="M13" s="76"/>
      <c r="N13" s="62"/>
      <c r="O13" s="57"/>
      <c r="P13" s="55"/>
      <c r="Q13" s="61"/>
      <c r="R13" s="61"/>
      <c r="S13" s="61"/>
      <c r="T13" s="61"/>
      <c r="U13" s="61"/>
      <c r="V13" s="61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10</v>
      </c>
      <c r="K14" s="26">
        <f t="shared" si="1"/>
        <v>10</v>
      </c>
      <c r="L14" s="27" t="str">
        <f t="shared" si="0"/>
        <v>OK</v>
      </c>
      <c r="M14" s="76"/>
      <c r="N14" s="62"/>
      <c r="O14" s="57"/>
      <c r="P14" s="55"/>
      <c r="Q14" s="61"/>
      <c r="R14" s="61"/>
      <c r="S14" s="61"/>
      <c r="T14" s="61"/>
      <c r="U14" s="61"/>
      <c r="V14" s="61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10</v>
      </c>
      <c r="K15" s="26">
        <f t="shared" si="1"/>
        <v>10</v>
      </c>
      <c r="L15" s="27" t="str">
        <f t="shared" si="0"/>
        <v>OK</v>
      </c>
      <c r="M15" s="76"/>
      <c r="N15" s="63"/>
      <c r="O15" s="35"/>
      <c r="P15" s="54"/>
      <c r="Q15" s="60"/>
      <c r="R15" s="60"/>
      <c r="S15" s="60"/>
      <c r="T15" s="60"/>
      <c r="U15" s="60"/>
      <c r="V15" s="60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0</v>
      </c>
      <c r="K16" s="26">
        <f t="shared" si="1"/>
        <v>0</v>
      </c>
      <c r="L16" s="27" t="str">
        <f t="shared" si="0"/>
        <v>OK</v>
      </c>
      <c r="M16" s="76"/>
      <c r="N16" s="63"/>
      <c r="O16" s="35"/>
      <c r="P16" s="54"/>
      <c r="Q16" s="60"/>
      <c r="R16" s="60"/>
      <c r="S16" s="60"/>
      <c r="T16" s="60"/>
      <c r="U16" s="60"/>
      <c r="V16" s="60"/>
    </row>
    <row r="17" spans="4:13" x14ac:dyDescent="0.25">
      <c r="J17" s="6">
        <f>SUM(J4:J16)</f>
        <v>340</v>
      </c>
      <c r="K17" s="6">
        <f>SUM(K4:K16)</f>
        <v>297</v>
      </c>
      <c r="M17" s="88">
        <f>SUMPRODUCT($I4:I16,M4:M16)</f>
        <v>2319.9</v>
      </c>
    </row>
    <row r="19" spans="4:13" ht="28.55" x14ac:dyDescent="0.25">
      <c r="D19" s="65" t="s">
        <v>45</v>
      </c>
    </row>
  </sheetData>
  <mergeCells count="20">
    <mergeCell ref="D4:D5"/>
    <mergeCell ref="D6:D7"/>
    <mergeCell ref="D8:D9"/>
    <mergeCell ref="D10:D11"/>
    <mergeCell ref="A4:A16"/>
    <mergeCell ref="B4:B16"/>
    <mergeCell ref="U1:U2"/>
    <mergeCell ref="V1:V2"/>
    <mergeCell ref="T1:T2"/>
    <mergeCell ref="A1:C1"/>
    <mergeCell ref="D1:I1"/>
    <mergeCell ref="J1:L1"/>
    <mergeCell ref="R1:R2"/>
    <mergeCell ref="S1:S2"/>
    <mergeCell ref="A2:L2"/>
    <mergeCell ref="O1:O2"/>
    <mergeCell ref="P1:P2"/>
    <mergeCell ref="Q1:Q2"/>
    <mergeCell ref="M1:M2"/>
    <mergeCell ref="N1:N2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V19"/>
  <sheetViews>
    <sheetView topLeftCell="C1" zoomScale="73" zoomScaleNormal="73" workbookViewId="0">
      <selection activeCell="M4" sqref="M4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23.62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47</v>
      </c>
      <c r="N1" s="90" t="s">
        <v>42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15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78">
        <v>45194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36">
        <v>41.62</v>
      </c>
      <c r="J4" s="19">
        <v>30</v>
      </c>
      <c r="K4" s="26">
        <f>J4-(SUM(M4:V4))</f>
        <v>30</v>
      </c>
      <c r="L4" s="27" t="str">
        <f t="shared" ref="L4:L16" si="0">IF(K4&lt;0,"ATENÇÃO","OK")</f>
        <v>OK</v>
      </c>
      <c r="M4" s="69"/>
      <c r="N4" s="59"/>
      <c r="O4" s="35"/>
      <c r="P4" s="63"/>
      <c r="Q4" s="59"/>
      <c r="R4" s="35"/>
      <c r="S4" s="59"/>
      <c r="T4" s="59"/>
      <c r="U4" s="63"/>
      <c r="V4" s="63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20</v>
      </c>
      <c r="K5" s="26">
        <f t="shared" ref="K5:K16" si="1">J5-(SUM(M5:V5))</f>
        <v>17</v>
      </c>
      <c r="L5" s="27" t="str">
        <f t="shared" si="0"/>
        <v>OK</v>
      </c>
      <c r="M5" s="70">
        <v>3</v>
      </c>
      <c r="N5" s="53"/>
      <c r="O5" s="57"/>
      <c r="P5" s="55"/>
      <c r="Q5" s="61"/>
      <c r="R5" s="61"/>
      <c r="S5" s="61"/>
      <c r="T5" s="61"/>
      <c r="U5" s="61"/>
      <c r="V5" s="61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30</v>
      </c>
      <c r="K6" s="26">
        <f t="shared" si="1"/>
        <v>30</v>
      </c>
      <c r="L6" s="27" t="str">
        <f t="shared" si="0"/>
        <v>OK</v>
      </c>
      <c r="M6" s="69"/>
      <c r="N6" s="53"/>
      <c r="O6" s="57"/>
      <c r="P6" s="55"/>
      <c r="Q6" s="61"/>
      <c r="R6" s="61"/>
      <c r="S6" s="61"/>
      <c r="T6" s="61"/>
      <c r="U6" s="61"/>
      <c r="V6" s="61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10</v>
      </c>
      <c r="K7" s="26">
        <f t="shared" si="1"/>
        <v>10</v>
      </c>
      <c r="L7" s="27" t="str">
        <f t="shared" si="0"/>
        <v>OK</v>
      </c>
      <c r="M7" s="69"/>
      <c r="N7" s="62"/>
      <c r="O7" s="57"/>
      <c r="P7" s="55"/>
      <c r="Q7" s="61"/>
      <c r="R7" s="61"/>
      <c r="S7" s="61"/>
      <c r="T7" s="61"/>
      <c r="U7" s="61"/>
      <c r="V7" s="61"/>
    </row>
    <row r="8" spans="1:22" ht="30.1" customHeight="1" x14ac:dyDescent="0.25">
      <c r="A8" s="94"/>
      <c r="B8" s="94"/>
      <c r="C8" s="47">
        <v>5</v>
      </c>
      <c r="D8" s="96" t="s">
        <v>37</v>
      </c>
      <c r="E8" s="64" t="s">
        <v>21</v>
      </c>
      <c r="F8" s="48" t="s">
        <v>22</v>
      </c>
      <c r="G8" s="49" t="s">
        <v>23</v>
      </c>
      <c r="H8" s="49" t="s">
        <v>24</v>
      </c>
      <c r="I8" s="37">
        <v>44.06</v>
      </c>
      <c r="J8" s="19">
        <v>30</v>
      </c>
      <c r="K8" s="26">
        <f t="shared" si="1"/>
        <v>30</v>
      </c>
      <c r="L8" s="27" t="str">
        <f t="shared" si="0"/>
        <v>OK</v>
      </c>
      <c r="M8" s="69"/>
      <c r="N8" s="62"/>
      <c r="O8" s="57"/>
      <c r="P8" s="55"/>
      <c r="Q8" s="61"/>
      <c r="R8" s="61"/>
      <c r="S8" s="61"/>
      <c r="T8" s="61"/>
      <c r="U8" s="61"/>
      <c r="V8" s="61"/>
    </row>
    <row r="9" spans="1:22" ht="30.1" customHeight="1" x14ac:dyDescent="0.25">
      <c r="A9" s="94"/>
      <c r="B9" s="94"/>
      <c r="C9" s="47">
        <v>6</v>
      </c>
      <c r="D9" s="96"/>
      <c r="E9" s="64" t="s">
        <v>33</v>
      </c>
      <c r="F9" s="48" t="s">
        <v>22</v>
      </c>
      <c r="G9" s="49" t="s">
        <v>23</v>
      </c>
      <c r="H9" s="49" t="s">
        <v>24</v>
      </c>
      <c r="I9" s="37">
        <v>48.47</v>
      </c>
      <c r="J9" s="19">
        <v>20</v>
      </c>
      <c r="K9" s="26">
        <f t="shared" si="1"/>
        <v>15</v>
      </c>
      <c r="L9" s="27" t="str">
        <f t="shared" si="0"/>
        <v>OK</v>
      </c>
      <c r="M9" s="70">
        <v>5</v>
      </c>
      <c r="N9" s="62"/>
      <c r="O9" s="57"/>
      <c r="P9" s="55"/>
      <c r="Q9" s="61"/>
      <c r="R9" s="61"/>
      <c r="S9" s="61"/>
      <c r="T9" s="61"/>
      <c r="U9" s="61"/>
      <c r="V9" s="61"/>
    </row>
    <row r="10" spans="1:22" ht="30.1" customHeight="1" x14ac:dyDescent="0.25">
      <c r="A10" s="94"/>
      <c r="B10" s="94"/>
      <c r="C10" s="47">
        <v>7</v>
      </c>
      <c r="D10" s="96" t="s">
        <v>38</v>
      </c>
      <c r="E10" s="64" t="s">
        <v>21</v>
      </c>
      <c r="F10" s="48" t="s">
        <v>22</v>
      </c>
      <c r="G10" s="49" t="s">
        <v>23</v>
      </c>
      <c r="H10" s="49" t="s">
        <v>24</v>
      </c>
      <c r="I10" s="37">
        <v>48.96</v>
      </c>
      <c r="J10" s="19">
        <v>30</v>
      </c>
      <c r="K10" s="26">
        <f t="shared" si="1"/>
        <v>20</v>
      </c>
      <c r="L10" s="27" t="str">
        <f t="shared" si="0"/>
        <v>OK</v>
      </c>
      <c r="M10" s="70">
        <v>10</v>
      </c>
      <c r="N10" s="62"/>
      <c r="O10" s="57"/>
      <c r="P10" s="55"/>
      <c r="Q10" s="61"/>
      <c r="R10" s="61"/>
      <c r="S10" s="61"/>
      <c r="T10" s="61"/>
      <c r="U10" s="61"/>
      <c r="V10" s="61"/>
    </row>
    <row r="11" spans="1:22" ht="30.1" customHeight="1" x14ac:dyDescent="0.25">
      <c r="A11" s="94"/>
      <c r="B11" s="94"/>
      <c r="C11" s="47">
        <v>8</v>
      </c>
      <c r="D11" s="96"/>
      <c r="E11" s="64" t="s">
        <v>33</v>
      </c>
      <c r="F11" s="48" t="s">
        <v>22</v>
      </c>
      <c r="G11" s="49" t="s">
        <v>23</v>
      </c>
      <c r="H11" s="49" t="s">
        <v>24</v>
      </c>
      <c r="I11" s="37">
        <v>54.84</v>
      </c>
      <c r="J11" s="19">
        <v>20</v>
      </c>
      <c r="K11" s="26">
        <f t="shared" si="1"/>
        <v>8</v>
      </c>
      <c r="L11" s="27" t="str">
        <f t="shared" si="0"/>
        <v>OK</v>
      </c>
      <c r="M11" s="70">
        <v>12</v>
      </c>
      <c r="N11" s="62"/>
      <c r="O11" s="57"/>
      <c r="P11" s="55"/>
      <c r="Q11" s="61"/>
      <c r="R11" s="61"/>
      <c r="S11" s="61"/>
      <c r="T11" s="61"/>
      <c r="U11" s="61"/>
      <c r="V11" s="61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30</v>
      </c>
      <c r="K12" s="26">
        <f t="shared" si="1"/>
        <v>30</v>
      </c>
      <c r="L12" s="27" t="str">
        <f t="shared" si="0"/>
        <v>OK</v>
      </c>
      <c r="M12" s="69"/>
      <c r="N12" s="62"/>
      <c r="O12" s="57"/>
      <c r="P12" s="55"/>
      <c r="Q12" s="61"/>
      <c r="R12" s="61"/>
      <c r="S12" s="61"/>
      <c r="T12" s="61"/>
      <c r="U12" s="61"/>
      <c r="V12" s="61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20</v>
      </c>
      <c r="K13" s="26">
        <f t="shared" si="1"/>
        <v>20</v>
      </c>
      <c r="L13" s="27" t="str">
        <f t="shared" si="0"/>
        <v>OK</v>
      </c>
      <c r="M13" s="69"/>
      <c r="N13" s="62"/>
      <c r="O13" s="57"/>
      <c r="P13" s="55"/>
      <c r="Q13" s="61"/>
      <c r="R13" s="61"/>
      <c r="S13" s="61"/>
      <c r="T13" s="61"/>
      <c r="U13" s="61"/>
      <c r="V13" s="61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30</v>
      </c>
      <c r="K14" s="26">
        <f t="shared" si="1"/>
        <v>30</v>
      </c>
      <c r="L14" s="27" t="str">
        <f t="shared" si="0"/>
        <v>OK</v>
      </c>
      <c r="M14" s="69"/>
      <c r="N14" s="62"/>
      <c r="O14" s="57"/>
      <c r="P14" s="55"/>
      <c r="Q14" s="61"/>
      <c r="R14" s="61"/>
      <c r="S14" s="61"/>
      <c r="T14" s="61"/>
      <c r="U14" s="61"/>
      <c r="V14" s="61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5</v>
      </c>
      <c r="K15" s="26">
        <f t="shared" si="1"/>
        <v>5</v>
      </c>
      <c r="L15" s="27" t="str">
        <f t="shared" si="0"/>
        <v>OK</v>
      </c>
      <c r="M15" s="69"/>
      <c r="N15" s="63"/>
      <c r="O15" s="35"/>
      <c r="P15" s="54"/>
      <c r="Q15" s="60"/>
      <c r="R15" s="60"/>
      <c r="S15" s="60"/>
      <c r="T15" s="60"/>
      <c r="U15" s="60"/>
      <c r="V15" s="60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50</v>
      </c>
      <c r="K16" s="26">
        <f t="shared" si="1"/>
        <v>50</v>
      </c>
      <c r="L16" s="27" t="str">
        <f t="shared" si="0"/>
        <v>OK</v>
      </c>
      <c r="M16" s="69"/>
      <c r="N16" s="63"/>
      <c r="O16" s="35"/>
      <c r="P16" s="54"/>
      <c r="Q16" s="60"/>
      <c r="R16" s="60"/>
      <c r="S16" s="60"/>
      <c r="T16" s="60"/>
      <c r="U16" s="60"/>
      <c r="V16" s="60"/>
    </row>
    <row r="17" spans="4:22" x14ac:dyDescent="0.25">
      <c r="M17" s="79">
        <f>SUMPRODUCT(I4:I16,M4:M16)</f>
        <v>1519.27</v>
      </c>
      <c r="N17" s="79">
        <f t="shared" ref="N17:V17" si="2">SUMPRODUCT(J4:J16,N4:N16)</f>
        <v>0</v>
      </c>
      <c r="O17" s="79">
        <f t="shared" si="2"/>
        <v>0</v>
      </c>
      <c r="P17" s="79">
        <f t="shared" si="2"/>
        <v>0</v>
      </c>
      <c r="Q17" s="79">
        <f t="shared" si="2"/>
        <v>0</v>
      </c>
      <c r="R17" s="79">
        <f t="shared" si="2"/>
        <v>0</v>
      </c>
      <c r="S17" s="79">
        <f t="shared" si="2"/>
        <v>0</v>
      </c>
      <c r="T17" s="79">
        <f t="shared" si="2"/>
        <v>0</v>
      </c>
      <c r="U17" s="79">
        <f t="shared" si="2"/>
        <v>0</v>
      </c>
      <c r="V17" s="79">
        <f t="shared" si="2"/>
        <v>0</v>
      </c>
    </row>
    <row r="19" spans="4:22" ht="28.55" x14ac:dyDescent="0.25">
      <c r="D19" s="65" t="s">
        <v>45</v>
      </c>
    </row>
  </sheetData>
  <mergeCells count="20">
    <mergeCell ref="D4:D5"/>
    <mergeCell ref="D6:D7"/>
    <mergeCell ref="D8:D9"/>
    <mergeCell ref="D10:D11"/>
    <mergeCell ref="A4:A16"/>
    <mergeCell ref="B4:B16"/>
    <mergeCell ref="U1:U2"/>
    <mergeCell ref="V1:V2"/>
    <mergeCell ref="T1:T2"/>
    <mergeCell ref="A1:C1"/>
    <mergeCell ref="D1:I1"/>
    <mergeCell ref="J1:L1"/>
    <mergeCell ref="R1:R2"/>
    <mergeCell ref="S1:S2"/>
    <mergeCell ref="N1:N2"/>
    <mergeCell ref="A2:L2"/>
    <mergeCell ref="O1:O2"/>
    <mergeCell ref="P1:P2"/>
    <mergeCell ref="Q1:Q2"/>
    <mergeCell ref="M1:M2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C750A-76E4-477E-8C3E-5656940A8808}">
  <sheetPr>
    <tabColor rgb="FF92D050"/>
  </sheetPr>
  <dimension ref="A1:V19"/>
  <sheetViews>
    <sheetView zoomScale="71" zoomScaleNormal="71" workbookViewId="0">
      <selection activeCell="D28" sqref="D28"/>
    </sheetView>
  </sheetViews>
  <sheetFormatPr defaultColWidth="9.75" defaultRowHeight="14.3" x14ac:dyDescent="0.25"/>
  <cols>
    <col min="1" max="1" width="6" style="1" customWidth="1"/>
    <col min="2" max="2" width="20.375" style="1" customWidth="1"/>
    <col min="3" max="3" width="6" style="28" bestFit="1" customWidth="1"/>
    <col min="4" max="4" width="53.875" style="1" bestFit="1" customWidth="1"/>
    <col min="5" max="5" width="11.375" style="1" customWidth="1"/>
    <col min="6" max="6" width="16.75" style="1" customWidth="1"/>
    <col min="7" max="7" width="23.625" style="1" customWidth="1"/>
    <col min="8" max="8" width="17.375" style="1" customWidth="1"/>
    <col min="9" max="9" width="12.75" style="1" bestFit="1" customWidth="1"/>
    <col min="10" max="10" width="13.25" style="6" customWidth="1"/>
    <col min="11" max="11" width="13.25" style="29" customWidth="1"/>
    <col min="12" max="12" width="12.625" style="4" customWidth="1"/>
    <col min="13" max="15" width="12" style="5" customWidth="1"/>
    <col min="16" max="16" width="12" style="56" customWidth="1"/>
    <col min="17" max="20" width="12" style="5" customWidth="1"/>
    <col min="21" max="21" width="11.375" style="5" customWidth="1"/>
    <col min="22" max="22" width="11.625" style="5" customWidth="1"/>
    <col min="23" max="16384" width="9.75" style="2"/>
  </cols>
  <sheetData>
    <row r="1" spans="1:22" ht="32.950000000000003" customHeight="1" x14ac:dyDescent="0.25">
      <c r="A1" s="91" t="s">
        <v>40</v>
      </c>
      <c r="B1" s="91"/>
      <c r="C1" s="91"/>
      <c r="D1" s="91" t="s">
        <v>16</v>
      </c>
      <c r="E1" s="91"/>
      <c r="F1" s="91"/>
      <c r="G1" s="91"/>
      <c r="H1" s="91"/>
      <c r="I1" s="91"/>
      <c r="J1" s="91" t="s">
        <v>41</v>
      </c>
      <c r="K1" s="91"/>
      <c r="L1" s="91"/>
      <c r="M1" s="90" t="s">
        <v>42</v>
      </c>
      <c r="N1" s="90" t="s">
        <v>42</v>
      </c>
      <c r="O1" s="90" t="s">
        <v>42</v>
      </c>
      <c r="P1" s="90" t="s">
        <v>42</v>
      </c>
      <c r="Q1" s="90" t="s">
        <v>42</v>
      </c>
      <c r="R1" s="90" t="s">
        <v>42</v>
      </c>
      <c r="S1" s="90" t="s">
        <v>42</v>
      </c>
      <c r="T1" s="90" t="s">
        <v>42</v>
      </c>
      <c r="U1" s="90" t="s">
        <v>42</v>
      </c>
      <c r="V1" s="90" t="s">
        <v>42</v>
      </c>
    </row>
    <row r="2" spans="1:22" ht="21.75" customHeight="1" thickBot="1" x14ac:dyDescent="0.3">
      <c r="A2" s="92" t="s">
        <v>52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0"/>
      <c r="N2" s="90"/>
      <c r="O2" s="90"/>
      <c r="P2" s="90"/>
      <c r="Q2" s="90"/>
      <c r="R2" s="90"/>
      <c r="S2" s="90"/>
      <c r="T2" s="90"/>
      <c r="U2" s="90"/>
      <c r="V2" s="90"/>
    </row>
    <row r="3" spans="1:22" s="3" customFormat="1" ht="44.15" x14ac:dyDescent="0.2">
      <c r="A3" s="43" t="s">
        <v>31</v>
      </c>
      <c r="B3" s="44" t="s">
        <v>32</v>
      </c>
      <c r="C3" s="45" t="s">
        <v>4</v>
      </c>
      <c r="D3" s="46" t="s">
        <v>17</v>
      </c>
      <c r="E3" s="46" t="s">
        <v>5</v>
      </c>
      <c r="F3" s="46" t="s">
        <v>18</v>
      </c>
      <c r="G3" s="46" t="s">
        <v>19</v>
      </c>
      <c r="H3" s="46" t="s">
        <v>20</v>
      </c>
      <c r="I3" s="22" t="s">
        <v>2</v>
      </c>
      <c r="J3" s="23" t="s">
        <v>6</v>
      </c>
      <c r="K3" s="24" t="s">
        <v>0</v>
      </c>
      <c r="L3" s="21" t="s">
        <v>3</v>
      </c>
      <c r="M3" s="25" t="s">
        <v>1</v>
      </c>
      <c r="N3" s="25" t="s">
        <v>1</v>
      </c>
      <c r="O3" s="25" t="s">
        <v>1</v>
      </c>
      <c r="P3" s="25" t="s">
        <v>1</v>
      </c>
      <c r="Q3" s="25" t="s">
        <v>1</v>
      </c>
      <c r="R3" s="25" t="s">
        <v>1</v>
      </c>
      <c r="S3" s="25" t="s">
        <v>1</v>
      </c>
      <c r="T3" s="25" t="s">
        <v>1</v>
      </c>
      <c r="U3" s="25" t="s">
        <v>1</v>
      </c>
      <c r="V3" s="25" t="s">
        <v>1</v>
      </c>
    </row>
    <row r="4" spans="1:22" ht="30.1" customHeight="1" x14ac:dyDescent="0.25">
      <c r="A4" s="93">
        <v>1</v>
      </c>
      <c r="B4" s="93" t="s">
        <v>43</v>
      </c>
      <c r="C4" s="47">
        <v>1</v>
      </c>
      <c r="D4" s="96" t="s">
        <v>35</v>
      </c>
      <c r="E4" s="64" t="s">
        <v>21</v>
      </c>
      <c r="F4" s="48" t="s">
        <v>22</v>
      </c>
      <c r="G4" s="49" t="s">
        <v>23</v>
      </c>
      <c r="H4" s="49" t="s">
        <v>24</v>
      </c>
      <c r="I4" s="66">
        <v>41.62</v>
      </c>
      <c r="J4" s="19">
        <v>0</v>
      </c>
      <c r="K4" s="26">
        <f>J4-(SUM(M4:V4))</f>
        <v>0</v>
      </c>
      <c r="L4" s="27" t="str">
        <f t="shared" ref="L4:L16" si="0">IF(K4&lt;0,"ATENÇÃO","OK")</f>
        <v>OK</v>
      </c>
      <c r="M4" s="63"/>
      <c r="N4" s="59"/>
      <c r="O4" s="35"/>
      <c r="P4" s="63"/>
      <c r="Q4" s="59"/>
      <c r="R4" s="35"/>
      <c r="S4" s="59"/>
      <c r="T4" s="59"/>
      <c r="U4" s="63"/>
      <c r="V4" s="63"/>
    </row>
    <row r="5" spans="1:22" ht="30.1" customHeight="1" x14ac:dyDescent="0.25">
      <c r="A5" s="94"/>
      <c r="B5" s="94"/>
      <c r="C5" s="47">
        <v>2</v>
      </c>
      <c r="D5" s="96"/>
      <c r="E5" s="64" t="s">
        <v>33</v>
      </c>
      <c r="F5" s="48" t="s">
        <v>22</v>
      </c>
      <c r="G5" s="49" t="s">
        <v>23</v>
      </c>
      <c r="H5" s="49" t="s">
        <v>24</v>
      </c>
      <c r="I5" s="37">
        <v>43.08</v>
      </c>
      <c r="J5" s="19">
        <v>0</v>
      </c>
      <c r="K5" s="26">
        <f t="shared" ref="K5:K16" si="1">J5-(SUM(M5:V5))</f>
        <v>0</v>
      </c>
      <c r="L5" s="27" t="str">
        <f t="shared" si="0"/>
        <v>OK</v>
      </c>
      <c r="M5" s="63"/>
      <c r="N5" s="53"/>
      <c r="O5" s="57"/>
      <c r="P5" s="55"/>
      <c r="Q5" s="61"/>
      <c r="R5" s="61"/>
      <c r="S5" s="61"/>
      <c r="T5" s="61"/>
      <c r="U5" s="61"/>
      <c r="V5" s="61"/>
    </row>
    <row r="6" spans="1:22" ht="30.1" customHeight="1" x14ac:dyDescent="0.25">
      <c r="A6" s="94"/>
      <c r="B6" s="94"/>
      <c r="C6" s="47">
        <v>3</v>
      </c>
      <c r="D6" s="96" t="s">
        <v>36</v>
      </c>
      <c r="E6" s="64" t="s">
        <v>21</v>
      </c>
      <c r="F6" s="48" t="s">
        <v>22</v>
      </c>
      <c r="G6" s="49" t="s">
        <v>23</v>
      </c>
      <c r="H6" s="49" t="s">
        <v>24</v>
      </c>
      <c r="I6" s="37">
        <v>42.1</v>
      </c>
      <c r="J6" s="19">
        <v>0</v>
      </c>
      <c r="K6" s="26">
        <f t="shared" si="1"/>
        <v>0</v>
      </c>
      <c r="L6" s="27" t="str">
        <f t="shared" si="0"/>
        <v>OK</v>
      </c>
      <c r="M6" s="63"/>
      <c r="N6" s="53"/>
      <c r="O6" s="57"/>
      <c r="P6" s="55"/>
      <c r="Q6" s="61"/>
      <c r="R6" s="61"/>
      <c r="S6" s="61"/>
      <c r="T6" s="61"/>
      <c r="U6" s="61"/>
      <c r="V6" s="61"/>
    </row>
    <row r="7" spans="1:22" ht="30.1" customHeight="1" x14ac:dyDescent="0.25">
      <c r="A7" s="94"/>
      <c r="B7" s="94"/>
      <c r="C7" s="47">
        <v>4</v>
      </c>
      <c r="D7" s="96"/>
      <c r="E7" s="64" t="s">
        <v>33</v>
      </c>
      <c r="F7" s="48" t="s">
        <v>22</v>
      </c>
      <c r="G7" s="49" t="s">
        <v>23</v>
      </c>
      <c r="H7" s="49" t="s">
        <v>24</v>
      </c>
      <c r="I7" s="37">
        <v>49.94</v>
      </c>
      <c r="J7" s="19">
        <v>0</v>
      </c>
      <c r="K7" s="26">
        <f t="shared" si="1"/>
        <v>0</v>
      </c>
      <c r="L7" s="27" t="str">
        <f t="shared" si="0"/>
        <v>OK</v>
      </c>
      <c r="M7" s="63"/>
      <c r="N7" s="62"/>
      <c r="O7" s="57"/>
      <c r="P7" s="55"/>
      <c r="Q7" s="61"/>
      <c r="R7" s="61"/>
      <c r="S7" s="61"/>
      <c r="T7" s="61"/>
      <c r="U7" s="61"/>
      <c r="V7" s="61"/>
    </row>
    <row r="8" spans="1:22" ht="30.1" customHeight="1" x14ac:dyDescent="0.25">
      <c r="A8" s="94"/>
      <c r="B8" s="94"/>
      <c r="C8" s="47">
        <v>5</v>
      </c>
      <c r="D8" s="96" t="s">
        <v>37</v>
      </c>
      <c r="E8" s="64" t="s">
        <v>21</v>
      </c>
      <c r="F8" s="48" t="s">
        <v>22</v>
      </c>
      <c r="G8" s="49" t="s">
        <v>23</v>
      </c>
      <c r="H8" s="49" t="s">
        <v>24</v>
      </c>
      <c r="I8" s="37">
        <v>44.06</v>
      </c>
      <c r="J8" s="19">
        <v>0</v>
      </c>
      <c r="K8" s="26">
        <f t="shared" si="1"/>
        <v>0</v>
      </c>
      <c r="L8" s="27" t="str">
        <f t="shared" si="0"/>
        <v>OK</v>
      </c>
      <c r="M8" s="63"/>
      <c r="N8" s="62"/>
      <c r="O8" s="57"/>
      <c r="P8" s="55"/>
      <c r="Q8" s="61"/>
      <c r="R8" s="61"/>
      <c r="S8" s="61"/>
      <c r="T8" s="61"/>
      <c r="U8" s="61"/>
      <c r="V8" s="61"/>
    </row>
    <row r="9" spans="1:22" ht="30.1" customHeight="1" x14ac:dyDescent="0.25">
      <c r="A9" s="94"/>
      <c r="B9" s="94"/>
      <c r="C9" s="47">
        <v>6</v>
      </c>
      <c r="D9" s="96"/>
      <c r="E9" s="64" t="s">
        <v>33</v>
      </c>
      <c r="F9" s="48" t="s">
        <v>22</v>
      </c>
      <c r="G9" s="49" t="s">
        <v>23</v>
      </c>
      <c r="H9" s="49" t="s">
        <v>24</v>
      </c>
      <c r="I9" s="37">
        <v>48.47</v>
      </c>
      <c r="J9" s="19">
        <v>0</v>
      </c>
      <c r="K9" s="26">
        <f t="shared" si="1"/>
        <v>0</v>
      </c>
      <c r="L9" s="27" t="str">
        <f t="shared" si="0"/>
        <v>OK</v>
      </c>
      <c r="M9" s="63"/>
      <c r="N9" s="62"/>
      <c r="O9" s="57"/>
      <c r="P9" s="55"/>
      <c r="Q9" s="61"/>
      <c r="R9" s="61"/>
      <c r="S9" s="61"/>
      <c r="T9" s="61"/>
      <c r="U9" s="61"/>
      <c r="V9" s="61"/>
    </row>
    <row r="10" spans="1:22" ht="30.1" customHeight="1" x14ac:dyDescent="0.25">
      <c r="A10" s="94"/>
      <c r="B10" s="94"/>
      <c r="C10" s="47">
        <v>7</v>
      </c>
      <c r="D10" s="96" t="s">
        <v>38</v>
      </c>
      <c r="E10" s="64" t="s">
        <v>21</v>
      </c>
      <c r="F10" s="48" t="s">
        <v>22</v>
      </c>
      <c r="G10" s="49" t="s">
        <v>23</v>
      </c>
      <c r="H10" s="49" t="s">
        <v>24</v>
      </c>
      <c r="I10" s="37">
        <v>48.96</v>
      </c>
      <c r="J10" s="19">
        <v>0</v>
      </c>
      <c r="K10" s="26">
        <f t="shared" si="1"/>
        <v>0</v>
      </c>
      <c r="L10" s="27" t="str">
        <f t="shared" si="0"/>
        <v>OK</v>
      </c>
      <c r="M10" s="63"/>
      <c r="N10" s="62"/>
      <c r="O10" s="57"/>
      <c r="P10" s="55"/>
      <c r="Q10" s="61"/>
      <c r="R10" s="61"/>
      <c r="S10" s="61"/>
      <c r="T10" s="61"/>
      <c r="U10" s="61"/>
      <c r="V10" s="61"/>
    </row>
    <row r="11" spans="1:22" ht="30.1" customHeight="1" x14ac:dyDescent="0.25">
      <c r="A11" s="94"/>
      <c r="B11" s="94"/>
      <c r="C11" s="47">
        <v>8</v>
      </c>
      <c r="D11" s="96"/>
      <c r="E11" s="64" t="s">
        <v>33</v>
      </c>
      <c r="F11" s="48" t="s">
        <v>22</v>
      </c>
      <c r="G11" s="49" t="s">
        <v>23</v>
      </c>
      <c r="H11" s="49" t="s">
        <v>24</v>
      </c>
      <c r="I11" s="37">
        <v>54.84</v>
      </c>
      <c r="J11" s="19">
        <v>0</v>
      </c>
      <c r="K11" s="26">
        <f t="shared" si="1"/>
        <v>0</v>
      </c>
      <c r="L11" s="27" t="str">
        <f t="shared" si="0"/>
        <v>OK</v>
      </c>
      <c r="M11" s="63"/>
      <c r="N11" s="62"/>
      <c r="O11" s="57"/>
      <c r="P11" s="55"/>
      <c r="Q11" s="61"/>
      <c r="R11" s="61"/>
      <c r="S11" s="61"/>
      <c r="T11" s="61"/>
      <c r="U11" s="61"/>
      <c r="V11" s="61"/>
    </row>
    <row r="12" spans="1:22" ht="30.1" customHeight="1" x14ac:dyDescent="0.25">
      <c r="A12" s="94"/>
      <c r="B12" s="94"/>
      <c r="C12" s="47">
        <v>9</v>
      </c>
      <c r="D12" s="50" t="s">
        <v>25</v>
      </c>
      <c r="E12" s="64" t="s">
        <v>26</v>
      </c>
      <c r="F12" s="48" t="s">
        <v>22</v>
      </c>
      <c r="G12" s="49" t="s">
        <v>23</v>
      </c>
      <c r="H12" s="49" t="s">
        <v>24</v>
      </c>
      <c r="I12" s="37">
        <v>3.71</v>
      </c>
      <c r="J12" s="19">
        <v>0</v>
      </c>
      <c r="K12" s="26">
        <f t="shared" si="1"/>
        <v>0</v>
      </c>
      <c r="L12" s="27" t="str">
        <f t="shared" si="0"/>
        <v>OK</v>
      </c>
      <c r="M12" s="63"/>
      <c r="N12" s="62"/>
      <c r="O12" s="57"/>
      <c r="P12" s="55"/>
      <c r="Q12" s="61"/>
      <c r="R12" s="61"/>
      <c r="S12" s="61"/>
      <c r="T12" s="61"/>
      <c r="U12" s="61"/>
      <c r="V12" s="61"/>
    </row>
    <row r="13" spans="1:22" ht="30.1" customHeight="1" x14ac:dyDescent="0.25">
      <c r="A13" s="94"/>
      <c r="B13" s="94"/>
      <c r="C13" s="47">
        <v>10</v>
      </c>
      <c r="D13" s="50" t="s">
        <v>39</v>
      </c>
      <c r="E13" s="64" t="s">
        <v>26</v>
      </c>
      <c r="F13" s="48" t="s">
        <v>22</v>
      </c>
      <c r="G13" s="49" t="s">
        <v>23</v>
      </c>
      <c r="H13" s="49" t="s">
        <v>24</v>
      </c>
      <c r="I13" s="37">
        <v>4.4000000000000004</v>
      </c>
      <c r="J13" s="19">
        <v>0</v>
      </c>
      <c r="K13" s="26">
        <f t="shared" si="1"/>
        <v>0</v>
      </c>
      <c r="L13" s="27" t="str">
        <f t="shared" si="0"/>
        <v>OK</v>
      </c>
      <c r="M13" s="63"/>
      <c r="N13" s="62"/>
      <c r="O13" s="57"/>
      <c r="P13" s="55"/>
      <c r="Q13" s="61"/>
      <c r="R13" s="61"/>
      <c r="S13" s="61"/>
      <c r="T13" s="61"/>
      <c r="U13" s="61"/>
      <c r="V13" s="61"/>
    </row>
    <row r="14" spans="1:22" ht="30.1" customHeight="1" x14ac:dyDescent="0.25">
      <c r="A14" s="94"/>
      <c r="B14" s="94"/>
      <c r="C14" s="47">
        <v>11</v>
      </c>
      <c r="D14" s="50" t="s">
        <v>27</v>
      </c>
      <c r="E14" s="64" t="s">
        <v>26</v>
      </c>
      <c r="F14" s="48" t="s">
        <v>22</v>
      </c>
      <c r="G14" s="49" t="s">
        <v>30</v>
      </c>
      <c r="H14" s="49" t="s">
        <v>24</v>
      </c>
      <c r="I14" s="37">
        <v>4.4000000000000004</v>
      </c>
      <c r="J14" s="19">
        <v>0</v>
      </c>
      <c r="K14" s="26">
        <f t="shared" si="1"/>
        <v>0</v>
      </c>
      <c r="L14" s="27" t="str">
        <f t="shared" si="0"/>
        <v>OK</v>
      </c>
      <c r="M14" s="63"/>
      <c r="N14" s="62"/>
      <c r="O14" s="57"/>
      <c r="P14" s="55"/>
      <c r="Q14" s="61"/>
      <c r="R14" s="61"/>
      <c r="S14" s="61"/>
      <c r="T14" s="61"/>
      <c r="U14" s="61"/>
      <c r="V14" s="61"/>
    </row>
    <row r="15" spans="1:22" ht="30.1" customHeight="1" x14ac:dyDescent="0.25">
      <c r="A15" s="94"/>
      <c r="B15" s="94"/>
      <c r="C15" s="47">
        <v>12</v>
      </c>
      <c r="D15" s="50" t="s">
        <v>28</v>
      </c>
      <c r="E15" s="64" t="s">
        <v>29</v>
      </c>
      <c r="F15" s="48" t="s">
        <v>22</v>
      </c>
      <c r="G15" s="49" t="s">
        <v>23</v>
      </c>
      <c r="H15" s="49" t="s">
        <v>24</v>
      </c>
      <c r="I15" s="37">
        <v>4.8899999999999997</v>
      </c>
      <c r="J15" s="19">
        <v>0</v>
      </c>
      <c r="K15" s="26">
        <f t="shared" si="1"/>
        <v>0</v>
      </c>
      <c r="L15" s="27" t="str">
        <f t="shared" si="0"/>
        <v>OK</v>
      </c>
      <c r="M15" s="63"/>
      <c r="N15" s="63"/>
      <c r="O15" s="35"/>
      <c r="P15" s="54"/>
      <c r="Q15" s="60"/>
      <c r="R15" s="60"/>
      <c r="S15" s="60"/>
      <c r="T15" s="60"/>
      <c r="U15" s="60"/>
      <c r="V15" s="60"/>
    </row>
    <row r="16" spans="1:22" ht="30.1" customHeight="1" x14ac:dyDescent="0.25">
      <c r="A16" s="95"/>
      <c r="B16" s="95"/>
      <c r="C16" s="47">
        <v>13</v>
      </c>
      <c r="D16" s="50" t="s">
        <v>34</v>
      </c>
      <c r="E16" s="64" t="s">
        <v>44</v>
      </c>
      <c r="F16" s="48" t="s">
        <v>22</v>
      </c>
      <c r="G16" s="49" t="s">
        <v>23</v>
      </c>
      <c r="H16" s="49" t="s">
        <v>24</v>
      </c>
      <c r="I16" s="37">
        <v>53.37</v>
      </c>
      <c r="J16" s="19">
        <v>50</v>
      </c>
      <c r="K16" s="26">
        <f t="shared" si="1"/>
        <v>50</v>
      </c>
      <c r="L16" s="27" t="str">
        <f t="shared" si="0"/>
        <v>OK</v>
      </c>
      <c r="M16" s="63"/>
      <c r="N16" s="63"/>
      <c r="O16" s="35"/>
      <c r="P16" s="54"/>
      <c r="Q16" s="60"/>
      <c r="R16" s="60"/>
      <c r="S16" s="60"/>
      <c r="T16" s="60"/>
      <c r="U16" s="60"/>
      <c r="V16" s="60"/>
    </row>
    <row r="19" spans="4:4" ht="28.55" x14ac:dyDescent="0.25">
      <c r="D19" s="65" t="s">
        <v>45</v>
      </c>
    </row>
  </sheetData>
  <mergeCells count="20">
    <mergeCell ref="T1:T2"/>
    <mergeCell ref="D10:D11"/>
    <mergeCell ref="V1:V2"/>
    <mergeCell ref="A2:L2"/>
    <mergeCell ref="D4:D5"/>
    <mergeCell ref="D6:D7"/>
    <mergeCell ref="D8:D9"/>
    <mergeCell ref="P1:P2"/>
    <mergeCell ref="Q1:Q2"/>
    <mergeCell ref="U1:U2"/>
    <mergeCell ref="A1:C1"/>
    <mergeCell ref="D1:I1"/>
    <mergeCell ref="J1:L1"/>
    <mergeCell ref="M1:M2"/>
    <mergeCell ref="N1:N2"/>
    <mergeCell ref="O1:O2"/>
    <mergeCell ref="A4:A16"/>
    <mergeCell ref="B4:B16"/>
    <mergeCell ref="R1:R2"/>
    <mergeCell ref="S1:S2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85"/>
  <sheetViews>
    <sheetView tabSelected="1" zoomScale="80" zoomScaleNormal="80" workbookViewId="0">
      <selection activeCell="J26" sqref="J26"/>
    </sheetView>
  </sheetViews>
  <sheetFormatPr defaultColWidth="9.75" defaultRowHeight="14.3" x14ac:dyDescent="0.25"/>
  <cols>
    <col min="1" max="1" width="8.25" style="1" customWidth="1"/>
    <col min="2" max="2" width="26.125" style="1" customWidth="1"/>
    <col min="3" max="3" width="9.375" style="28" customWidth="1"/>
    <col min="4" max="4" width="53.875" style="1" bestFit="1" customWidth="1"/>
    <col min="5" max="5" width="15.125" style="1" customWidth="1"/>
    <col min="6" max="6" width="8.875" style="1" customWidth="1"/>
    <col min="7" max="7" width="12.125" style="1" customWidth="1"/>
    <col min="8" max="8" width="16" style="1" customWidth="1"/>
    <col min="9" max="9" width="12.75" style="1" bestFit="1" customWidth="1"/>
    <col min="10" max="10" width="12.625" style="6" customWidth="1"/>
    <col min="11" max="11" width="13.25" style="29" customWidth="1"/>
    <col min="12" max="12" width="12.625" style="4" customWidth="1"/>
    <col min="13" max="13" width="15" style="2" bestFit="1" customWidth="1"/>
    <col min="14" max="14" width="17" style="2" bestFit="1" customWidth="1"/>
    <col min="15" max="16384" width="9.75" style="2"/>
  </cols>
  <sheetData>
    <row r="1" spans="1:14" ht="32.950000000000003" customHeight="1" thickBot="1" x14ac:dyDescent="0.3">
      <c r="A1" s="103" t="s">
        <v>40</v>
      </c>
      <c r="B1" s="103"/>
      <c r="C1" s="103"/>
      <c r="D1" s="103" t="s">
        <v>16</v>
      </c>
      <c r="E1" s="103"/>
      <c r="F1" s="103"/>
      <c r="G1" s="103"/>
      <c r="H1" s="103"/>
      <c r="I1" s="103"/>
      <c r="J1" s="102" t="s">
        <v>41</v>
      </c>
      <c r="K1" s="102"/>
      <c r="L1" s="102"/>
      <c r="M1" s="102"/>
      <c r="N1" s="102"/>
    </row>
    <row r="2" spans="1:14" s="3" customFormat="1" ht="42.8" x14ac:dyDescent="0.2">
      <c r="A2" s="51" t="s">
        <v>31</v>
      </c>
      <c r="B2" s="52" t="s">
        <v>32</v>
      </c>
      <c r="C2" s="46" t="s">
        <v>4</v>
      </c>
      <c r="D2" s="46" t="s">
        <v>17</v>
      </c>
      <c r="E2" s="46" t="s">
        <v>5</v>
      </c>
      <c r="F2" s="46" t="s">
        <v>18</v>
      </c>
      <c r="G2" s="46" t="s">
        <v>19</v>
      </c>
      <c r="H2" s="46" t="s">
        <v>20</v>
      </c>
      <c r="I2" s="22" t="s">
        <v>2</v>
      </c>
      <c r="J2" s="30" t="s">
        <v>6</v>
      </c>
      <c r="K2" s="24" t="s">
        <v>7</v>
      </c>
      <c r="L2" s="21" t="s">
        <v>8</v>
      </c>
      <c r="M2" s="31" t="s">
        <v>9</v>
      </c>
      <c r="N2" s="31" t="s">
        <v>10</v>
      </c>
    </row>
    <row r="3" spans="1:14" ht="30.1" customHeight="1" x14ac:dyDescent="0.25">
      <c r="A3" s="104">
        <v>1</v>
      </c>
      <c r="B3" s="105" t="s">
        <v>43</v>
      </c>
      <c r="C3" s="47">
        <v>1</v>
      </c>
      <c r="D3" s="96" t="s">
        <v>35</v>
      </c>
      <c r="E3" s="64" t="s">
        <v>21</v>
      </c>
      <c r="F3" s="48" t="s">
        <v>22</v>
      </c>
      <c r="G3" s="49" t="s">
        <v>23</v>
      </c>
      <c r="H3" s="49" t="s">
        <v>24</v>
      </c>
      <c r="I3" s="40">
        <v>41.62</v>
      </c>
      <c r="J3" s="19">
        <f>CAV!J4+CEFID!J4+CEO!J4+CESFI!J4+CERES!J4+CENTRAL!J4+CCT!J4+FAED!J4</f>
        <v>133</v>
      </c>
      <c r="K3" s="26">
        <f>(CAV!J4-CAV!K4)+(CEFID!J4-CEFID!K4)+(CEO!J4-CEO!K4)+(CESFI!J4-CESFI!K4)+(CERES!J4-CERES!K4)+(CENTRAL!J4-CENTRAL!K4)+(CCT!J4-CCT!K4)+(FAED!J4-FAED!K4)</f>
        <v>1</v>
      </c>
      <c r="L3" s="32">
        <f>J3-K3</f>
        <v>132</v>
      </c>
      <c r="M3" s="20">
        <f>I3*J3</f>
        <v>5535.46</v>
      </c>
      <c r="N3" s="20">
        <f>I3*K3</f>
        <v>41.62</v>
      </c>
    </row>
    <row r="4" spans="1:14" s="7" customFormat="1" ht="30.1" customHeight="1" x14ac:dyDescent="0.25">
      <c r="A4" s="104"/>
      <c r="B4" s="105"/>
      <c r="C4" s="47">
        <v>2</v>
      </c>
      <c r="D4" s="96"/>
      <c r="E4" s="64" t="s">
        <v>33</v>
      </c>
      <c r="F4" s="48" t="s">
        <v>22</v>
      </c>
      <c r="G4" s="49" t="s">
        <v>23</v>
      </c>
      <c r="H4" s="49" t="s">
        <v>24</v>
      </c>
      <c r="I4" s="41">
        <v>43.08</v>
      </c>
      <c r="J4" s="19">
        <f>CAV!J5+CEFID!J5+CEO!J5+CESFI!J5+CERES!J5+CENTRAL!J5+CCT!J5+FAED!J5</f>
        <v>168</v>
      </c>
      <c r="K4" s="26">
        <f>(CAV!J5-CAV!K5)+(CEFID!J5-CEFID!K5)+(CEO!J5-CEO!K5)+(CESFI!J5-CESFI!K5)+(CERES!J5-CERES!K5)+(CENTRAL!J5-CENTRAL!K5)+(CCT!J5-CCT!K5)+(FAED!J5-FAED!K5)</f>
        <v>17</v>
      </c>
      <c r="L4" s="32">
        <f t="shared" ref="L4:L15" si="0">J4-K4</f>
        <v>151</v>
      </c>
      <c r="M4" s="20">
        <f t="shared" ref="M4:M15" si="1">I4*J4</f>
        <v>7237.44</v>
      </c>
      <c r="N4" s="20">
        <f t="shared" ref="N4:N15" si="2">I4*K4</f>
        <v>732.36</v>
      </c>
    </row>
    <row r="5" spans="1:14" s="7" customFormat="1" ht="30.1" customHeight="1" x14ac:dyDescent="0.25">
      <c r="A5" s="104"/>
      <c r="B5" s="105"/>
      <c r="C5" s="47">
        <v>3</v>
      </c>
      <c r="D5" s="96" t="s">
        <v>36</v>
      </c>
      <c r="E5" s="64" t="s">
        <v>21</v>
      </c>
      <c r="F5" s="48" t="s">
        <v>22</v>
      </c>
      <c r="G5" s="49" t="s">
        <v>23</v>
      </c>
      <c r="H5" s="49" t="s">
        <v>24</v>
      </c>
      <c r="I5" s="41">
        <v>42.1</v>
      </c>
      <c r="J5" s="19">
        <f>CAV!J6+CEFID!J6+CEO!J6+CESFI!J6+CERES!J6+CENTRAL!J6+CCT!J6+FAED!J6</f>
        <v>135</v>
      </c>
      <c r="K5" s="26">
        <f>(CAV!J6-CAV!K6)+(CEFID!J6-CEFID!K6)+(CEO!J6-CEO!K6)+(CESFI!J6-CESFI!K6)+(CERES!J6-CERES!K6)+(CENTRAL!J6-CENTRAL!K6)+(CCT!J6-CCT!K6)+(FAED!J6-FAED!K6)</f>
        <v>4</v>
      </c>
      <c r="L5" s="32">
        <f t="shared" si="0"/>
        <v>131</v>
      </c>
      <c r="M5" s="20">
        <f t="shared" si="1"/>
        <v>5683.5</v>
      </c>
      <c r="N5" s="20">
        <f t="shared" si="2"/>
        <v>168.4</v>
      </c>
    </row>
    <row r="6" spans="1:14" s="7" customFormat="1" ht="30.1" customHeight="1" x14ac:dyDescent="0.25">
      <c r="A6" s="104"/>
      <c r="B6" s="105"/>
      <c r="C6" s="47">
        <v>4</v>
      </c>
      <c r="D6" s="96"/>
      <c r="E6" s="64" t="s">
        <v>33</v>
      </c>
      <c r="F6" s="48" t="s">
        <v>22</v>
      </c>
      <c r="G6" s="49" t="s">
        <v>23</v>
      </c>
      <c r="H6" s="49" t="s">
        <v>24</v>
      </c>
      <c r="I6" s="41">
        <v>49.94</v>
      </c>
      <c r="J6" s="19">
        <f>CAV!J7+CEFID!J7+CEO!J7+CESFI!J7+CERES!J7+CENTRAL!J7+CCT!J7+FAED!J7</f>
        <v>180</v>
      </c>
      <c r="K6" s="26">
        <f>(CAV!J7-CAV!K7)+(CEFID!J7-CEFID!K7)+(CEO!J7-CEO!K7)+(CESFI!J7-CESFI!K7)+(CERES!J7-CERES!K7)+(CENTRAL!J7-CENTRAL!K7)+(CCT!J7-CCT!K7)+(FAED!J7-FAED!K7)</f>
        <v>25</v>
      </c>
      <c r="L6" s="32">
        <f t="shared" si="0"/>
        <v>155</v>
      </c>
      <c r="M6" s="20">
        <f t="shared" si="1"/>
        <v>8989.1999999999989</v>
      </c>
      <c r="N6" s="20">
        <f t="shared" si="2"/>
        <v>1248.5</v>
      </c>
    </row>
    <row r="7" spans="1:14" s="7" customFormat="1" ht="30.1" customHeight="1" x14ac:dyDescent="0.25">
      <c r="A7" s="104"/>
      <c r="B7" s="105"/>
      <c r="C7" s="47">
        <v>5</v>
      </c>
      <c r="D7" s="96" t="s">
        <v>37</v>
      </c>
      <c r="E7" s="64" t="s">
        <v>21</v>
      </c>
      <c r="F7" s="48" t="s">
        <v>22</v>
      </c>
      <c r="G7" s="49" t="s">
        <v>23</v>
      </c>
      <c r="H7" s="49" t="s">
        <v>24</v>
      </c>
      <c r="I7" s="41">
        <v>44.06</v>
      </c>
      <c r="J7" s="19">
        <f>CAV!J8+CEFID!J8+CEO!J8+CESFI!J8+CERES!J8+CENTRAL!J8+CCT!J8+FAED!J8</f>
        <v>175</v>
      </c>
      <c r="K7" s="26">
        <f>(CAV!J8-CAV!K8)+(CEFID!J8-CEFID!K8)+(CEO!J8-CEO!K8)+(CESFI!J8-CESFI!K8)+(CERES!J8-CERES!K8)+(CENTRAL!J8-CENTRAL!K8)+(CCT!J8-CCT!K8)+(FAED!J8-FAED!K8)</f>
        <v>10</v>
      </c>
      <c r="L7" s="32">
        <f t="shared" si="0"/>
        <v>165</v>
      </c>
      <c r="M7" s="20">
        <f t="shared" si="1"/>
        <v>7710.5</v>
      </c>
      <c r="N7" s="20">
        <f t="shared" si="2"/>
        <v>440.6</v>
      </c>
    </row>
    <row r="8" spans="1:14" s="7" customFormat="1" ht="30.1" customHeight="1" x14ac:dyDescent="0.25">
      <c r="A8" s="104"/>
      <c r="B8" s="105"/>
      <c r="C8" s="47">
        <v>6</v>
      </c>
      <c r="D8" s="96"/>
      <c r="E8" s="64" t="s">
        <v>33</v>
      </c>
      <c r="F8" s="48" t="s">
        <v>22</v>
      </c>
      <c r="G8" s="49" t="s">
        <v>23</v>
      </c>
      <c r="H8" s="49" t="s">
        <v>24</v>
      </c>
      <c r="I8" s="41">
        <v>48.47</v>
      </c>
      <c r="J8" s="19">
        <f>CAV!J9+CEFID!J9+CEO!J9+CESFI!J9+CERES!J9+CENTRAL!J9+CCT!J9+FAED!J9</f>
        <v>280</v>
      </c>
      <c r="K8" s="26">
        <f>(CAV!J9-CAV!K9)+(CEFID!J9-CEFID!K9)+(CEO!J9-CEO!K9)+(CESFI!J9-CESFI!K9)+(CERES!J9-CERES!K9)+(CENTRAL!J9-CENTRAL!K9)+(CCT!J9-CCT!K9)+(FAED!J9-FAED!K9)</f>
        <v>50</v>
      </c>
      <c r="L8" s="32">
        <f t="shared" si="0"/>
        <v>230</v>
      </c>
      <c r="M8" s="20">
        <f t="shared" si="1"/>
        <v>13571.6</v>
      </c>
      <c r="N8" s="20">
        <f t="shared" si="2"/>
        <v>2423.5</v>
      </c>
    </row>
    <row r="9" spans="1:14" s="7" customFormat="1" ht="30.1" customHeight="1" x14ac:dyDescent="0.25">
      <c r="A9" s="104"/>
      <c r="B9" s="105"/>
      <c r="C9" s="47">
        <v>7</v>
      </c>
      <c r="D9" s="96" t="s">
        <v>38</v>
      </c>
      <c r="E9" s="64" t="s">
        <v>21</v>
      </c>
      <c r="F9" s="48" t="s">
        <v>22</v>
      </c>
      <c r="G9" s="49" t="s">
        <v>23</v>
      </c>
      <c r="H9" s="49" t="s">
        <v>24</v>
      </c>
      <c r="I9" s="41">
        <v>48.96</v>
      </c>
      <c r="J9" s="19">
        <f>CAV!J10+CEFID!J10+CEO!J10+CESFI!J10+CERES!J10+CENTRAL!J10+CCT!J10+FAED!J10</f>
        <v>205</v>
      </c>
      <c r="K9" s="26">
        <f>(CAV!J10-CAV!K10)+(CEFID!J10-CEFID!K10)+(CEO!J10-CEO!K10)+(CESFI!J10-CESFI!K10)+(CERES!J10-CERES!K10)+(CENTRAL!J10-CENTRAL!K10)+(CCT!J10-CCT!K10)+(FAED!J10-FAED!K10)</f>
        <v>50</v>
      </c>
      <c r="L9" s="32">
        <f t="shared" si="0"/>
        <v>155</v>
      </c>
      <c r="M9" s="20">
        <f t="shared" si="1"/>
        <v>10036.799999999999</v>
      </c>
      <c r="N9" s="20">
        <f t="shared" si="2"/>
        <v>2448</v>
      </c>
    </row>
    <row r="10" spans="1:14" s="7" customFormat="1" ht="30.1" customHeight="1" x14ac:dyDescent="0.25">
      <c r="A10" s="104"/>
      <c r="B10" s="105"/>
      <c r="C10" s="47">
        <v>8</v>
      </c>
      <c r="D10" s="96"/>
      <c r="E10" s="64" t="s">
        <v>33</v>
      </c>
      <c r="F10" s="48" t="s">
        <v>22</v>
      </c>
      <c r="G10" s="49" t="s">
        <v>23</v>
      </c>
      <c r="H10" s="49" t="s">
        <v>24</v>
      </c>
      <c r="I10" s="41">
        <v>54.84</v>
      </c>
      <c r="J10" s="19">
        <f>CAV!J11+CEFID!J11+CEO!J11+CESFI!J11+CERES!J11+CENTRAL!J11+CCT!J11+FAED!J11</f>
        <v>260</v>
      </c>
      <c r="K10" s="26">
        <f>(CAV!J11-CAV!K11)+(CEFID!J11-CEFID!K11)+(CEO!J11-CEO!K11)+(CESFI!J11-CESFI!K11)+(CERES!J11-CERES!K11)+(CENTRAL!J11-CENTRAL!K11)+(CCT!J11-CCT!K11)+(FAED!J11-FAED!K11)</f>
        <v>97</v>
      </c>
      <c r="L10" s="32">
        <f t="shared" si="0"/>
        <v>163</v>
      </c>
      <c r="M10" s="20">
        <f t="shared" si="1"/>
        <v>14258.400000000001</v>
      </c>
      <c r="N10" s="20">
        <f t="shared" si="2"/>
        <v>5319.4800000000005</v>
      </c>
    </row>
    <row r="11" spans="1:14" s="7" customFormat="1" ht="30.1" customHeight="1" x14ac:dyDescent="0.25">
      <c r="A11" s="104"/>
      <c r="B11" s="105"/>
      <c r="C11" s="47">
        <v>9</v>
      </c>
      <c r="D11" s="50" t="s">
        <v>25</v>
      </c>
      <c r="E11" s="64" t="s">
        <v>26</v>
      </c>
      <c r="F11" s="48" t="s">
        <v>22</v>
      </c>
      <c r="G11" s="49" t="s">
        <v>23</v>
      </c>
      <c r="H11" s="49" t="s">
        <v>24</v>
      </c>
      <c r="I11" s="41">
        <v>3.71</v>
      </c>
      <c r="J11" s="19">
        <f>CAV!J12+CEFID!J12+CEO!J12+CESFI!J12+CERES!J12+CENTRAL!J12+CCT!J12+FAED!J12</f>
        <v>180</v>
      </c>
      <c r="K11" s="26">
        <f>(CAV!J12-CAV!K12)+(CEFID!J12-CEFID!K12)+(CEO!J12-CEO!K12)+(CESFI!J12-CESFI!K12)+(CERES!J12-CERES!K12)+(CENTRAL!J12-CENTRAL!K12)+(CCT!J12-CCT!K12)+(FAED!J12-FAED!K12)</f>
        <v>0</v>
      </c>
      <c r="L11" s="32">
        <f t="shared" si="0"/>
        <v>180</v>
      </c>
      <c r="M11" s="20">
        <f t="shared" si="1"/>
        <v>667.8</v>
      </c>
      <c r="N11" s="20">
        <f t="shared" si="2"/>
        <v>0</v>
      </c>
    </row>
    <row r="12" spans="1:14" s="7" customFormat="1" ht="30.1" customHeight="1" x14ac:dyDescent="0.25">
      <c r="A12" s="104"/>
      <c r="B12" s="105"/>
      <c r="C12" s="47">
        <v>10</v>
      </c>
      <c r="D12" s="50" t="s">
        <v>39</v>
      </c>
      <c r="E12" s="64" t="s">
        <v>26</v>
      </c>
      <c r="F12" s="48" t="s">
        <v>22</v>
      </c>
      <c r="G12" s="49" t="s">
        <v>23</v>
      </c>
      <c r="H12" s="49" t="s">
        <v>24</v>
      </c>
      <c r="I12" s="41">
        <v>4.4000000000000004</v>
      </c>
      <c r="J12" s="19">
        <f>CAV!J13+CEFID!J13+CEO!J13+CESFI!J13+CERES!J13+CENTRAL!J13+CCT!J13+FAED!J13</f>
        <v>130</v>
      </c>
      <c r="K12" s="26">
        <f>(CAV!J13-CAV!K13)+(CEFID!J13-CEFID!K13)+(CEO!J13-CEO!K13)+(CESFI!J13-CESFI!K13)+(CERES!J13-CERES!K13)+(CENTRAL!J13-CENTRAL!K13)+(CCT!J13-CCT!K13)+(FAED!J13-FAED!K13)</f>
        <v>15</v>
      </c>
      <c r="L12" s="32">
        <f t="shared" si="0"/>
        <v>115</v>
      </c>
      <c r="M12" s="20">
        <f t="shared" si="1"/>
        <v>572</v>
      </c>
      <c r="N12" s="20">
        <f t="shared" si="2"/>
        <v>66</v>
      </c>
    </row>
    <row r="13" spans="1:14" s="7" customFormat="1" ht="30.1" customHeight="1" x14ac:dyDescent="0.25">
      <c r="A13" s="104"/>
      <c r="B13" s="105"/>
      <c r="C13" s="47">
        <v>11</v>
      </c>
      <c r="D13" s="50" t="s">
        <v>27</v>
      </c>
      <c r="E13" s="64" t="s">
        <v>26</v>
      </c>
      <c r="F13" s="48" t="s">
        <v>22</v>
      </c>
      <c r="G13" s="49" t="s">
        <v>30</v>
      </c>
      <c r="H13" s="49" t="s">
        <v>24</v>
      </c>
      <c r="I13" s="41">
        <v>4.4000000000000004</v>
      </c>
      <c r="J13" s="19">
        <f>CAV!J14+CEFID!J14+CEO!J14+CESFI!J14+CERES!J14+CENTRAL!J14+CCT!J14+FAED!J14</f>
        <v>190</v>
      </c>
      <c r="K13" s="26">
        <f>(CAV!J14-CAV!K14)+(CEFID!J14-CEFID!K14)+(CEO!J14-CEO!K14)+(CESFI!J14-CESFI!K14)+(CERES!J14-CERES!K14)+(CENTRAL!J14-CENTRAL!K14)+(CCT!J14-CCT!K14)+(FAED!J14-FAED!K14)</f>
        <v>0</v>
      </c>
      <c r="L13" s="32">
        <f t="shared" si="0"/>
        <v>190</v>
      </c>
      <c r="M13" s="20">
        <f t="shared" si="1"/>
        <v>836.00000000000011</v>
      </c>
      <c r="N13" s="20">
        <f t="shared" si="2"/>
        <v>0</v>
      </c>
    </row>
    <row r="14" spans="1:14" s="7" customFormat="1" ht="30.1" customHeight="1" x14ac:dyDescent="0.25">
      <c r="A14" s="104"/>
      <c r="B14" s="105"/>
      <c r="C14" s="47">
        <v>12</v>
      </c>
      <c r="D14" s="50" t="s">
        <v>28</v>
      </c>
      <c r="E14" s="64" t="s">
        <v>29</v>
      </c>
      <c r="F14" s="48" t="s">
        <v>22</v>
      </c>
      <c r="G14" s="49" t="s">
        <v>23</v>
      </c>
      <c r="H14" s="49" t="s">
        <v>24</v>
      </c>
      <c r="I14" s="41">
        <v>4.8899999999999997</v>
      </c>
      <c r="J14" s="19">
        <f>CAV!J15+CEFID!J15+CEO!J15+CESFI!J15+CERES!J15+CENTRAL!J15+CCT!J15+FAED!J15</f>
        <v>145</v>
      </c>
      <c r="K14" s="26">
        <f>(CAV!J15-CAV!K15)+(CEFID!J15-CEFID!K15)+(CEO!J15-CEO!K15)+(CESFI!J15-CESFI!K15)+(CERES!J15-CERES!K15)+(CENTRAL!J15-CENTRAL!K15)+(CCT!J15-CCT!K15)+(FAED!J15-FAED!K15)</f>
        <v>11</v>
      </c>
      <c r="L14" s="32">
        <f t="shared" si="0"/>
        <v>134</v>
      </c>
      <c r="M14" s="20">
        <f t="shared" si="1"/>
        <v>709.05</v>
      </c>
      <c r="N14" s="20">
        <f t="shared" si="2"/>
        <v>53.79</v>
      </c>
    </row>
    <row r="15" spans="1:14" s="7" customFormat="1" ht="30.1" customHeight="1" x14ac:dyDescent="0.25">
      <c r="A15" s="104"/>
      <c r="B15" s="105"/>
      <c r="C15" s="47">
        <v>13</v>
      </c>
      <c r="D15" s="50" t="s">
        <v>34</v>
      </c>
      <c r="E15" s="64" t="s">
        <v>44</v>
      </c>
      <c r="F15" s="48" t="s">
        <v>22</v>
      </c>
      <c r="G15" s="49" t="s">
        <v>23</v>
      </c>
      <c r="H15" s="49" t="s">
        <v>24</v>
      </c>
      <c r="I15" s="41">
        <v>53.37</v>
      </c>
      <c r="J15" s="19">
        <f>CAV!J16+CEFID!J16+CEO!J16+CESFI!J16+CERES!J16+CENTRAL!J16+CCT!J16+FAED!J16</f>
        <v>150</v>
      </c>
      <c r="K15" s="26">
        <f>(CAV!J16-CAV!K16)+(CEFID!J16-CEFID!K16)+(CEO!J16-CEO!K16)+(CESFI!J16-CESFI!K16)+(CERES!J16-CERES!K16)+(CENTRAL!J16-CENTRAL!K16)+(CCT!J16-CCT!K16)+(FAED!J16-FAED!K16)</f>
        <v>0</v>
      </c>
      <c r="L15" s="32">
        <f t="shared" si="0"/>
        <v>150</v>
      </c>
      <c r="M15" s="20">
        <f t="shared" si="1"/>
        <v>8005.5</v>
      </c>
      <c r="N15" s="20">
        <f t="shared" si="2"/>
        <v>0</v>
      </c>
    </row>
    <row r="16" spans="1:14" s="7" customFormat="1" ht="39.75" customHeight="1" x14ac:dyDescent="0.25">
      <c r="A16" s="1"/>
      <c r="B16" s="1"/>
      <c r="C16" s="28"/>
      <c r="D16" s="1"/>
      <c r="E16" s="1"/>
      <c r="F16" s="1"/>
      <c r="G16" s="1"/>
      <c r="H16" s="1"/>
      <c r="I16" s="1"/>
      <c r="J16" s="6"/>
      <c r="K16" s="29"/>
      <c r="L16" s="8"/>
      <c r="M16" s="42">
        <f>SUM(M3:M15)</f>
        <v>83813.25</v>
      </c>
      <c r="N16" s="42">
        <f>SUM(N3:N15)</f>
        <v>12942.25</v>
      </c>
    </row>
    <row r="17" spans="1:14" s="7" customFormat="1" ht="39.75" customHeight="1" x14ac:dyDescent="0.25">
      <c r="A17" s="1"/>
      <c r="B17" s="1"/>
      <c r="C17" s="28"/>
      <c r="D17" s="1"/>
      <c r="E17" s="1"/>
      <c r="F17" s="1"/>
      <c r="G17" s="1"/>
      <c r="H17" s="1"/>
      <c r="I17" s="1"/>
      <c r="J17" s="6"/>
      <c r="K17" s="29"/>
      <c r="L17" s="8"/>
    </row>
    <row r="18" spans="1:14" s="7" customFormat="1" ht="16.3" x14ac:dyDescent="0.25">
      <c r="A18" s="1"/>
      <c r="B18" s="1"/>
      <c r="C18" s="28"/>
      <c r="D18" s="1"/>
      <c r="E18" s="1"/>
      <c r="F18" s="1"/>
      <c r="G18" s="1"/>
      <c r="H18" s="1"/>
      <c r="I18" s="1"/>
      <c r="J18" s="101" t="str">
        <f>A1</f>
        <v>PROCESSO: 615/2023/UDESC</v>
      </c>
      <c r="K18" s="101"/>
      <c r="L18" s="101"/>
      <c r="M18" s="101"/>
      <c r="N18" s="101"/>
    </row>
    <row r="19" spans="1:14" s="7" customFormat="1" ht="16.3" x14ac:dyDescent="0.25">
      <c r="A19" s="1"/>
      <c r="B19" s="1"/>
      <c r="C19" s="28"/>
      <c r="D19" s="1"/>
      <c r="E19" s="1"/>
      <c r="F19" s="1"/>
      <c r="G19" s="1"/>
      <c r="H19" s="1"/>
      <c r="I19" s="1"/>
      <c r="J19" s="101" t="str">
        <f>D1</f>
        <v xml:space="preserve">OBJETO: CONTRATAÇÃO DE EMPRESAS PARA PRESTAÇÃO DE SERVIÇOS DE ENCADERNAÇÃO, RESTAURAÇÃO, DIGITALIZAÇÃO DE ACERVOS DAS BIBLIOTECAS DA UDESC </v>
      </c>
      <c r="K19" s="101"/>
      <c r="L19" s="101"/>
      <c r="M19" s="101"/>
      <c r="N19" s="101"/>
    </row>
    <row r="20" spans="1:14" s="7" customFormat="1" ht="16.3" x14ac:dyDescent="0.25">
      <c r="A20" s="1"/>
      <c r="B20" s="1"/>
      <c r="C20" s="28"/>
      <c r="D20" s="1"/>
      <c r="E20" s="1"/>
      <c r="F20" s="1"/>
      <c r="G20" s="1"/>
      <c r="H20" s="1"/>
      <c r="I20" s="1"/>
      <c r="J20" s="101" t="str">
        <f>J1</f>
        <v>VIGÊNCIA DA ATA: 11/04/2023 até 11/04/2024</v>
      </c>
      <c r="K20" s="101"/>
      <c r="L20" s="101"/>
      <c r="M20" s="101"/>
      <c r="N20" s="101"/>
    </row>
    <row r="21" spans="1:14" s="7" customFormat="1" ht="16.3" x14ac:dyDescent="0.3">
      <c r="A21" s="1"/>
      <c r="B21" s="1"/>
      <c r="C21" s="28"/>
      <c r="D21" s="1"/>
      <c r="E21" s="1"/>
      <c r="F21" s="1"/>
      <c r="G21" s="1"/>
      <c r="H21" s="1"/>
      <c r="I21" s="1"/>
      <c r="J21" s="13" t="s">
        <v>11</v>
      </c>
      <c r="K21" s="14"/>
      <c r="L21" s="14"/>
      <c r="M21" s="14"/>
      <c r="N21" s="9">
        <f>M16</f>
        <v>83813.25</v>
      </c>
    </row>
    <row r="22" spans="1:14" s="7" customFormat="1" ht="16.3" x14ac:dyDescent="0.3">
      <c r="A22" s="1"/>
      <c r="B22" s="1"/>
      <c r="C22" s="28"/>
      <c r="D22" s="1"/>
      <c r="E22" s="1"/>
      <c r="F22" s="1"/>
      <c r="G22" s="1"/>
      <c r="H22" s="1"/>
      <c r="I22" s="1"/>
      <c r="J22" s="15" t="s">
        <v>12</v>
      </c>
      <c r="K22" s="16"/>
      <c r="L22" s="16"/>
      <c r="M22" s="16"/>
      <c r="N22" s="10">
        <f>N16</f>
        <v>12942.25</v>
      </c>
    </row>
    <row r="23" spans="1:14" s="7" customFormat="1" ht="16.3" x14ac:dyDescent="0.3">
      <c r="A23" s="1"/>
      <c r="B23" s="1"/>
      <c r="C23" s="28"/>
      <c r="D23" s="1"/>
      <c r="E23" s="1"/>
      <c r="F23" s="1"/>
      <c r="G23" s="1"/>
      <c r="H23" s="1"/>
      <c r="I23" s="1"/>
      <c r="J23" s="15" t="s">
        <v>13</v>
      </c>
      <c r="K23" s="16"/>
      <c r="L23" s="16"/>
      <c r="M23" s="16"/>
      <c r="N23" s="12"/>
    </row>
    <row r="24" spans="1:14" s="7" customFormat="1" ht="16.3" x14ac:dyDescent="0.3">
      <c r="A24" s="1"/>
      <c r="B24" s="1"/>
      <c r="C24" s="28"/>
      <c r="D24" s="1"/>
      <c r="E24" s="1"/>
      <c r="F24" s="1"/>
      <c r="G24" s="1"/>
      <c r="H24" s="1"/>
      <c r="I24" s="1"/>
      <c r="J24" s="17" t="s">
        <v>14</v>
      </c>
      <c r="K24" s="18"/>
      <c r="L24" s="18"/>
      <c r="M24" s="18"/>
      <c r="N24" s="11">
        <f>N22/N21</f>
        <v>0.15441770841722521</v>
      </c>
    </row>
    <row r="25" spans="1:14" s="7" customFormat="1" ht="16.3" x14ac:dyDescent="0.3">
      <c r="A25" s="1"/>
      <c r="B25" s="1"/>
      <c r="C25" s="28"/>
      <c r="D25" s="1"/>
      <c r="E25" s="1"/>
      <c r="F25" s="1"/>
      <c r="G25" s="1"/>
      <c r="H25" s="1"/>
      <c r="I25" s="1"/>
      <c r="J25" s="98" t="s">
        <v>56</v>
      </c>
      <c r="K25" s="99"/>
      <c r="L25" s="99"/>
      <c r="M25" s="99"/>
      <c r="N25" s="100"/>
    </row>
    <row r="26" spans="1:14" s="7" customFormat="1" x14ac:dyDescent="0.25">
      <c r="A26" s="1"/>
      <c r="B26" s="1"/>
      <c r="C26" s="28"/>
      <c r="D26" s="1"/>
      <c r="E26" s="1"/>
      <c r="F26" s="1"/>
      <c r="G26" s="1"/>
      <c r="H26" s="1"/>
      <c r="I26" s="1"/>
      <c r="J26" s="6"/>
      <c r="K26" s="29"/>
      <c r="L26" s="8"/>
    </row>
    <row r="27" spans="1:14" s="7" customFormat="1" x14ac:dyDescent="0.25">
      <c r="A27" s="1"/>
      <c r="B27" s="1"/>
      <c r="C27" s="28"/>
      <c r="D27" s="1"/>
      <c r="E27" s="1"/>
      <c r="F27" s="1"/>
      <c r="G27" s="1"/>
      <c r="H27" s="1"/>
      <c r="I27" s="1"/>
      <c r="J27" s="6"/>
      <c r="K27" s="29"/>
      <c r="L27" s="8"/>
    </row>
    <row r="28" spans="1:14" s="7" customFormat="1" x14ac:dyDescent="0.25">
      <c r="A28" s="1"/>
      <c r="B28" s="1"/>
      <c r="C28" s="28"/>
      <c r="D28" s="1"/>
      <c r="E28" s="1"/>
      <c r="F28" s="1"/>
      <c r="G28" s="1"/>
      <c r="H28" s="1"/>
      <c r="I28" s="1"/>
      <c r="J28" s="6"/>
      <c r="K28" s="29"/>
      <c r="L28" s="8"/>
    </row>
    <row r="29" spans="1:14" s="7" customFormat="1" x14ac:dyDescent="0.25">
      <c r="A29" s="1"/>
      <c r="B29" s="1"/>
      <c r="C29" s="28"/>
      <c r="D29" s="1"/>
      <c r="E29" s="1"/>
      <c r="F29" s="1"/>
      <c r="G29" s="1"/>
      <c r="H29" s="1"/>
      <c r="I29" s="1"/>
      <c r="J29" s="6"/>
      <c r="K29" s="29"/>
      <c r="L29" s="8"/>
    </row>
    <row r="30" spans="1:14" s="7" customFormat="1" x14ac:dyDescent="0.25">
      <c r="A30" s="1"/>
      <c r="B30" s="1"/>
      <c r="C30" s="28"/>
      <c r="D30" s="1"/>
      <c r="E30" s="1"/>
      <c r="F30" s="1"/>
      <c r="G30" s="1"/>
      <c r="H30" s="1"/>
      <c r="I30" s="1"/>
      <c r="J30" s="6"/>
      <c r="K30" s="29"/>
      <c r="L30" s="8"/>
    </row>
    <row r="31" spans="1:14" s="7" customFormat="1" x14ac:dyDescent="0.25">
      <c r="A31" s="1"/>
      <c r="B31" s="1"/>
      <c r="C31" s="28"/>
      <c r="D31" s="1"/>
      <c r="E31" s="1"/>
      <c r="F31" s="1"/>
      <c r="G31" s="1"/>
      <c r="H31" s="1"/>
      <c r="I31" s="1"/>
      <c r="J31" s="6"/>
      <c r="K31" s="29"/>
      <c r="L31" s="8"/>
    </row>
    <row r="32" spans="1:14" s="7" customFormat="1" x14ac:dyDescent="0.25">
      <c r="A32" s="1"/>
      <c r="B32" s="1"/>
      <c r="C32" s="28"/>
      <c r="D32" s="1"/>
      <c r="E32" s="1"/>
      <c r="F32" s="1"/>
      <c r="G32" s="1"/>
      <c r="H32" s="1"/>
      <c r="I32" s="1"/>
      <c r="J32" s="6"/>
      <c r="K32" s="29"/>
      <c r="L32" s="8"/>
    </row>
    <row r="33" spans="1:12" s="7" customFormat="1" x14ac:dyDescent="0.25">
      <c r="A33" s="1"/>
      <c r="B33" s="1"/>
      <c r="C33" s="28"/>
      <c r="D33" s="1"/>
      <c r="E33" s="1"/>
      <c r="F33" s="1"/>
      <c r="G33" s="1"/>
      <c r="H33" s="1"/>
      <c r="I33" s="1"/>
      <c r="J33" s="6"/>
      <c r="K33" s="29"/>
      <c r="L33" s="8"/>
    </row>
    <row r="34" spans="1:12" s="7" customFormat="1" x14ac:dyDescent="0.25">
      <c r="A34" s="1"/>
      <c r="B34" s="1"/>
      <c r="C34" s="28"/>
      <c r="D34" s="1"/>
      <c r="E34" s="1"/>
      <c r="F34" s="1"/>
      <c r="G34" s="1"/>
      <c r="H34" s="1"/>
      <c r="I34" s="1"/>
      <c r="J34" s="6"/>
      <c r="K34" s="29"/>
      <c r="L34" s="8"/>
    </row>
    <row r="35" spans="1:12" s="7" customFormat="1" x14ac:dyDescent="0.25">
      <c r="A35" s="1"/>
      <c r="B35" s="1"/>
      <c r="C35" s="28"/>
      <c r="D35" s="1"/>
      <c r="E35" s="1"/>
      <c r="F35" s="1"/>
      <c r="G35" s="1"/>
      <c r="H35" s="1"/>
      <c r="I35" s="1"/>
      <c r="J35" s="6"/>
      <c r="K35" s="29"/>
      <c r="L35" s="8"/>
    </row>
    <row r="36" spans="1:12" s="7" customFormat="1" x14ac:dyDescent="0.25">
      <c r="A36" s="1"/>
      <c r="B36" s="1"/>
      <c r="C36" s="28"/>
      <c r="D36" s="1"/>
      <c r="E36" s="1"/>
      <c r="F36" s="1"/>
      <c r="G36" s="1"/>
      <c r="H36" s="1"/>
      <c r="I36" s="1"/>
      <c r="J36" s="6"/>
      <c r="K36" s="29"/>
      <c r="L36" s="8"/>
    </row>
    <row r="37" spans="1:12" s="7" customFormat="1" x14ac:dyDescent="0.25">
      <c r="A37" s="1"/>
      <c r="B37" s="1"/>
      <c r="C37" s="28"/>
      <c r="D37" s="1"/>
      <c r="E37" s="1"/>
      <c r="F37" s="1"/>
      <c r="G37" s="1"/>
      <c r="H37" s="1"/>
      <c r="I37" s="1"/>
      <c r="J37" s="6"/>
      <c r="K37" s="29"/>
      <c r="L37" s="8"/>
    </row>
    <row r="38" spans="1:12" s="7" customFormat="1" x14ac:dyDescent="0.25">
      <c r="A38" s="1"/>
      <c r="B38" s="1"/>
      <c r="C38" s="28"/>
      <c r="D38" s="1"/>
      <c r="E38" s="1"/>
      <c r="F38" s="1"/>
      <c r="G38" s="1"/>
      <c r="H38" s="1"/>
      <c r="I38" s="1"/>
      <c r="J38" s="6"/>
      <c r="K38" s="29"/>
      <c r="L38" s="8"/>
    </row>
    <row r="39" spans="1:12" s="7" customFormat="1" x14ac:dyDescent="0.25">
      <c r="A39" s="1"/>
      <c r="B39" s="1"/>
      <c r="C39" s="28"/>
      <c r="D39" s="1"/>
      <c r="E39" s="1"/>
      <c r="F39" s="1"/>
      <c r="G39" s="1"/>
      <c r="H39" s="1"/>
      <c r="I39" s="1"/>
      <c r="J39" s="6"/>
      <c r="K39" s="29"/>
      <c r="L39" s="8"/>
    </row>
    <row r="40" spans="1:12" s="7" customFormat="1" x14ac:dyDescent="0.25">
      <c r="A40" s="1"/>
      <c r="B40" s="1"/>
      <c r="C40" s="28"/>
      <c r="D40" s="1"/>
      <c r="E40" s="1"/>
      <c r="F40" s="1"/>
      <c r="G40" s="1"/>
      <c r="H40" s="1"/>
      <c r="I40" s="1"/>
      <c r="J40" s="6"/>
      <c r="K40" s="29"/>
      <c r="L40" s="8"/>
    </row>
    <row r="41" spans="1:12" s="7" customFormat="1" x14ac:dyDescent="0.25">
      <c r="A41" s="1"/>
      <c r="B41" s="1"/>
      <c r="C41" s="28"/>
      <c r="D41" s="1"/>
      <c r="E41" s="1"/>
      <c r="F41" s="1"/>
      <c r="G41" s="1"/>
      <c r="H41" s="1"/>
      <c r="I41" s="1"/>
      <c r="J41" s="6"/>
      <c r="K41" s="29"/>
      <c r="L41" s="8"/>
    </row>
    <row r="42" spans="1:12" s="7" customFormat="1" x14ac:dyDescent="0.25">
      <c r="A42" s="1"/>
      <c r="B42" s="1"/>
      <c r="C42" s="28"/>
      <c r="D42" s="1"/>
      <c r="E42" s="1"/>
      <c r="F42" s="1"/>
      <c r="G42" s="1"/>
      <c r="H42" s="1"/>
      <c r="I42" s="1"/>
      <c r="J42" s="6"/>
      <c r="K42" s="29"/>
      <c r="L42" s="8"/>
    </row>
    <row r="43" spans="1:12" s="7" customFormat="1" x14ac:dyDescent="0.25">
      <c r="A43" s="1"/>
      <c r="B43" s="1"/>
      <c r="C43" s="28"/>
      <c r="D43" s="1"/>
      <c r="E43" s="1"/>
      <c r="F43" s="1"/>
      <c r="G43" s="1"/>
      <c r="H43" s="1"/>
      <c r="I43" s="1"/>
      <c r="J43" s="6"/>
      <c r="K43" s="29"/>
      <c r="L43" s="8"/>
    </row>
    <row r="44" spans="1:12" s="7" customFormat="1" x14ac:dyDescent="0.25">
      <c r="A44" s="1"/>
      <c r="B44" s="1"/>
      <c r="C44" s="28"/>
      <c r="D44" s="1"/>
      <c r="E44" s="1"/>
      <c r="F44" s="1"/>
      <c r="G44" s="1"/>
      <c r="H44" s="1"/>
      <c r="I44" s="1"/>
      <c r="J44" s="6"/>
      <c r="K44" s="29"/>
      <c r="L44" s="8"/>
    </row>
    <row r="45" spans="1:12" s="7" customFormat="1" x14ac:dyDescent="0.25">
      <c r="A45" s="1"/>
      <c r="B45" s="1"/>
      <c r="C45" s="28"/>
      <c r="D45" s="1"/>
      <c r="E45" s="1"/>
      <c r="F45" s="1"/>
      <c r="G45" s="1"/>
      <c r="H45" s="1"/>
      <c r="I45" s="1"/>
      <c r="J45" s="6"/>
      <c r="K45" s="29"/>
      <c r="L45" s="8"/>
    </row>
    <row r="46" spans="1:12" s="7" customFormat="1" x14ac:dyDescent="0.25">
      <c r="A46" s="1"/>
      <c r="B46" s="1"/>
      <c r="C46" s="28"/>
      <c r="D46" s="1"/>
      <c r="E46" s="1"/>
      <c r="F46" s="1"/>
      <c r="G46" s="1"/>
      <c r="H46" s="1"/>
      <c r="I46" s="1"/>
      <c r="J46" s="6"/>
      <c r="K46" s="29"/>
      <c r="L46" s="8"/>
    </row>
    <row r="47" spans="1:12" s="7" customFormat="1" x14ac:dyDescent="0.25">
      <c r="A47" s="1"/>
      <c r="B47" s="1"/>
      <c r="C47" s="28"/>
      <c r="D47" s="1"/>
      <c r="E47" s="1"/>
      <c r="F47" s="1"/>
      <c r="G47" s="1"/>
      <c r="H47" s="1"/>
      <c r="I47" s="1"/>
      <c r="J47" s="6"/>
      <c r="K47" s="29"/>
      <c r="L47" s="8"/>
    </row>
    <row r="48" spans="1:12" s="7" customFormat="1" x14ac:dyDescent="0.25">
      <c r="A48" s="1"/>
      <c r="B48" s="1"/>
      <c r="C48" s="28"/>
      <c r="D48" s="1"/>
      <c r="E48" s="1"/>
      <c r="F48" s="1"/>
      <c r="G48" s="1"/>
      <c r="H48" s="1"/>
      <c r="I48" s="1"/>
      <c r="J48" s="6"/>
      <c r="K48" s="29"/>
      <c r="L48" s="8"/>
    </row>
    <row r="49" spans="1:12" s="7" customFormat="1" x14ac:dyDescent="0.25">
      <c r="A49" s="1"/>
      <c r="B49" s="1"/>
      <c r="C49" s="28"/>
      <c r="D49" s="1"/>
      <c r="E49" s="1"/>
      <c r="F49" s="1"/>
      <c r="G49" s="1"/>
      <c r="H49" s="1"/>
      <c r="I49" s="1"/>
      <c r="J49" s="6"/>
      <c r="K49" s="29"/>
      <c r="L49" s="8"/>
    </row>
    <row r="50" spans="1:12" s="7" customFormat="1" x14ac:dyDescent="0.25">
      <c r="A50" s="1"/>
      <c r="B50" s="1"/>
      <c r="C50" s="28"/>
      <c r="D50" s="1"/>
      <c r="E50" s="1"/>
      <c r="F50" s="1"/>
      <c r="G50" s="1"/>
      <c r="H50" s="1"/>
      <c r="I50" s="1"/>
      <c r="J50" s="6"/>
      <c r="K50" s="29"/>
      <c r="L50" s="8"/>
    </row>
    <row r="51" spans="1:12" s="7" customFormat="1" x14ac:dyDescent="0.25">
      <c r="A51" s="1"/>
      <c r="B51" s="1"/>
      <c r="C51" s="28"/>
      <c r="D51" s="1"/>
      <c r="E51" s="1"/>
      <c r="F51" s="1"/>
      <c r="G51" s="1"/>
      <c r="H51" s="1"/>
      <c r="I51" s="1"/>
      <c r="J51" s="6"/>
      <c r="K51" s="29"/>
      <c r="L51" s="8"/>
    </row>
    <row r="52" spans="1:12" s="7" customFormat="1" x14ac:dyDescent="0.25">
      <c r="A52" s="1"/>
      <c r="B52" s="1"/>
      <c r="C52" s="28"/>
      <c r="D52" s="1"/>
      <c r="E52" s="1"/>
      <c r="F52" s="1"/>
      <c r="G52" s="1"/>
      <c r="H52" s="1"/>
      <c r="I52" s="1"/>
      <c r="J52" s="6"/>
      <c r="K52" s="29"/>
      <c r="L52" s="8"/>
    </row>
    <row r="53" spans="1:12" s="7" customFormat="1" x14ac:dyDescent="0.25">
      <c r="A53" s="1"/>
      <c r="B53" s="1"/>
      <c r="C53" s="28"/>
      <c r="D53" s="1"/>
      <c r="E53" s="1"/>
      <c r="F53" s="1"/>
      <c r="G53" s="1"/>
      <c r="H53" s="1"/>
      <c r="I53" s="1"/>
      <c r="J53" s="6"/>
      <c r="K53" s="29"/>
      <c r="L53" s="8"/>
    </row>
    <row r="54" spans="1:12" s="7" customFormat="1" x14ac:dyDescent="0.25">
      <c r="A54" s="1"/>
      <c r="B54" s="1"/>
      <c r="C54" s="28"/>
      <c r="D54" s="1"/>
      <c r="E54" s="1"/>
      <c r="F54" s="1"/>
      <c r="G54" s="1"/>
      <c r="H54" s="1"/>
      <c r="I54" s="1"/>
      <c r="J54" s="6"/>
      <c r="K54" s="29"/>
      <c r="L54" s="8"/>
    </row>
    <row r="55" spans="1:12" s="7" customFormat="1" x14ac:dyDescent="0.25">
      <c r="A55" s="1"/>
      <c r="B55" s="1"/>
      <c r="C55" s="28"/>
      <c r="D55" s="1"/>
      <c r="E55" s="1"/>
      <c r="F55" s="1"/>
      <c r="G55" s="1"/>
      <c r="H55" s="1"/>
      <c r="I55" s="1"/>
      <c r="J55" s="6"/>
      <c r="K55" s="29"/>
      <c r="L55" s="8"/>
    </row>
    <row r="56" spans="1:12" s="7" customFormat="1" x14ac:dyDescent="0.25">
      <c r="A56" s="1"/>
      <c r="B56" s="1"/>
      <c r="C56" s="28"/>
      <c r="D56" s="1"/>
      <c r="E56" s="1"/>
      <c r="F56" s="1"/>
      <c r="G56" s="1"/>
      <c r="H56" s="1"/>
      <c r="I56" s="1"/>
      <c r="J56" s="6"/>
      <c r="K56" s="29"/>
      <c r="L56" s="8"/>
    </row>
    <row r="57" spans="1:12" s="7" customFormat="1" x14ac:dyDescent="0.25">
      <c r="A57" s="1"/>
      <c r="B57" s="1"/>
      <c r="C57" s="28"/>
      <c r="D57" s="1"/>
      <c r="E57" s="1"/>
      <c r="F57" s="1"/>
      <c r="G57" s="1"/>
      <c r="H57" s="1"/>
      <c r="I57" s="1"/>
      <c r="J57" s="6"/>
      <c r="K57" s="29"/>
      <c r="L57" s="8"/>
    </row>
    <row r="58" spans="1:12" s="7" customFormat="1" x14ac:dyDescent="0.25">
      <c r="A58" s="1"/>
      <c r="B58" s="1"/>
      <c r="C58" s="28"/>
      <c r="D58" s="1"/>
      <c r="E58" s="1"/>
      <c r="F58" s="1"/>
      <c r="G58" s="1"/>
      <c r="H58" s="1"/>
      <c r="I58" s="1"/>
      <c r="J58" s="6"/>
      <c r="K58" s="29"/>
      <c r="L58" s="8"/>
    </row>
    <row r="59" spans="1:12" s="7" customFormat="1" x14ac:dyDescent="0.25">
      <c r="A59" s="1"/>
      <c r="B59" s="1"/>
      <c r="C59" s="28"/>
      <c r="D59" s="1"/>
      <c r="E59" s="1"/>
      <c r="F59" s="1"/>
      <c r="G59" s="1"/>
      <c r="H59" s="1"/>
      <c r="I59" s="1"/>
      <c r="J59" s="6"/>
      <c r="K59" s="29"/>
      <c r="L59" s="8"/>
    </row>
    <row r="60" spans="1:12" s="7" customFormat="1" x14ac:dyDescent="0.25">
      <c r="A60" s="1"/>
      <c r="B60" s="1"/>
      <c r="C60" s="28"/>
      <c r="D60" s="1"/>
      <c r="E60" s="1"/>
      <c r="F60" s="1"/>
      <c r="G60" s="1"/>
      <c r="H60" s="1"/>
      <c r="I60" s="1"/>
      <c r="J60" s="6"/>
      <c r="K60" s="29"/>
      <c r="L60" s="8"/>
    </row>
    <row r="61" spans="1:12" s="7" customFormat="1" x14ac:dyDescent="0.25">
      <c r="A61" s="1"/>
      <c r="B61" s="1"/>
      <c r="C61" s="28"/>
      <c r="D61" s="1"/>
      <c r="E61" s="1"/>
      <c r="F61" s="1"/>
      <c r="G61" s="1"/>
      <c r="H61" s="1"/>
      <c r="I61" s="1"/>
      <c r="J61" s="6"/>
      <c r="K61" s="29"/>
      <c r="L61" s="8"/>
    </row>
    <row r="62" spans="1:12" s="7" customFormat="1" x14ac:dyDescent="0.25">
      <c r="A62" s="1"/>
      <c r="B62" s="1"/>
      <c r="C62" s="28"/>
      <c r="D62" s="1"/>
      <c r="E62" s="1"/>
      <c r="F62" s="1"/>
      <c r="G62" s="1"/>
      <c r="H62" s="1"/>
      <c r="I62" s="1"/>
      <c r="J62" s="6"/>
      <c r="K62" s="29"/>
      <c r="L62" s="8"/>
    </row>
    <row r="63" spans="1:12" s="7" customFormat="1" x14ac:dyDescent="0.25">
      <c r="A63" s="1"/>
      <c r="B63" s="1"/>
      <c r="C63" s="28"/>
      <c r="D63" s="1"/>
      <c r="E63" s="1"/>
      <c r="F63" s="1"/>
      <c r="G63" s="1"/>
      <c r="H63" s="1"/>
      <c r="I63" s="1"/>
      <c r="J63" s="6"/>
      <c r="K63" s="29"/>
      <c r="L63" s="8"/>
    </row>
    <row r="64" spans="1:12" s="7" customFormat="1" x14ac:dyDescent="0.25">
      <c r="A64" s="1"/>
      <c r="B64" s="1"/>
      <c r="C64" s="28"/>
      <c r="D64" s="1"/>
      <c r="E64" s="1"/>
      <c r="F64" s="1"/>
      <c r="G64" s="1"/>
      <c r="H64" s="1"/>
      <c r="I64" s="1"/>
      <c r="J64" s="6"/>
      <c r="K64" s="29"/>
      <c r="L64" s="8"/>
    </row>
    <row r="65" spans="1:12" s="7" customFormat="1" x14ac:dyDescent="0.25">
      <c r="A65" s="1"/>
      <c r="B65" s="1"/>
      <c r="C65" s="28"/>
      <c r="D65" s="1"/>
      <c r="E65" s="1"/>
      <c r="F65" s="1"/>
      <c r="G65" s="1"/>
      <c r="H65" s="1"/>
      <c r="I65" s="1"/>
      <c r="J65" s="6"/>
      <c r="K65" s="29"/>
      <c r="L65" s="8"/>
    </row>
    <row r="66" spans="1:12" s="7" customFormat="1" x14ac:dyDescent="0.25">
      <c r="A66" s="1"/>
      <c r="B66" s="1"/>
      <c r="C66" s="28"/>
      <c r="D66" s="1"/>
      <c r="E66" s="1"/>
      <c r="F66" s="1"/>
      <c r="G66" s="1"/>
      <c r="H66" s="1"/>
      <c r="I66" s="1"/>
      <c r="J66" s="6"/>
      <c r="K66" s="29"/>
      <c r="L66" s="8"/>
    </row>
    <row r="67" spans="1:12" s="7" customFormat="1" x14ac:dyDescent="0.25">
      <c r="A67" s="1"/>
      <c r="B67" s="1"/>
      <c r="C67" s="28"/>
      <c r="D67" s="1"/>
      <c r="E67" s="1"/>
      <c r="F67" s="1"/>
      <c r="G67" s="1"/>
      <c r="H67" s="1"/>
      <c r="I67" s="1"/>
      <c r="J67" s="6"/>
      <c r="K67" s="29"/>
      <c r="L67" s="8"/>
    </row>
    <row r="68" spans="1:12" s="7" customFormat="1" x14ac:dyDescent="0.25">
      <c r="A68" s="1"/>
      <c r="B68" s="1"/>
      <c r="C68" s="28"/>
      <c r="D68" s="1"/>
      <c r="E68" s="1"/>
      <c r="F68" s="1"/>
      <c r="G68" s="1"/>
      <c r="H68" s="1"/>
      <c r="I68" s="1"/>
      <c r="J68" s="6"/>
      <c r="K68" s="29"/>
      <c r="L68" s="8"/>
    </row>
    <row r="69" spans="1:12" s="7" customFormat="1" x14ac:dyDescent="0.25">
      <c r="A69" s="1"/>
      <c r="B69" s="1"/>
      <c r="C69" s="28"/>
      <c r="D69" s="1"/>
      <c r="E69" s="1"/>
      <c r="F69" s="1"/>
      <c r="G69" s="1"/>
      <c r="H69" s="1"/>
      <c r="I69" s="1"/>
      <c r="J69" s="6"/>
      <c r="K69" s="29"/>
      <c r="L69" s="8"/>
    </row>
    <row r="70" spans="1:12" s="7" customFormat="1" x14ac:dyDescent="0.25">
      <c r="A70" s="1"/>
      <c r="B70" s="1"/>
      <c r="C70" s="28"/>
      <c r="D70" s="1"/>
      <c r="E70" s="1"/>
      <c r="F70" s="1"/>
      <c r="G70" s="1"/>
      <c r="H70" s="1"/>
      <c r="I70" s="1"/>
      <c r="J70" s="6"/>
      <c r="K70" s="29"/>
      <c r="L70" s="8"/>
    </row>
    <row r="71" spans="1:12" s="7" customFormat="1" x14ac:dyDescent="0.25">
      <c r="A71" s="1"/>
      <c r="B71" s="1"/>
      <c r="C71" s="28"/>
      <c r="D71" s="1"/>
      <c r="E71" s="1"/>
      <c r="F71" s="1"/>
      <c r="G71" s="1"/>
      <c r="H71" s="1"/>
      <c r="I71" s="1"/>
      <c r="J71" s="6"/>
      <c r="K71" s="29"/>
      <c r="L71" s="8"/>
    </row>
    <row r="72" spans="1:12" s="7" customFormat="1" x14ac:dyDescent="0.25">
      <c r="A72" s="1"/>
      <c r="B72" s="1"/>
      <c r="C72" s="28"/>
      <c r="D72" s="1"/>
      <c r="E72" s="1"/>
      <c r="F72" s="1"/>
      <c r="G72" s="1"/>
      <c r="H72" s="1"/>
      <c r="I72" s="1"/>
      <c r="J72" s="6"/>
      <c r="K72" s="29"/>
      <c r="L72" s="8"/>
    </row>
    <row r="73" spans="1:12" s="7" customFormat="1" x14ac:dyDescent="0.25">
      <c r="A73" s="1"/>
      <c r="B73" s="1"/>
      <c r="C73" s="28"/>
      <c r="D73" s="1"/>
      <c r="E73" s="1"/>
      <c r="F73" s="1"/>
      <c r="G73" s="1"/>
      <c r="H73" s="1"/>
      <c r="I73" s="1"/>
      <c r="J73" s="6"/>
      <c r="K73" s="29"/>
      <c r="L73" s="8"/>
    </row>
    <row r="74" spans="1:12" s="7" customFormat="1" x14ac:dyDescent="0.25">
      <c r="A74" s="1"/>
      <c r="B74" s="1"/>
      <c r="C74" s="28"/>
      <c r="D74" s="1"/>
      <c r="E74" s="1"/>
      <c r="F74" s="1"/>
      <c r="G74" s="1"/>
      <c r="H74" s="1"/>
      <c r="I74" s="1"/>
      <c r="J74" s="6"/>
      <c r="K74" s="29"/>
      <c r="L74" s="8"/>
    </row>
    <row r="75" spans="1:12" s="7" customFormat="1" x14ac:dyDescent="0.25">
      <c r="A75" s="1"/>
      <c r="B75" s="1"/>
      <c r="C75" s="28"/>
      <c r="D75" s="1"/>
      <c r="E75" s="1"/>
      <c r="F75" s="1"/>
      <c r="G75" s="1"/>
      <c r="H75" s="1"/>
      <c r="I75" s="1"/>
      <c r="J75" s="6"/>
      <c r="K75" s="29"/>
      <c r="L75" s="8"/>
    </row>
    <row r="76" spans="1:12" s="7" customFormat="1" x14ac:dyDescent="0.25">
      <c r="A76" s="1"/>
      <c r="B76" s="1"/>
      <c r="C76" s="28"/>
      <c r="D76" s="1"/>
      <c r="E76" s="1"/>
      <c r="F76" s="1"/>
      <c r="G76" s="1"/>
      <c r="H76" s="1"/>
      <c r="I76" s="1"/>
      <c r="J76" s="6"/>
      <c r="K76" s="29"/>
      <c r="L76" s="8"/>
    </row>
    <row r="77" spans="1:12" s="7" customFormat="1" x14ac:dyDescent="0.25">
      <c r="A77" s="1"/>
      <c r="B77" s="1"/>
      <c r="C77" s="28"/>
      <c r="D77" s="1"/>
      <c r="E77" s="1"/>
      <c r="F77" s="1"/>
      <c r="G77" s="1"/>
      <c r="H77" s="1"/>
      <c r="I77" s="1"/>
      <c r="J77" s="6"/>
      <c r="K77" s="29"/>
      <c r="L77" s="8"/>
    </row>
    <row r="78" spans="1:12" s="7" customFormat="1" x14ac:dyDescent="0.25">
      <c r="A78" s="1"/>
      <c r="B78" s="1"/>
      <c r="C78" s="28"/>
      <c r="D78" s="1"/>
      <c r="E78" s="1"/>
      <c r="F78" s="1"/>
      <c r="G78" s="1"/>
      <c r="H78" s="1"/>
      <c r="I78" s="1"/>
      <c r="J78" s="6"/>
      <c r="K78" s="29"/>
      <c r="L78" s="8"/>
    </row>
    <row r="79" spans="1:12" s="7" customFormat="1" x14ac:dyDescent="0.25">
      <c r="A79" s="1"/>
      <c r="B79" s="1"/>
      <c r="C79" s="28"/>
      <c r="D79" s="1"/>
      <c r="E79" s="1"/>
      <c r="F79" s="1"/>
      <c r="G79" s="1"/>
      <c r="H79" s="1"/>
      <c r="I79" s="1"/>
      <c r="J79" s="6"/>
      <c r="K79" s="29"/>
      <c r="L79" s="8"/>
    </row>
    <row r="80" spans="1:12" s="7" customFormat="1" x14ac:dyDescent="0.25">
      <c r="A80" s="1"/>
      <c r="B80" s="1"/>
      <c r="C80" s="28"/>
      <c r="D80" s="1"/>
      <c r="E80" s="1"/>
      <c r="F80" s="1"/>
      <c r="G80" s="1"/>
      <c r="H80" s="1"/>
      <c r="I80" s="1"/>
      <c r="J80" s="6"/>
      <c r="K80" s="29"/>
      <c r="L80" s="8"/>
    </row>
    <row r="81" spans="1:12" s="7" customFormat="1" x14ac:dyDescent="0.25">
      <c r="A81" s="1"/>
      <c r="B81" s="1"/>
      <c r="C81" s="28"/>
      <c r="D81" s="1"/>
      <c r="E81" s="1"/>
      <c r="F81" s="1"/>
      <c r="G81" s="1"/>
      <c r="H81" s="1"/>
      <c r="I81" s="1"/>
      <c r="J81" s="6"/>
      <c r="K81" s="29"/>
      <c r="L81" s="8"/>
    </row>
    <row r="82" spans="1:12" s="7" customFormat="1" x14ac:dyDescent="0.25">
      <c r="A82" s="1"/>
      <c r="B82" s="1"/>
      <c r="C82" s="28"/>
      <c r="D82" s="1"/>
      <c r="E82" s="1"/>
      <c r="F82" s="1"/>
      <c r="G82" s="1"/>
      <c r="H82" s="1"/>
      <c r="I82" s="1"/>
      <c r="J82" s="6"/>
      <c r="K82" s="29"/>
      <c r="L82" s="8"/>
    </row>
    <row r="83" spans="1:12" s="7" customFormat="1" x14ac:dyDescent="0.25">
      <c r="A83" s="1"/>
      <c r="B83" s="1"/>
      <c r="C83" s="28"/>
      <c r="D83" s="1"/>
      <c r="E83" s="1"/>
      <c r="F83" s="1"/>
      <c r="G83" s="1"/>
      <c r="H83" s="1"/>
      <c r="I83" s="1"/>
      <c r="J83" s="6"/>
      <c r="K83" s="29"/>
      <c r="L83" s="8"/>
    </row>
    <row r="84" spans="1:12" s="7" customFormat="1" x14ac:dyDescent="0.25">
      <c r="A84" s="1"/>
      <c r="B84" s="1"/>
      <c r="C84" s="28"/>
      <c r="D84" s="1"/>
      <c r="E84" s="1"/>
      <c r="F84" s="1"/>
      <c r="G84" s="1"/>
      <c r="H84" s="1"/>
      <c r="I84" s="1"/>
      <c r="J84" s="6"/>
      <c r="K84" s="29"/>
      <c r="L84" s="8"/>
    </row>
    <row r="85" spans="1:12" s="7" customFormat="1" x14ac:dyDescent="0.25">
      <c r="A85" s="1"/>
      <c r="B85" s="1"/>
      <c r="C85" s="28"/>
      <c r="D85" s="1"/>
      <c r="E85" s="1"/>
      <c r="F85" s="1"/>
      <c r="G85" s="1"/>
      <c r="H85" s="1"/>
      <c r="I85" s="1"/>
      <c r="J85" s="6"/>
      <c r="K85" s="29"/>
      <c r="L85" s="8"/>
    </row>
    <row r="86" spans="1:12" s="7" customFormat="1" x14ac:dyDescent="0.25">
      <c r="A86" s="1"/>
      <c r="B86" s="1"/>
      <c r="C86" s="28"/>
      <c r="D86" s="1"/>
      <c r="E86" s="1"/>
      <c r="F86" s="1"/>
      <c r="G86" s="1"/>
      <c r="H86" s="1"/>
      <c r="I86" s="1"/>
      <c r="J86" s="6"/>
      <c r="K86" s="29"/>
      <c r="L86" s="8"/>
    </row>
    <row r="87" spans="1:12" s="7" customFormat="1" x14ac:dyDescent="0.25">
      <c r="A87" s="1"/>
      <c r="B87" s="1"/>
      <c r="C87" s="28"/>
      <c r="D87" s="1"/>
      <c r="E87" s="1"/>
      <c r="F87" s="1"/>
      <c r="G87" s="1"/>
      <c r="H87" s="1"/>
      <c r="I87" s="1"/>
      <c r="J87" s="6"/>
      <c r="K87" s="29"/>
      <c r="L87" s="8"/>
    </row>
    <row r="88" spans="1:12" s="7" customFormat="1" x14ac:dyDescent="0.25">
      <c r="A88" s="1"/>
      <c r="B88" s="1"/>
      <c r="C88" s="28"/>
      <c r="D88" s="1"/>
      <c r="E88" s="1"/>
      <c r="F88" s="1"/>
      <c r="G88" s="1"/>
      <c r="H88" s="1"/>
      <c r="I88" s="1"/>
      <c r="J88" s="6"/>
      <c r="K88" s="29"/>
      <c r="L88" s="8"/>
    </row>
    <row r="89" spans="1:12" s="7" customFormat="1" x14ac:dyDescent="0.25">
      <c r="A89" s="1"/>
      <c r="B89" s="1"/>
      <c r="C89" s="28"/>
      <c r="D89" s="1"/>
      <c r="E89" s="1"/>
      <c r="F89" s="1"/>
      <c r="G89" s="1"/>
      <c r="H89" s="1"/>
      <c r="I89" s="1"/>
      <c r="J89" s="6"/>
      <c r="K89" s="29"/>
      <c r="L89" s="8"/>
    </row>
    <row r="90" spans="1:12" s="7" customFormat="1" x14ac:dyDescent="0.25">
      <c r="A90" s="1"/>
      <c r="B90" s="1"/>
      <c r="C90" s="28"/>
      <c r="D90" s="1"/>
      <c r="E90" s="1"/>
      <c r="F90" s="1"/>
      <c r="G90" s="1"/>
      <c r="H90" s="1"/>
      <c r="I90" s="1"/>
      <c r="J90" s="6"/>
      <c r="K90" s="29"/>
      <c r="L90" s="8"/>
    </row>
    <row r="91" spans="1:12" s="7" customFormat="1" x14ac:dyDescent="0.25">
      <c r="A91" s="1"/>
      <c r="B91" s="1"/>
      <c r="C91" s="28"/>
      <c r="D91" s="1"/>
      <c r="E91" s="1"/>
      <c r="F91" s="1"/>
      <c r="G91" s="1"/>
      <c r="H91" s="1"/>
      <c r="I91" s="1"/>
      <c r="J91" s="6"/>
      <c r="K91" s="29"/>
      <c r="L91" s="8"/>
    </row>
    <row r="92" spans="1:12" s="7" customFormat="1" x14ac:dyDescent="0.25">
      <c r="A92" s="1"/>
      <c r="B92" s="1"/>
      <c r="C92" s="28"/>
      <c r="D92" s="1"/>
      <c r="E92" s="1"/>
      <c r="F92" s="1"/>
      <c r="G92" s="1"/>
      <c r="H92" s="1"/>
      <c r="I92" s="1"/>
      <c r="J92" s="6"/>
      <c r="K92" s="29"/>
      <c r="L92" s="8"/>
    </row>
    <row r="93" spans="1:12" s="7" customFormat="1" x14ac:dyDescent="0.25">
      <c r="A93" s="1"/>
      <c r="B93" s="1"/>
      <c r="C93" s="28"/>
      <c r="D93" s="1"/>
      <c r="E93" s="1"/>
      <c r="F93" s="1"/>
      <c r="G93" s="1"/>
      <c r="H93" s="1"/>
      <c r="I93" s="1"/>
      <c r="J93" s="6"/>
      <c r="K93" s="29"/>
      <c r="L93" s="8"/>
    </row>
    <row r="94" spans="1:12" s="7" customFormat="1" x14ac:dyDescent="0.25">
      <c r="A94" s="1"/>
      <c r="B94" s="1"/>
      <c r="C94" s="28"/>
      <c r="D94" s="1"/>
      <c r="E94" s="1"/>
      <c r="F94" s="1"/>
      <c r="G94" s="1"/>
      <c r="H94" s="1"/>
      <c r="I94" s="1"/>
      <c r="J94" s="6"/>
      <c r="K94" s="29"/>
      <c r="L94" s="8"/>
    </row>
    <row r="95" spans="1:12" s="7" customFormat="1" x14ac:dyDescent="0.25">
      <c r="A95" s="1"/>
      <c r="B95" s="1"/>
      <c r="C95" s="28"/>
      <c r="D95" s="1"/>
      <c r="E95" s="1"/>
      <c r="F95" s="1"/>
      <c r="G95" s="1"/>
      <c r="H95" s="1"/>
      <c r="I95" s="1"/>
      <c r="J95" s="6"/>
      <c r="K95" s="29"/>
      <c r="L95" s="8"/>
    </row>
    <row r="96" spans="1:12" s="7" customFormat="1" x14ac:dyDescent="0.25">
      <c r="A96" s="1"/>
      <c r="B96" s="1"/>
      <c r="C96" s="28"/>
      <c r="D96" s="1"/>
      <c r="E96" s="1"/>
      <c r="F96" s="1"/>
      <c r="G96" s="1"/>
      <c r="H96" s="1"/>
      <c r="I96" s="1"/>
      <c r="J96" s="6"/>
      <c r="K96" s="29"/>
      <c r="L96" s="8"/>
    </row>
    <row r="97" spans="1:12" s="7" customFormat="1" x14ac:dyDescent="0.25">
      <c r="A97" s="1"/>
      <c r="B97" s="1"/>
      <c r="C97" s="28"/>
      <c r="D97" s="1"/>
      <c r="E97" s="1"/>
      <c r="F97" s="1"/>
      <c r="G97" s="1"/>
      <c r="H97" s="1"/>
      <c r="I97" s="1"/>
      <c r="J97" s="6"/>
      <c r="K97" s="29"/>
      <c r="L97" s="8"/>
    </row>
    <row r="98" spans="1:12" s="7" customFormat="1" x14ac:dyDescent="0.25">
      <c r="A98" s="1"/>
      <c r="B98" s="1"/>
      <c r="C98" s="28"/>
      <c r="D98" s="1"/>
      <c r="E98" s="1"/>
      <c r="F98" s="1"/>
      <c r="G98" s="1"/>
      <c r="H98" s="1"/>
      <c r="I98" s="1"/>
      <c r="J98" s="6"/>
      <c r="K98" s="29"/>
      <c r="L98" s="8"/>
    </row>
    <row r="99" spans="1:12" s="7" customFormat="1" x14ac:dyDescent="0.25">
      <c r="A99" s="1"/>
      <c r="B99" s="1"/>
      <c r="C99" s="28"/>
      <c r="D99" s="1"/>
      <c r="E99" s="1"/>
      <c r="F99" s="1"/>
      <c r="G99" s="1"/>
      <c r="H99" s="1"/>
      <c r="I99" s="1"/>
      <c r="J99" s="6"/>
      <c r="K99" s="29"/>
      <c r="L99" s="8"/>
    </row>
    <row r="100" spans="1:12" s="7" customFormat="1" x14ac:dyDescent="0.25">
      <c r="A100" s="1"/>
      <c r="B100" s="1"/>
      <c r="C100" s="28"/>
      <c r="D100" s="1"/>
      <c r="E100" s="1"/>
      <c r="F100" s="1"/>
      <c r="G100" s="1"/>
      <c r="H100" s="1"/>
      <c r="I100" s="1"/>
      <c r="J100" s="6"/>
      <c r="K100" s="29"/>
      <c r="L100" s="8"/>
    </row>
    <row r="101" spans="1:12" s="7" customFormat="1" x14ac:dyDescent="0.25">
      <c r="A101" s="1"/>
      <c r="B101" s="1"/>
      <c r="C101" s="28"/>
      <c r="D101" s="1"/>
      <c r="E101" s="1"/>
      <c r="F101" s="1"/>
      <c r="G101" s="1"/>
      <c r="H101" s="1"/>
      <c r="I101" s="1"/>
      <c r="J101" s="6"/>
      <c r="K101" s="29"/>
      <c r="L101" s="8"/>
    </row>
    <row r="102" spans="1:12" s="7" customFormat="1" x14ac:dyDescent="0.25">
      <c r="A102" s="1"/>
      <c r="B102" s="1"/>
      <c r="C102" s="28"/>
      <c r="D102" s="1"/>
      <c r="E102" s="1"/>
      <c r="F102" s="1"/>
      <c r="G102" s="1"/>
      <c r="H102" s="1"/>
      <c r="I102" s="1"/>
      <c r="J102" s="6"/>
      <c r="K102" s="29"/>
      <c r="L102" s="8"/>
    </row>
    <row r="103" spans="1:12" s="7" customFormat="1" x14ac:dyDescent="0.25">
      <c r="A103" s="1"/>
      <c r="B103" s="1"/>
      <c r="C103" s="28"/>
      <c r="D103" s="1"/>
      <c r="E103" s="1"/>
      <c r="F103" s="1"/>
      <c r="G103" s="1"/>
      <c r="H103" s="1"/>
      <c r="I103" s="1"/>
      <c r="J103" s="6"/>
      <c r="K103" s="29"/>
      <c r="L103" s="8"/>
    </row>
    <row r="104" spans="1:12" s="7" customFormat="1" x14ac:dyDescent="0.25">
      <c r="A104" s="1"/>
      <c r="B104" s="1"/>
      <c r="C104" s="28"/>
      <c r="D104" s="1"/>
      <c r="E104" s="1"/>
      <c r="F104" s="1"/>
      <c r="G104" s="1"/>
      <c r="H104" s="1"/>
      <c r="I104" s="1"/>
      <c r="J104" s="6"/>
      <c r="K104" s="29"/>
      <c r="L104" s="8"/>
    </row>
    <row r="105" spans="1:12" s="7" customFormat="1" x14ac:dyDescent="0.25">
      <c r="A105" s="1"/>
      <c r="B105" s="1"/>
      <c r="C105" s="28"/>
      <c r="D105" s="1"/>
      <c r="E105" s="1"/>
      <c r="F105" s="1"/>
      <c r="G105" s="1"/>
      <c r="H105" s="1"/>
      <c r="I105" s="1"/>
      <c r="J105" s="6"/>
      <c r="K105" s="29"/>
      <c r="L105" s="8"/>
    </row>
    <row r="106" spans="1:12" s="7" customFormat="1" x14ac:dyDescent="0.25">
      <c r="A106" s="1"/>
      <c r="B106" s="1"/>
      <c r="C106" s="28"/>
      <c r="D106" s="1"/>
      <c r="E106" s="1"/>
      <c r="F106" s="1"/>
      <c r="G106" s="1"/>
      <c r="H106" s="1"/>
      <c r="I106" s="1"/>
      <c r="J106" s="6"/>
      <c r="K106" s="29"/>
      <c r="L106" s="8"/>
    </row>
    <row r="107" spans="1:12" s="7" customFormat="1" x14ac:dyDescent="0.25">
      <c r="A107" s="1"/>
      <c r="B107" s="1"/>
      <c r="C107" s="28"/>
      <c r="D107" s="1"/>
      <c r="E107" s="1"/>
      <c r="F107" s="1"/>
      <c r="G107" s="1"/>
      <c r="H107" s="1"/>
      <c r="I107" s="1"/>
      <c r="J107" s="6"/>
      <c r="K107" s="29"/>
      <c r="L107" s="8"/>
    </row>
    <row r="108" spans="1:12" s="7" customFormat="1" x14ac:dyDescent="0.25">
      <c r="A108" s="1"/>
      <c r="B108" s="1"/>
      <c r="C108" s="28"/>
      <c r="D108" s="1"/>
      <c r="E108" s="1"/>
      <c r="F108" s="1"/>
      <c r="G108" s="1"/>
      <c r="H108" s="1"/>
      <c r="I108" s="1"/>
      <c r="J108" s="6"/>
      <c r="K108" s="29"/>
      <c r="L108" s="8"/>
    </row>
    <row r="109" spans="1:12" s="7" customFormat="1" x14ac:dyDescent="0.25">
      <c r="A109" s="1"/>
      <c r="B109" s="1"/>
      <c r="C109" s="28"/>
      <c r="D109" s="1"/>
      <c r="E109" s="1"/>
      <c r="F109" s="1"/>
      <c r="G109" s="1"/>
      <c r="H109" s="1"/>
      <c r="I109" s="1"/>
      <c r="J109" s="6"/>
      <c r="K109" s="29"/>
      <c r="L109" s="8"/>
    </row>
    <row r="110" spans="1:12" s="7" customFormat="1" x14ac:dyDescent="0.25">
      <c r="A110" s="1"/>
      <c r="B110" s="1"/>
      <c r="C110" s="28"/>
      <c r="D110" s="1"/>
      <c r="E110" s="1"/>
      <c r="F110" s="1"/>
      <c r="G110" s="1"/>
      <c r="H110" s="1"/>
      <c r="I110" s="1"/>
      <c r="J110" s="6"/>
      <c r="K110" s="29"/>
      <c r="L110" s="8"/>
    </row>
    <row r="111" spans="1:12" s="7" customFormat="1" x14ac:dyDescent="0.25">
      <c r="A111" s="1"/>
      <c r="B111" s="1"/>
      <c r="C111" s="28"/>
      <c r="D111" s="1"/>
      <c r="E111" s="1"/>
      <c r="F111" s="1"/>
      <c r="G111" s="1"/>
      <c r="H111" s="1"/>
      <c r="I111" s="1"/>
      <c r="J111" s="6"/>
      <c r="K111" s="29"/>
      <c r="L111" s="8"/>
    </row>
    <row r="112" spans="1:12" s="7" customFormat="1" x14ac:dyDescent="0.25">
      <c r="A112" s="1"/>
      <c r="B112" s="1"/>
      <c r="C112" s="28"/>
      <c r="D112" s="1"/>
      <c r="E112" s="1"/>
      <c r="F112" s="1"/>
      <c r="G112" s="1"/>
      <c r="H112" s="1"/>
      <c r="I112" s="1"/>
      <c r="J112" s="6"/>
      <c r="K112" s="29"/>
      <c r="L112" s="8"/>
    </row>
    <row r="113" spans="1:12" s="7" customFormat="1" x14ac:dyDescent="0.25">
      <c r="A113" s="1"/>
      <c r="B113" s="1"/>
      <c r="C113" s="28"/>
      <c r="D113" s="1"/>
      <c r="E113" s="1"/>
      <c r="F113" s="1"/>
      <c r="G113" s="1"/>
      <c r="H113" s="1"/>
      <c r="I113" s="1"/>
      <c r="J113" s="6"/>
      <c r="K113" s="29"/>
      <c r="L113" s="8"/>
    </row>
    <row r="114" spans="1:12" s="7" customFormat="1" x14ac:dyDescent="0.25">
      <c r="A114" s="1"/>
      <c r="B114" s="1"/>
      <c r="C114" s="28"/>
      <c r="D114" s="1"/>
      <c r="E114" s="1"/>
      <c r="F114" s="1"/>
      <c r="G114" s="1"/>
      <c r="H114" s="1"/>
      <c r="I114" s="1"/>
      <c r="J114" s="6"/>
      <c r="K114" s="29"/>
      <c r="L114" s="8"/>
    </row>
    <row r="115" spans="1:12" s="7" customFormat="1" x14ac:dyDescent="0.25">
      <c r="A115" s="1"/>
      <c r="B115" s="1"/>
      <c r="C115" s="28"/>
      <c r="D115" s="1"/>
      <c r="E115" s="1"/>
      <c r="F115" s="1"/>
      <c r="G115" s="1"/>
      <c r="H115" s="1"/>
      <c r="I115" s="1"/>
      <c r="J115" s="6"/>
      <c r="K115" s="29"/>
      <c r="L115" s="8"/>
    </row>
    <row r="116" spans="1:12" s="7" customFormat="1" x14ac:dyDescent="0.25">
      <c r="A116" s="1"/>
      <c r="B116" s="1"/>
      <c r="C116" s="28"/>
      <c r="D116" s="1"/>
      <c r="E116" s="1"/>
      <c r="F116" s="1"/>
      <c r="G116" s="1"/>
      <c r="H116" s="1"/>
      <c r="I116" s="1"/>
      <c r="J116" s="6"/>
      <c r="K116" s="29"/>
      <c r="L116" s="8"/>
    </row>
    <row r="117" spans="1:12" s="7" customFormat="1" x14ac:dyDescent="0.25">
      <c r="A117" s="1"/>
      <c r="B117" s="1"/>
      <c r="C117" s="28"/>
      <c r="D117" s="1"/>
      <c r="E117" s="1"/>
      <c r="F117" s="1"/>
      <c r="G117" s="1"/>
      <c r="H117" s="1"/>
      <c r="I117" s="1"/>
      <c r="J117" s="6"/>
      <c r="K117" s="29"/>
      <c r="L117" s="8"/>
    </row>
    <row r="118" spans="1:12" s="7" customFormat="1" x14ac:dyDescent="0.25">
      <c r="A118" s="1"/>
      <c r="B118" s="1"/>
      <c r="C118" s="28"/>
      <c r="D118" s="1"/>
      <c r="E118" s="1"/>
      <c r="F118" s="1"/>
      <c r="G118" s="1"/>
      <c r="H118" s="1"/>
      <c r="I118" s="1"/>
      <c r="J118" s="6"/>
      <c r="K118" s="29"/>
      <c r="L118" s="8"/>
    </row>
    <row r="119" spans="1:12" s="7" customFormat="1" x14ac:dyDescent="0.25">
      <c r="A119" s="1"/>
      <c r="B119" s="1"/>
      <c r="C119" s="28"/>
      <c r="D119" s="1"/>
      <c r="E119" s="1"/>
      <c r="F119" s="1"/>
      <c r="G119" s="1"/>
      <c r="H119" s="1"/>
      <c r="I119" s="1"/>
      <c r="J119" s="6"/>
      <c r="K119" s="29"/>
      <c r="L119" s="8"/>
    </row>
    <row r="120" spans="1:12" s="7" customFormat="1" x14ac:dyDescent="0.25">
      <c r="A120" s="1"/>
      <c r="B120" s="1"/>
      <c r="C120" s="28"/>
      <c r="D120" s="1"/>
      <c r="E120" s="1"/>
      <c r="F120" s="1"/>
      <c r="G120" s="1"/>
      <c r="H120" s="1"/>
      <c r="I120" s="1"/>
      <c r="J120" s="6"/>
      <c r="K120" s="29"/>
      <c r="L120" s="8"/>
    </row>
    <row r="121" spans="1:12" s="7" customFormat="1" x14ac:dyDescent="0.25">
      <c r="A121" s="1"/>
      <c r="B121" s="1"/>
      <c r="C121" s="28"/>
      <c r="D121" s="1"/>
      <c r="E121" s="1"/>
      <c r="F121" s="1"/>
      <c r="G121" s="1"/>
      <c r="H121" s="1"/>
      <c r="I121" s="1"/>
      <c r="J121" s="6"/>
      <c r="K121" s="29"/>
      <c r="L121" s="8"/>
    </row>
    <row r="122" spans="1:12" s="7" customFormat="1" x14ac:dyDescent="0.25">
      <c r="A122" s="1"/>
      <c r="B122" s="1"/>
      <c r="C122" s="28"/>
      <c r="D122" s="1"/>
      <c r="E122" s="1"/>
      <c r="F122" s="1"/>
      <c r="G122" s="1"/>
      <c r="H122" s="1"/>
      <c r="I122" s="1"/>
      <c r="J122" s="6"/>
      <c r="K122" s="29"/>
      <c r="L122" s="8"/>
    </row>
    <row r="123" spans="1:12" s="7" customFormat="1" x14ac:dyDescent="0.25">
      <c r="A123" s="1"/>
      <c r="B123" s="1"/>
      <c r="C123" s="28"/>
      <c r="D123" s="1"/>
      <c r="E123" s="1"/>
      <c r="F123" s="1"/>
      <c r="G123" s="1"/>
      <c r="H123" s="1"/>
      <c r="I123" s="1"/>
      <c r="J123" s="6"/>
      <c r="K123" s="29"/>
      <c r="L123" s="8"/>
    </row>
    <row r="124" spans="1:12" s="7" customFormat="1" x14ac:dyDescent="0.25">
      <c r="A124" s="1"/>
      <c r="B124" s="1"/>
      <c r="C124" s="28"/>
      <c r="D124" s="1"/>
      <c r="E124" s="1"/>
      <c r="F124" s="1"/>
      <c r="G124" s="1"/>
      <c r="H124" s="1"/>
      <c r="I124" s="1"/>
      <c r="J124" s="6"/>
      <c r="K124" s="29"/>
      <c r="L124" s="8"/>
    </row>
    <row r="125" spans="1:12" s="7" customFormat="1" x14ac:dyDescent="0.25">
      <c r="A125" s="1"/>
      <c r="B125" s="1"/>
      <c r="C125" s="28"/>
      <c r="D125" s="1"/>
      <c r="E125" s="1"/>
      <c r="F125" s="1"/>
      <c r="G125" s="1"/>
      <c r="H125" s="1"/>
      <c r="I125" s="1"/>
      <c r="J125" s="6"/>
      <c r="K125" s="29"/>
      <c r="L125" s="8"/>
    </row>
    <row r="126" spans="1:12" s="7" customFormat="1" x14ac:dyDescent="0.25">
      <c r="A126" s="1"/>
      <c r="B126" s="1"/>
      <c r="C126" s="28"/>
      <c r="D126" s="1"/>
      <c r="E126" s="1"/>
      <c r="F126" s="1"/>
      <c r="G126" s="1"/>
      <c r="H126" s="1"/>
      <c r="I126" s="1"/>
      <c r="J126" s="6"/>
      <c r="K126" s="29"/>
      <c r="L126" s="8"/>
    </row>
    <row r="127" spans="1:12" s="7" customFormat="1" x14ac:dyDescent="0.25">
      <c r="A127" s="1"/>
      <c r="B127" s="1"/>
      <c r="C127" s="28"/>
      <c r="D127" s="1"/>
      <c r="E127" s="1"/>
      <c r="F127" s="1"/>
      <c r="G127" s="1"/>
      <c r="H127" s="1"/>
      <c r="I127" s="1"/>
      <c r="J127" s="6"/>
      <c r="K127" s="29"/>
      <c r="L127" s="8"/>
    </row>
    <row r="128" spans="1:12" s="7" customFormat="1" x14ac:dyDescent="0.25">
      <c r="A128" s="1"/>
      <c r="B128" s="1"/>
      <c r="C128" s="28"/>
      <c r="D128" s="1"/>
      <c r="E128" s="1"/>
      <c r="F128" s="1"/>
      <c r="G128" s="1"/>
      <c r="H128" s="1"/>
      <c r="I128" s="1"/>
      <c r="J128" s="6"/>
      <c r="K128" s="29"/>
      <c r="L128" s="8"/>
    </row>
    <row r="129" spans="1:12" s="7" customFormat="1" x14ac:dyDescent="0.25">
      <c r="A129" s="1"/>
      <c r="B129" s="1"/>
      <c r="C129" s="28"/>
      <c r="D129" s="1"/>
      <c r="E129" s="1"/>
      <c r="F129" s="1"/>
      <c r="G129" s="1"/>
      <c r="H129" s="1"/>
      <c r="I129" s="1"/>
      <c r="J129" s="6"/>
      <c r="K129" s="29"/>
      <c r="L129" s="8"/>
    </row>
    <row r="130" spans="1:12" s="7" customFormat="1" x14ac:dyDescent="0.25">
      <c r="A130" s="1"/>
      <c r="B130" s="1"/>
      <c r="C130" s="28"/>
      <c r="D130" s="1"/>
      <c r="E130" s="1"/>
      <c r="F130" s="1"/>
      <c r="G130" s="1"/>
      <c r="H130" s="1"/>
      <c r="I130" s="1"/>
      <c r="J130" s="6"/>
      <c r="K130" s="29"/>
      <c r="L130" s="8"/>
    </row>
    <row r="131" spans="1:12" s="7" customFormat="1" x14ac:dyDescent="0.25">
      <c r="A131" s="1"/>
      <c r="B131" s="1"/>
      <c r="C131" s="28"/>
      <c r="D131" s="1"/>
      <c r="E131" s="1"/>
      <c r="F131" s="1"/>
      <c r="G131" s="1"/>
      <c r="H131" s="1"/>
      <c r="I131" s="1"/>
      <c r="J131" s="6"/>
      <c r="K131" s="29"/>
      <c r="L131" s="8"/>
    </row>
    <row r="132" spans="1:12" s="7" customFormat="1" x14ac:dyDescent="0.25">
      <c r="A132" s="1"/>
      <c r="B132" s="1"/>
      <c r="C132" s="28"/>
      <c r="D132" s="1"/>
      <c r="E132" s="1"/>
      <c r="F132" s="1"/>
      <c r="G132" s="1"/>
      <c r="H132" s="1"/>
      <c r="I132" s="1"/>
      <c r="J132" s="6"/>
      <c r="K132" s="29"/>
      <c r="L132" s="8"/>
    </row>
    <row r="133" spans="1:12" s="7" customFormat="1" x14ac:dyDescent="0.25">
      <c r="A133" s="1"/>
      <c r="B133" s="1"/>
      <c r="C133" s="28"/>
      <c r="D133" s="1"/>
      <c r="E133" s="1"/>
      <c r="F133" s="1"/>
      <c r="G133" s="1"/>
      <c r="H133" s="1"/>
      <c r="I133" s="1"/>
      <c r="J133" s="6"/>
      <c r="K133" s="29"/>
      <c r="L133" s="8"/>
    </row>
    <row r="134" spans="1:12" s="7" customFormat="1" x14ac:dyDescent="0.25">
      <c r="A134" s="1"/>
      <c r="B134" s="1"/>
      <c r="C134" s="28"/>
      <c r="D134" s="1"/>
      <c r="E134" s="1"/>
      <c r="F134" s="1"/>
      <c r="G134" s="1"/>
      <c r="H134" s="1"/>
      <c r="I134" s="1"/>
      <c r="J134" s="6"/>
      <c r="K134" s="29"/>
      <c r="L134" s="8"/>
    </row>
    <row r="135" spans="1:12" s="7" customFormat="1" x14ac:dyDescent="0.25">
      <c r="A135" s="1"/>
      <c r="B135" s="1"/>
      <c r="C135" s="28"/>
      <c r="D135" s="1"/>
      <c r="E135" s="1"/>
      <c r="F135" s="1"/>
      <c r="G135" s="1"/>
      <c r="H135" s="1"/>
      <c r="I135" s="1"/>
      <c r="J135" s="6"/>
      <c r="K135" s="29"/>
      <c r="L135" s="8"/>
    </row>
    <row r="136" spans="1:12" s="7" customFormat="1" x14ac:dyDescent="0.25">
      <c r="A136" s="1"/>
      <c r="B136" s="1"/>
      <c r="C136" s="28"/>
      <c r="D136" s="1"/>
      <c r="E136" s="1"/>
      <c r="F136" s="1"/>
      <c r="G136" s="1"/>
      <c r="H136" s="1"/>
      <c r="I136" s="1"/>
      <c r="J136" s="6"/>
      <c r="K136" s="29"/>
      <c r="L136" s="8"/>
    </row>
    <row r="137" spans="1:12" s="7" customFormat="1" x14ac:dyDescent="0.25">
      <c r="A137" s="1"/>
      <c r="B137" s="1"/>
      <c r="C137" s="28"/>
      <c r="D137" s="1"/>
      <c r="E137" s="1"/>
      <c r="F137" s="1"/>
      <c r="G137" s="1"/>
      <c r="H137" s="1"/>
      <c r="I137" s="1"/>
      <c r="J137" s="6"/>
      <c r="K137" s="29"/>
      <c r="L137" s="8"/>
    </row>
    <row r="138" spans="1:12" s="7" customFormat="1" x14ac:dyDescent="0.25">
      <c r="A138" s="1"/>
      <c r="B138" s="1"/>
      <c r="C138" s="28"/>
      <c r="D138" s="1"/>
      <c r="E138" s="1"/>
      <c r="F138" s="1"/>
      <c r="G138" s="1"/>
      <c r="H138" s="1"/>
      <c r="I138" s="1"/>
      <c r="J138" s="6"/>
      <c r="K138" s="29"/>
      <c r="L138" s="8"/>
    </row>
    <row r="139" spans="1:12" s="7" customFormat="1" x14ac:dyDescent="0.25">
      <c r="A139" s="1"/>
      <c r="B139" s="1"/>
      <c r="C139" s="28"/>
      <c r="D139" s="1"/>
      <c r="E139" s="1"/>
      <c r="F139" s="1"/>
      <c r="G139" s="1"/>
      <c r="H139" s="1"/>
      <c r="I139" s="1"/>
      <c r="J139" s="6"/>
      <c r="K139" s="29"/>
      <c r="L139" s="8"/>
    </row>
    <row r="140" spans="1:12" s="7" customFormat="1" x14ac:dyDescent="0.25">
      <c r="A140" s="1"/>
      <c r="B140" s="1"/>
      <c r="C140" s="28"/>
      <c r="D140" s="1"/>
      <c r="E140" s="1"/>
      <c r="F140" s="1"/>
      <c r="G140" s="1"/>
      <c r="H140" s="1"/>
      <c r="I140" s="1"/>
      <c r="J140" s="6"/>
      <c r="K140" s="29"/>
      <c r="L140" s="8"/>
    </row>
    <row r="141" spans="1:12" s="7" customFormat="1" x14ac:dyDescent="0.25">
      <c r="A141" s="1"/>
      <c r="B141" s="1"/>
      <c r="C141" s="28"/>
      <c r="D141" s="1"/>
      <c r="E141" s="1"/>
      <c r="F141" s="1"/>
      <c r="G141" s="1"/>
      <c r="H141" s="1"/>
      <c r="I141" s="1"/>
      <c r="J141" s="6"/>
      <c r="K141" s="29"/>
      <c r="L141" s="8"/>
    </row>
    <row r="142" spans="1:12" s="7" customFormat="1" x14ac:dyDescent="0.25">
      <c r="A142" s="1"/>
      <c r="B142" s="1"/>
      <c r="C142" s="28"/>
      <c r="D142" s="1"/>
      <c r="E142" s="1"/>
      <c r="F142" s="1"/>
      <c r="G142" s="1"/>
      <c r="H142" s="1"/>
      <c r="I142" s="1"/>
      <c r="J142" s="6"/>
      <c r="K142" s="29"/>
      <c r="L142" s="8"/>
    </row>
    <row r="143" spans="1:12" s="7" customFormat="1" x14ac:dyDescent="0.25">
      <c r="A143" s="1"/>
      <c r="B143" s="1"/>
      <c r="C143" s="28"/>
      <c r="D143" s="1"/>
      <c r="E143" s="1"/>
      <c r="F143" s="1"/>
      <c r="G143" s="1"/>
      <c r="H143" s="1"/>
      <c r="I143" s="1"/>
      <c r="J143" s="6"/>
      <c r="K143" s="29"/>
      <c r="L143" s="8"/>
    </row>
    <row r="144" spans="1:12" s="7" customFormat="1" x14ac:dyDescent="0.25">
      <c r="A144" s="1"/>
      <c r="B144" s="1"/>
      <c r="C144" s="28"/>
      <c r="D144" s="1"/>
      <c r="E144" s="1"/>
      <c r="F144" s="1"/>
      <c r="G144" s="1"/>
      <c r="H144" s="1"/>
      <c r="I144" s="1"/>
      <c r="J144" s="6"/>
      <c r="K144" s="29"/>
      <c r="L144" s="8"/>
    </row>
    <row r="145" spans="1:12" s="7" customFormat="1" x14ac:dyDescent="0.25">
      <c r="A145" s="1"/>
      <c r="B145" s="1"/>
      <c r="C145" s="28"/>
      <c r="D145" s="1"/>
      <c r="E145" s="1"/>
      <c r="F145" s="1"/>
      <c r="G145" s="1"/>
      <c r="H145" s="1"/>
      <c r="I145" s="1"/>
      <c r="J145" s="6"/>
      <c r="K145" s="29"/>
      <c r="L145" s="8"/>
    </row>
    <row r="146" spans="1:12" s="7" customFormat="1" x14ac:dyDescent="0.25">
      <c r="A146" s="1"/>
      <c r="B146" s="1"/>
      <c r="C146" s="28"/>
      <c r="D146" s="1"/>
      <c r="E146" s="1"/>
      <c r="F146" s="1"/>
      <c r="G146" s="1"/>
      <c r="H146" s="1"/>
      <c r="I146" s="1"/>
      <c r="J146" s="6"/>
      <c r="K146" s="29"/>
      <c r="L146" s="8"/>
    </row>
    <row r="147" spans="1:12" s="7" customFormat="1" x14ac:dyDescent="0.25">
      <c r="A147" s="1"/>
      <c r="B147" s="1"/>
      <c r="C147" s="28"/>
      <c r="D147" s="1"/>
      <c r="E147" s="1"/>
      <c r="F147" s="1"/>
      <c r="G147" s="1"/>
      <c r="H147" s="1"/>
      <c r="I147" s="1"/>
      <c r="J147" s="6"/>
      <c r="K147" s="29"/>
      <c r="L147" s="8"/>
    </row>
    <row r="148" spans="1:12" s="7" customFormat="1" x14ac:dyDescent="0.25">
      <c r="A148" s="1"/>
      <c r="B148" s="1"/>
      <c r="C148" s="28"/>
      <c r="D148" s="1"/>
      <c r="E148" s="1"/>
      <c r="F148" s="1"/>
      <c r="G148" s="1"/>
      <c r="H148" s="1"/>
      <c r="I148" s="1"/>
      <c r="J148" s="6"/>
      <c r="K148" s="29"/>
      <c r="L148" s="8"/>
    </row>
    <row r="149" spans="1:12" s="7" customFormat="1" x14ac:dyDescent="0.25">
      <c r="A149" s="1"/>
      <c r="B149" s="1"/>
      <c r="C149" s="28"/>
      <c r="D149" s="1"/>
      <c r="E149" s="1"/>
      <c r="F149" s="1"/>
      <c r="G149" s="1"/>
      <c r="H149" s="1"/>
      <c r="I149" s="1"/>
      <c r="J149" s="6"/>
      <c r="K149" s="29"/>
      <c r="L149" s="8"/>
    </row>
    <row r="150" spans="1:12" s="7" customFormat="1" x14ac:dyDescent="0.25">
      <c r="A150" s="1"/>
      <c r="B150" s="1"/>
      <c r="C150" s="28"/>
      <c r="D150" s="1"/>
      <c r="E150" s="1"/>
      <c r="F150" s="1"/>
      <c r="G150" s="1"/>
      <c r="H150" s="1"/>
      <c r="I150" s="1"/>
      <c r="J150" s="6"/>
      <c r="K150" s="29"/>
      <c r="L150" s="8"/>
    </row>
    <row r="151" spans="1:12" s="7" customFormat="1" x14ac:dyDescent="0.25">
      <c r="A151" s="1"/>
      <c r="B151" s="1"/>
      <c r="C151" s="28"/>
      <c r="D151" s="1"/>
      <c r="E151" s="1"/>
      <c r="F151" s="1"/>
      <c r="G151" s="1"/>
      <c r="H151" s="1"/>
      <c r="I151" s="1"/>
      <c r="J151" s="6"/>
      <c r="K151" s="29"/>
      <c r="L151" s="8"/>
    </row>
    <row r="152" spans="1:12" s="7" customFormat="1" x14ac:dyDescent="0.25">
      <c r="A152" s="1"/>
      <c r="B152" s="1"/>
      <c r="C152" s="28"/>
      <c r="D152" s="1"/>
      <c r="E152" s="1"/>
      <c r="F152" s="1"/>
      <c r="G152" s="1"/>
      <c r="H152" s="1"/>
      <c r="I152" s="1"/>
      <c r="J152" s="6"/>
      <c r="K152" s="29"/>
      <c r="L152" s="8"/>
    </row>
    <row r="153" spans="1:12" s="7" customFormat="1" x14ac:dyDescent="0.25">
      <c r="A153" s="1"/>
      <c r="B153" s="1"/>
      <c r="C153" s="28"/>
      <c r="D153" s="1"/>
      <c r="E153" s="1"/>
      <c r="F153" s="1"/>
      <c r="G153" s="1"/>
      <c r="H153" s="1"/>
      <c r="I153" s="1"/>
      <c r="J153" s="6"/>
      <c r="K153" s="29"/>
      <c r="L153" s="8"/>
    </row>
    <row r="154" spans="1:12" s="7" customFormat="1" x14ac:dyDescent="0.25">
      <c r="A154" s="1"/>
      <c r="B154" s="1"/>
      <c r="C154" s="28"/>
      <c r="D154" s="1"/>
      <c r="E154" s="1"/>
      <c r="F154" s="1"/>
      <c r="G154" s="1"/>
      <c r="H154" s="1"/>
      <c r="I154" s="1"/>
      <c r="J154" s="6"/>
      <c r="K154" s="29"/>
      <c r="L154" s="8"/>
    </row>
    <row r="155" spans="1:12" s="7" customFormat="1" x14ac:dyDescent="0.25">
      <c r="A155" s="1"/>
      <c r="B155" s="1"/>
      <c r="C155" s="28"/>
      <c r="D155" s="1"/>
      <c r="E155" s="1"/>
      <c r="F155" s="1"/>
      <c r="G155" s="1"/>
      <c r="H155" s="1"/>
      <c r="I155" s="1"/>
      <c r="J155" s="6"/>
      <c r="K155" s="29"/>
      <c r="L155" s="8"/>
    </row>
    <row r="156" spans="1:12" s="7" customFormat="1" x14ac:dyDescent="0.25">
      <c r="A156" s="1"/>
      <c r="B156" s="1"/>
      <c r="C156" s="28"/>
      <c r="D156" s="1"/>
      <c r="E156" s="1"/>
      <c r="F156" s="1"/>
      <c r="G156" s="1"/>
      <c r="H156" s="1"/>
      <c r="I156" s="1"/>
      <c r="J156" s="6"/>
      <c r="K156" s="29"/>
      <c r="L156" s="8"/>
    </row>
    <row r="157" spans="1:12" s="7" customFormat="1" x14ac:dyDescent="0.25">
      <c r="A157" s="1"/>
      <c r="B157" s="1"/>
      <c r="C157" s="28"/>
      <c r="D157" s="1"/>
      <c r="E157" s="1"/>
      <c r="F157" s="1"/>
      <c r="G157" s="1"/>
      <c r="H157" s="1"/>
      <c r="I157" s="1"/>
      <c r="J157" s="6"/>
      <c r="K157" s="29"/>
      <c r="L157" s="8"/>
    </row>
    <row r="158" spans="1:12" s="7" customFormat="1" x14ac:dyDescent="0.25">
      <c r="A158" s="1"/>
      <c r="B158" s="1"/>
      <c r="C158" s="28"/>
      <c r="D158" s="1"/>
      <c r="E158" s="1"/>
      <c r="F158" s="1"/>
      <c r="G158" s="1"/>
      <c r="H158" s="1"/>
      <c r="I158" s="1"/>
      <c r="J158" s="6"/>
      <c r="K158" s="29"/>
      <c r="L158" s="8"/>
    </row>
    <row r="159" spans="1:12" s="7" customFormat="1" x14ac:dyDescent="0.25">
      <c r="A159" s="1"/>
      <c r="B159" s="1"/>
      <c r="C159" s="28"/>
      <c r="D159" s="1"/>
      <c r="E159" s="1"/>
      <c r="F159" s="1"/>
      <c r="G159" s="1"/>
      <c r="H159" s="1"/>
      <c r="I159" s="1"/>
      <c r="J159" s="6"/>
      <c r="K159" s="29"/>
      <c r="L159" s="8"/>
    </row>
    <row r="160" spans="1:12" s="7" customFormat="1" x14ac:dyDescent="0.25">
      <c r="A160" s="1"/>
      <c r="B160" s="1"/>
      <c r="C160" s="28"/>
      <c r="D160" s="1"/>
      <c r="E160" s="1"/>
      <c r="F160" s="1"/>
      <c r="G160" s="1"/>
      <c r="H160" s="1"/>
      <c r="I160" s="1"/>
      <c r="J160" s="6"/>
      <c r="K160" s="29"/>
      <c r="L160" s="8"/>
    </row>
    <row r="161" spans="1:12" s="7" customFormat="1" x14ac:dyDescent="0.25">
      <c r="A161" s="1"/>
      <c r="B161" s="1"/>
      <c r="C161" s="28"/>
      <c r="D161" s="1"/>
      <c r="E161" s="1"/>
      <c r="F161" s="1"/>
      <c r="G161" s="1"/>
      <c r="H161" s="1"/>
      <c r="I161" s="1"/>
      <c r="J161" s="6"/>
      <c r="K161" s="29"/>
      <c r="L161" s="8"/>
    </row>
    <row r="162" spans="1:12" s="7" customFormat="1" x14ac:dyDescent="0.25">
      <c r="A162" s="1"/>
      <c r="B162" s="1"/>
      <c r="C162" s="28"/>
      <c r="D162" s="1"/>
      <c r="E162" s="1"/>
      <c r="F162" s="1"/>
      <c r="G162" s="1"/>
      <c r="H162" s="1"/>
      <c r="I162" s="1"/>
      <c r="J162" s="6"/>
      <c r="K162" s="29"/>
      <c r="L162" s="8"/>
    </row>
    <row r="163" spans="1:12" s="7" customFormat="1" x14ac:dyDescent="0.25">
      <c r="A163" s="1"/>
      <c r="B163" s="1"/>
      <c r="C163" s="28"/>
      <c r="D163" s="1"/>
      <c r="E163" s="1"/>
      <c r="F163" s="1"/>
      <c r="G163" s="1"/>
      <c r="H163" s="1"/>
      <c r="I163" s="1"/>
      <c r="J163" s="6"/>
      <c r="K163" s="29"/>
      <c r="L163" s="8"/>
    </row>
    <row r="164" spans="1:12" s="7" customFormat="1" x14ac:dyDescent="0.25">
      <c r="A164" s="1"/>
      <c r="B164" s="1"/>
      <c r="C164" s="28"/>
      <c r="D164" s="1"/>
      <c r="E164" s="1"/>
      <c r="F164" s="1"/>
      <c r="G164" s="1"/>
      <c r="H164" s="1"/>
      <c r="I164" s="1"/>
      <c r="J164" s="6"/>
      <c r="K164" s="29"/>
      <c r="L164" s="8"/>
    </row>
    <row r="165" spans="1:12" s="7" customFormat="1" x14ac:dyDescent="0.25">
      <c r="A165" s="1"/>
      <c r="B165" s="1"/>
      <c r="C165" s="28"/>
      <c r="D165" s="1"/>
      <c r="E165" s="1"/>
      <c r="F165" s="1"/>
      <c r="G165" s="1"/>
      <c r="H165" s="1"/>
      <c r="I165" s="1"/>
      <c r="J165" s="6"/>
      <c r="K165" s="29"/>
      <c r="L165" s="8"/>
    </row>
    <row r="166" spans="1:12" s="7" customFormat="1" x14ac:dyDescent="0.25">
      <c r="A166" s="1"/>
      <c r="B166" s="1"/>
      <c r="C166" s="28"/>
      <c r="D166" s="1"/>
      <c r="E166" s="1"/>
      <c r="F166" s="1"/>
      <c r="G166" s="1"/>
      <c r="H166" s="1"/>
      <c r="I166" s="1"/>
      <c r="J166" s="6"/>
      <c r="K166" s="29"/>
      <c r="L166" s="8"/>
    </row>
    <row r="167" spans="1:12" s="7" customFormat="1" x14ac:dyDescent="0.25">
      <c r="A167" s="1"/>
      <c r="B167" s="1"/>
      <c r="C167" s="28"/>
      <c r="D167" s="1"/>
      <c r="E167" s="1"/>
      <c r="F167" s="1"/>
      <c r="G167" s="1"/>
      <c r="H167" s="1"/>
      <c r="I167" s="1"/>
      <c r="J167" s="6"/>
      <c r="K167" s="29"/>
      <c r="L167" s="8"/>
    </row>
    <row r="168" spans="1:12" s="7" customFormat="1" x14ac:dyDescent="0.25">
      <c r="A168" s="1"/>
      <c r="B168" s="1"/>
      <c r="C168" s="28"/>
      <c r="D168" s="1"/>
      <c r="E168" s="1"/>
      <c r="F168" s="1"/>
      <c r="G168" s="1"/>
      <c r="H168" s="1"/>
      <c r="I168" s="1"/>
      <c r="J168" s="6"/>
      <c r="K168" s="29"/>
      <c r="L168" s="8"/>
    </row>
    <row r="169" spans="1:12" s="7" customFormat="1" x14ac:dyDescent="0.25">
      <c r="A169" s="1"/>
      <c r="B169" s="1"/>
      <c r="C169" s="28"/>
      <c r="D169" s="1"/>
      <c r="E169" s="1"/>
      <c r="F169" s="1"/>
      <c r="G169" s="1"/>
      <c r="H169" s="1"/>
      <c r="I169" s="1"/>
      <c r="J169" s="6"/>
      <c r="K169" s="29"/>
      <c r="L169" s="8"/>
    </row>
    <row r="170" spans="1:12" s="7" customFormat="1" x14ac:dyDescent="0.25">
      <c r="A170" s="1"/>
      <c r="B170" s="1"/>
      <c r="C170" s="28"/>
      <c r="D170" s="1"/>
      <c r="E170" s="1"/>
      <c r="F170" s="1"/>
      <c r="G170" s="1"/>
      <c r="H170" s="1"/>
      <c r="I170" s="1"/>
      <c r="J170" s="6"/>
      <c r="K170" s="29"/>
      <c r="L170" s="8"/>
    </row>
    <row r="171" spans="1:12" s="7" customFormat="1" x14ac:dyDescent="0.25">
      <c r="A171" s="1"/>
      <c r="B171" s="1"/>
      <c r="C171" s="28"/>
      <c r="D171" s="1"/>
      <c r="E171" s="1"/>
      <c r="F171" s="1"/>
      <c r="G171" s="1"/>
      <c r="H171" s="1"/>
      <c r="I171" s="1"/>
      <c r="J171" s="6"/>
      <c r="K171" s="29"/>
      <c r="L171" s="8"/>
    </row>
    <row r="172" spans="1:12" s="7" customFormat="1" x14ac:dyDescent="0.25">
      <c r="A172" s="1"/>
      <c r="B172" s="1"/>
      <c r="C172" s="28"/>
      <c r="D172" s="1"/>
      <c r="E172" s="1"/>
      <c r="F172" s="1"/>
      <c r="G172" s="1"/>
      <c r="H172" s="1"/>
      <c r="I172" s="1"/>
      <c r="J172" s="6"/>
      <c r="K172" s="29"/>
      <c r="L172" s="8"/>
    </row>
    <row r="173" spans="1:12" s="7" customFormat="1" x14ac:dyDescent="0.25">
      <c r="A173" s="1"/>
      <c r="B173" s="1"/>
      <c r="C173" s="28"/>
      <c r="D173" s="1"/>
      <c r="E173" s="1"/>
      <c r="F173" s="1"/>
      <c r="G173" s="1"/>
      <c r="H173" s="1"/>
      <c r="I173" s="1"/>
      <c r="J173" s="6"/>
      <c r="K173" s="29"/>
      <c r="L173" s="8"/>
    </row>
    <row r="174" spans="1:12" s="7" customFormat="1" x14ac:dyDescent="0.25">
      <c r="A174" s="1"/>
      <c r="B174" s="1"/>
      <c r="C174" s="28"/>
      <c r="D174" s="1"/>
      <c r="E174" s="1"/>
      <c r="F174" s="1"/>
      <c r="G174" s="1"/>
      <c r="H174" s="1"/>
      <c r="I174" s="1"/>
      <c r="J174" s="6"/>
      <c r="K174" s="29"/>
      <c r="L174" s="8"/>
    </row>
    <row r="175" spans="1:12" s="7" customFormat="1" x14ac:dyDescent="0.25">
      <c r="A175" s="1"/>
      <c r="B175" s="1"/>
      <c r="C175" s="28"/>
      <c r="D175" s="1"/>
      <c r="E175" s="1"/>
      <c r="F175" s="1"/>
      <c r="G175" s="1"/>
      <c r="H175" s="1"/>
      <c r="I175" s="1"/>
      <c r="J175" s="6"/>
      <c r="K175" s="29"/>
      <c r="L175" s="8"/>
    </row>
    <row r="176" spans="1:12" s="7" customFormat="1" x14ac:dyDescent="0.25">
      <c r="A176" s="1"/>
      <c r="B176" s="1"/>
      <c r="C176" s="28"/>
      <c r="D176" s="1"/>
      <c r="E176" s="1"/>
      <c r="F176" s="1"/>
      <c r="G176" s="1"/>
      <c r="H176" s="1"/>
      <c r="I176" s="1"/>
      <c r="J176" s="6"/>
      <c r="K176" s="29"/>
      <c r="L176" s="8"/>
    </row>
    <row r="177" spans="1:12" s="7" customFormat="1" x14ac:dyDescent="0.25">
      <c r="A177" s="1"/>
      <c r="B177" s="1"/>
      <c r="C177" s="28"/>
      <c r="D177" s="1"/>
      <c r="E177" s="1"/>
      <c r="F177" s="1"/>
      <c r="G177" s="1"/>
      <c r="H177" s="1"/>
      <c r="I177" s="1"/>
      <c r="J177" s="6"/>
      <c r="K177" s="29"/>
      <c r="L177" s="8"/>
    </row>
    <row r="178" spans="1:12" s="7" customFormat="1" x14ac:dyDescent="0.25">
      <c r="A178" s="1"/>
      <c r="B178" s="1"/>
      <c r="C178" s="28"/>
      <c r="D178" s="1"/>
      <c r="E178" s="1"/>
      <c r="F178" s="1"/>
      <c r="G178" s="1"/>
      <c r="H178" s="1"/>
      <c r="I178" s="1"/>
      <c r="J178" s="6"/>
      <c r="K178" s="29"/>
      <c r="L178" s="8"/>
    </row>
    <row r="179" spans="1:12" s="7" customFormat="1" x14ac:dyDescent="0.25">
      <c r="A179" s="1"/>
      <c r="B179" s="1"/>
      <c r="C179" s="28"/>
      <c r="D179" s="1"/>
      <c r="E179" s="1"/>
      <c r="F179" s="1"/>
      <c r="G179" s="1"/>
      <c r="H179" s="1"/>
      <c r="I179" s="1"/>
      <c r="J179" s="6"/>
      <c r="K179" s="29"/>
      <c r="L179" s="8"/>
    </row>
    <row r="180" spans="1:12" s="7" customFormat="1" x14ac:dyDescent="0.25">
      <c r="A180" s="1"/>
      <c r="B180" s="1"/>
      <c r="C180" s="28"/>
      <c r="D180" s="1"/>
      <c r="E180" s="1"/>
      <c r="F180" s="1"/>
      <c r="G180" s="1"/>
      <c r="H180" s="1"/>
      <c r="I180" s="1"/>
      <c r="J180" s="6"/>
      <c r="K180" s="29"/>
      <c r="L180" s="8"/>
    </row>
    <row r="181" spans="1:12" s="7" customFormat="1" x14ac:dyDescent="0.25">
      <c r="A181" s="1"/>
      <c r="B181" s="1"/>
      <c r="C181" s="28"/>
      <c r="D181" s="1"/>
      <c r="E181" s="1"/>
      <c r="F181" s="1"/>
      <c r="G181" s="1"/>
      <c r="H181" s="1"/>
      <c r="I181" s="1"/>
      <c r="J181" s="6"/>
      <c r="K181" s="29"/>
      <c r="L181" s="8"/>
    </row>
    <row r="182" spans="1:12" s="7" customFormat="1" x14ac:dyDescent="0.25">
      <c r="A182" s="1"/>
      <c r="B182" s="1"/>
      <c r="C182" s="28"/>
      <c r="D182" s="1"/>
      <c r="E182" s="1"/>
      <c r="F182" s="1"/>
      <c r="G182" s="1"/>
      <c r="H182" s="1"/>
      <c r="I182" s="1"/>
      <c r="J182" s="6"/>
      <c r="K182" s="29"/>
      <c r="L182" s="8"/>
    </row>
    <row r="183" spans="1:12" s="7" customFormat="1" x14ac:dyDescent="0.25">
      <c r="A183" s="1"/>
      <c r="B183" s="1"/>
      <c r="C183" s="28"/>
      <c r="D183" s="1"/>
      <c r="E183" s="1"/>
      <c r="F183" s="1"/>
      <c r="G183" s="1"/>
      <c r="H183" s="1"/>
      <c r="I183" s="1"/>
      <c r="J183" s="6"/>
      <c r="K183" s="29"/>
      <c r="L183" s="8"/>
    </row>
    <row r="184" spans="1:12" s="7" customFormat="1" x14ac:dyDescent="0.25">
      <c r="A184" s="1"/>
      <c r="B184" s="1"/>
      <c r="C184" s="28"/>
      <c r="D184" s="1"/>
      <c r="E184" s="1"/>
      <c r="F184" s="1"/>
      <c r="G184" s="1"/>
      <c r="H184" s="1"/>
      <c r="I184" s="1"/>
      <c r="J184" s="6"/>
      <c r="K184" s="29"/>
      <c r="L184" s="8"/>
    </row>
    <row r="185" spans="1:12" s="7" customFormat="1" x14ac:dyDescent="0.25">
      <c r="A185" s="1"/>
      <c r="B185" s="1"/>
      <c r="C185" s="28"/>
      <c r="D185" s="1"/>
      <c r="E185" s="1"/>
      <c r="F185" s="1"/>
      <c r="G185" s="1"/>
      <c r="H185" s="1"/>
      <c r="I185" s="1"/>
      <c r="J185" s="6"/>
      <c r="K185" s="29"/>
      <c r="L185" s="8"/>
    </row>
  </sheetData>
  <mergeCells count="13">
    <mergeCell ref="J25:N25"/>
    <mergeCell ref="J18:N18"/>
    <mergeCell ref="J19:N19"/>
    <mergeCell ref="J1:N1"/>
    <mergeCell ref="A1:C1"/>
    <mergeCell ref="D1:I1"/>
    <mergeCell ref="J20:N20"/>
    <mergeCell ref="D3:D4"/>
    <mergeCell ref="D9:D10"/>
    <mergeCell ref="A3:A15"/>
    <mergeCell ref="B3:B15"/>
    <mergeCell ref="D5:D6"/>
    <mergeCell ref="D7:D8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CAV</vt:lpstr>
      <vt:lpstr>CCT</vt:lpstr>
      <vt:lpstr>CEFID</vt:lpstr>
      <vt:lpstr>CENTRAL</vt:lpstr>
      <vt:lpstr>CEO</vt:lpstr>
      <vt:lpstr>CESFI</vt:lpstr>
      <vt:lpstr>CERES</vt:lpstr>
      <vt:lpstr>FAED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LETICIA KOSLOWSKY MEES MATTOS</cp:lastModifiedBy>
  <cp:lastPrinted>2014-06-04T18:55:53Z</cp:lastPrinted>
  <dcterms:created xsi:type="dcterms:W3CDTF">2010-06-19T20:43:11Z</dcterms:created>
  <dcterms:modified xsi:type="dcterms:W3CDTF">2024-06-05T22:08:28Z</dcterms:modified>
</cp:coreProperties>
</file>