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UDESC\VIGÊNCIA EXPIRADA\2024 PROCESSOS ENCERRADOS\PE 0616.2023 SRP SGPE 9901.2023 - Carimbos e Chaveiro - VIG 12.04.2024\"/>
    </mc:Choice>
  </mc:AlternateContent>
  <xr:revisionPtr revIDLastSave="0" documentId="13_ncr:1_{5E685B7E-1B2F-4B44-8C57-398B64FE46F4}" xr6:coauthVersionLast="47" xr6:coauthVersionMax="47" xr10:uidLastSave="{00000000-0000-0000-0000-000000000000}"/>
  <bookViews>
    <workbookView xWindow="-109" yWindow="-109" windowWidth="26301" windowHeight="14305" tabRatio="857" activeTab="13" xr2:uid="{00000000-000D-0000-FFFF-FFFF00000000}"/>
  </bookViews>
  <sheets>
    <sheet name="ESAG" sheetId="163" r:id="rId1"/>
    <sheet name="CEART" sheetId="165" r:id="rId2"/>
    <sheet name="CEFID" sheetId="167" r:id="rId3"/>
    <sheet name="FAED" sheetId="166" r:id="rId4"/>
    <sheet name="CEAD" sheetId="164" r:id="rId5"/>
    <sheet name="Reitoria" sheetId="75" r:id="rId6"/>
    <sheet name="CERES" sheetId="168" r:id="rId7"/>
    <sheet name="CESFI" sheetId="169" r:id="rId8"/>
    <sheet name="CEAVI" sheetId="174" r:id="rId9"/>
    <sheet name="CCT" sheetId="170" state="hidden" r:id="rId10"/>
    <sheet name="CEO" sheetId="172" state="hidden" r:id="rId11"/>
    <sheet name="CEPLAN" sheetId="173" state="hidden" r:id="rId12"/>
    <sheet name="CAV" sheetId="175" state="hidden" r:id="rId13"/>
    <sheet name="GESTOR" sheetId="162" r:id="rId14"/>
  </sheets>
  <definedNames>
    <definedName name="diasuteis" localSheetId="12">#REF!</definedName>
    <definedName name="diasuteis" localSheetId="9">#REF!</definedName>
    <definedName name="diasuteis" localSheetId="4">#REF!</definedName>
    <definedName name="diasuteis" localSheetId="1">#REF!</definedName>
    <definedName name="diasuteis" localSheetId="8">#REF!</definedName>
    <definedName name="diasuteis" localSheetId="2">#REF!</definedName>
    <definedName name="diasuteis" localSheetId="10">#REF!</definedName>
    <definedName name="diasuteis" localSheetId="11">#REF!</definedName>
    <definedName name="diasuteis" localSheetId="6">#REF!</definedName>
    <definedName name="diasuteis" localSheetId="7">#REF!</definedName>
    <definedName name="diasuteis" localSheetId="0">#REF!</definedName>
    <definedName name="diasuteis" localSheetId="3">#REF!</definedName>
    <definedName name="diasuteis" localSheetId="13">#REF!</definedName>
    <definedName name="diasuteis" localSheetId="5">#REF!</definedName>
    <definedName name="diasuteis">#REF!</definedName>
    <definedName name="Ferias" localSheetId="12">#REF!</definedName>
    <definedName name="Ferias" localSheetId="9">#REF!</definedName>
    <definedName name="Ferias" localSheetId="1">#REF!</definedName>
    <definedName name="Ferias" localSheetId="8">#REF!</definedName>
    <definedName name="Ferias" localSheetId="2">#REF!</definedName>
    <definedName name="Ferias" localSheetId="10">#REF!</definedName>
    <definedName name="Ferias" localSheetId="7">#REF!</definedName>
    <definedName name="Ferias" localSheetId="0">#REF!</definedName>
    <definedName name="Ferias" localSheetId="13">#REF!</definedName>
    <definedName name="Ferias">#REF!</definedName>
    <definedName name="RD" localSheetId="12">OFFSET(#REF!,(MATCH(SMALL(#REF!,ROW()-10),#REF!,0)-1),0)</definedName>
    <definedName name="RD" localSheetId="9">OFFSET(#REF!,(MATCH(SMALL(#REF!,ROW()-10),#REF!,0)-1),0)</definedName>
    <definedName name="RD" localSheetId="1">OFFSET(#REF!,(MATCH(SMALL(#REF!,ROW()-10),#REF!,0)-1),0)</definedName>
    <definedName name="RD" localSheetId="8">OFFSET(#REF!,(MATCH(SMALL(#REF!,ROW()-10),#REF!,0)-1),0)</definedName>
    <definedName name="RD" localSheetId="2">OFFSET(#REF!,(MATCH(SMALL(#REF!,ROW()-10),#REF!,0)-1),0)</definedName>
    <definedName name="RD" localSheetId="10">OFFSET(#REF!,(MATCH(SMALL(#REF!,ROW()-10),#REF!,0)-1),0)</definedName>
    <definedName name="RD" localSheetId="7">OFFSET(#REF!,(MATCH(SMALL(#REF!,ROW()-10),#REF!,0)-1),0)</definedName>
    <definedName name="RD" localSheetId="0">OFFSET(#REF!,(MATCH(SMALL(#REF!,ROW()-10),#REF!,0)-1),0)</definedName>
    <definedName name="RD" localSheetId="13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74" l="1"/>
  <c r="O12" i="168"/>
  <c r="O12" i="165"/>
  <c r="U12" i="175"/>
  <c r="T12" i="175"/>
  <c r="S12" i="175"/>
  <c r="R12" i="175"/>
  <c r="Q12" i="175"/>
  <c r="P12" i="175"/>
  <c r="O12" i="175"/>
  <c r="M11" i="175"/>
  <c r="N11" i="175" s="1"/>
  <c r="M10" i="175"/>
  <c r="N10" i="175" s="1"/>
  <c r="M9" i="175"/>
  <c r="N9" i="175" s="1"/>
  <c r="M8" i="175"/>
  <c r="N8" i="175" s="1"/>
  <c r="M7" i="175"/>
  <c r="N7" i="175" s="1"/>
  <c r="M6" i="175"/>
  <c r="N6" i="175" s="1"/>
  <c r="M5" i="175"/>
  <c r="N5" i="175" s="1"/>
  <c r="M4" i="175"/>
  <c r="N4" i="175" s="1"/>
  <c r="U12" i="174"/>
  <c r="T12" i="174"/>
  <c r="S12" i="174"/>
  <c r="R12" i="174"/>
  <c r="Q12" i="174"/>
  <c r="P12" i="174"/>
  <c r="M11" i="174"/>
  <c r="N11" i="174" s="1"/>
  <c r="M10" i="174"/>
  <c r="N10" i="174" s="1"/>
  <c r="M9" i="174"/>
  <c r="N9" i="174" s="1"/>
  <c r="M8" i="174"/>
  <c r="N8" i="174" s="1"/>
  <c r="M7" i="174"/>
  <c r="N7" i="174" s="1"/>
  <c r="M6" i="174"/>
  <c r="N6" i="174" s="1"/>
  <c r="M5" i="174"/>
  <c r="N5" i="174" s="1"/>
  <c r="M4" i="174"/>
  <c r="N4" i="174" s="1"/>
  <c r="U12" i="173"/>
  <c r="T12" i="173"/>
  <c r="S12" i="173"/>
  <c r="R12" i="173"/>
  <c r="Q12" i="173"/>
  <c r="P12" i="173"/>
  <c r="O12" i="173"/>
  <c r="M11" i="173"/>
  <c r="N11" i="173" s="1"/>
  <c r="M10" i="173"/>
  <c r="N10" i="173" s="1"/>
  <c r="M9" i="173"/>
  <c r="N9" i="173" s="1"/>
  <c r="M8" i="173"/>
  <c r="N8" i="173" s="1"/>
  <c r="M7" i="173"/>
  <c r="N7" i="173" s="1"/>
  <c r="M6" i="173"/>
  <c r="N6" i="173" s="1"/>
  <c r="M5" i="173"/>
  <c r="N5" i="173" s="1"/>
  <c r="M4" i="173"/>
  <c r="N4" i="173" s="1"/>
  <c r="U12" i="172"/>
  <c r="T12" i="172"/>
  <c r="S12" i="172"/>
  <c r="R12" i="172"/>
  <c r="Q12" i="172"/>
  <c r="P12" i="172"/>
  <c r="O12" i="172"/>
  <c r="M11" i="172"/>
  <c r="N11" i="172" s="1"/>
  <c r="M10" i="172"/>
  <c r="N10" i="172" s="1"/>
  <c r="M9" i="172"/>
  <c r="N9" i="172" s="1"/>
  <c r="M8" i="172"/>
  <c r="N8" i="172" s="1"/>
  <c r="M7" i="172"/>
  <c r="N7" i="172" s="1"/>
  <c r="M6" i="172"/>
  <c r="N6" i="172" s="1"/>
  <c r="M5" i="172"/>
  <c r="N5" i="172" s="1"/>
  <c r="M4" i="172"/>
  <c r="N4" i="172" s="1"/>
  <c r="U12" i="170"/>
  <c r="T12" i="170"/>
  <c r="S12" i="170"/>
  <c r="R12" i="170"/>
  <c r="Q12" i="170"/>
  <c r="P12" i="170"/>
  <c r="O12" i="170"/>
  <c r="M11" i="170"/>
  <c r="N11" i="170" s="1"/>
  <c r="M10" i="170"/>
  <c r="N10" i="170" s="1"/>
  <c r="M9" i="170"/>
  <c r="N9" i="170" s="1"/>
  <c r="M8" i="170"/>
  <c r="N8" i="170" s="1"/>
  <c r="M7" i="170"/>
  <c r="N7" i="170" s="1"/>
  <c r="M6" i="170"/>
  <c r="N6" i="170" s="1"/>
  <c r="M5" i="170"/>
  <c r="N5" i="170" s="1"/>
  <c r="M4" i="170"/>
  <c r="N4" i="170" s="1"/>
  <c r="U12" i="169"/>
  <c r="T12" i="169"/>
  <c r="S12" i="169"/>
  <c r="R12" i="169"/>
  <c r="Q12" i="169"/>
  <c r="P12" i="169"/>
  <c r="O12" i="169"/>
  <c r="M11" i="169"/>
  <c r="N11" i="169" s="1"/>
  <c r="M10" i="169"/>
  <c r="N10" i="169" s="1"/>
  <c r="M9" i="169"/>
  <c r="N9" i="169" s="1"/>
  <c r="M8" i="169"/>
  <c r="N8" i="169" s="1"/>
  <c r="M7" i="169"/>
  <c r="N7" i="169" s="1"/>
  <c r="M6" i="169"/>
  <c r="N6" i="169" s="1"/>
  <c r="M5" i="169"/>
  <c r="N5" i="169" s="1"/>
  <c r="M4" i="169"/>
  <c r="N4" i="169" s="1"/>
  <c r="U12" i="168"/>
  <c r="T12" i="168"/>
  <c r="S12" i="168"/>
  <c r="R12" i="168"/>
  <c r="Q12" i="168"/>
  <c r="P12" i="168"/>
  <c r="M11" i="168"/>
  <c r="N11" i="168" s="1"/>
  <c r="M10" i="168"/>
  <c r="N10" i="168" s="1"/>
  <c r="M9" i="168"/>
  <c r="N9" i="168" s="1"/>
  <c r="M8" i="168"/>
  <c r="N8" i="168" s="1"/>
  <c r="M7" i="168"/>
  <c r="N7" i="168" s="1"/>
  <c r="M6" i="168"/>
  <c r="N6" i="168" s="1"/>
  <c r="M5" i="168"/>
  <c r="N5" i="168" s="1"/>
  <c r="M4" i="168"/>
  <c r="N4" i="168" s="1"/>
  <c r="U12" i="167"/>
  <c r="T12" i="167"/>
  <c r="S12" i="167"/>
  <c r="R12" i="167"/>
  <c r="Q12" i="167"/>
  <c r="P12" i="167"/>
  <c r="O12" i="167"/>
  <c r="M11" i="167"/>
  <c r="N11" i="167" s="1"/>
  <c r="M10" i="167"/>
  <c r="N10" i="167" s="1"/>
  <c r="M9" i="167"/>
  <c r="N9" i="167" s="1"/>
  <c r="M8" i="167"/>
  <c r="N8" i="167" s="1"/>
  <c r="M7" i="167"/>
  <c r="N7" i="167" s="1"/>
  <c r="M6" i="167"/>
  <c r="N6" i="167" s="1"/>
  <c r="M5" i="167"/>
  <c r="N5" i="167" s="1"/>
  <c r="M4" i="167"/>
  <c r="N4" i="167" s="1"/>
  <c r="U12" i="166"/>
  <c r="T12" i="166"/>
  <c r="S12" i="166"/>
  <c r="R12" i="166"/>
  <c r="Q12" i="166"/>
  <c r="P12" i="166"/>
  <c r="O12" i="166"/>
  <c r="M11" i="166"/>
  <c r="N11" i="166" s="1"/>
  <c r="M10" i="166"/>
  <c r="N10" i="166" s="1"/>
  <c r="M9" i="166"/>
  <c r="N9" i="166" s="1"/>
  <c r="M8" i="166"/>
  <c r="N8" i="166" s="1"/>
  <c r="M7" i="166"/>
  <c r="N7" i="166" s="1"/>
  <c r="M6" i="166"/>
  <c r="N6" i="166" s="1"/>
  <c r="M5" i="166"/>
  <c r="N5" i="166" s="1"/>
  <c r="M4" i="166"/>
  <c r="N4" i="166" s="1"/>
  <c r="U12" i="165"/>
  <c r="T12" i="165"/>
  <c r="S12" i="165"/>
  <c r="R12" i="165"/>
  <c r="Q12" i="165"/>
  <c r="P12" i="165"/>
  <c r="M11" i="165"/>
  <c r="N11" i="165" s="1"/>
  <c r="M10" i="165"/>
  <c r="N10" i="165" s="1"/>
  <c r="M9" i="165"/>
  <c r="N9" i="165" s="1"/>
  <c r="M8" i="165"/>
  <c r="N8" i="165" s="1"/>
  <c r="M7" i="165"/>
  <c r="N7" i="165" s="1"/>
  <c r="M6" i="165"/>
  <c r="N6" i="165" s="1"/>
  <c r="M5" i="165"/>
  <c r="N5" i="165" s="1"/>
  <c r="M4" i="165"/>
  <c r="N4" i="165" s="1"/>
  <c r="U12" i="164"/>
  <c r="T12" i="164"/>
  <c r="S12" i="164"/>
  <c r="R12" i="164"/>
  <c r="Q12" i="164"/>
  <c r="P12" i="164"/>
  <c r="O12" i="164"/>
  <c r="M11" i="164"/>
  <c r="N11" i="164" s="1"/>
  <c r="M10" i="164"/>
  <c r="N10" i="164" s="1"/>
  <c r="M9" i="164"/>
  <c r="N9" i="164" s="1"/>
  <c r="M8" i="164"/>
  <c r="N8" i="164" s="1"/>
  <c r="M7" i="164"/>
  <c r="N7" i="164" s="1"/>
  <c r="M6" i="164"/>
  <c r="N6" i="164" s="1"/>
  <c r="M5" i="164"/>
  <c r="N5" i="164" s="1"/>
  <c r="M4" i="164"/>
  <c r="N4" i="164" s="1"/>
  <c r="U12" i="163"/>
  <c r="T12" i="163"/>
  <c r="S12" i="163"/>
  <c r="R12" i="163"/>
  <c r="Q12" i="163"/>
  <c r="P12" i="163"/>
  <c r="O12" i="163"/>
  <c r="M11" i="163"/>
  <c r="N11" i="163" s="1"/>
  <c r="M10" i="163"/>
  <c r="N10" i="163" s="1"/>
  <c r="M9" i="163"/>
  <c r="N9" i="163" s="1"/>
  <c r="M8" i="163"/>
  <c r="N8" i="163" s="1"/>
  <c r="M7" i="163"/>
  <c r="N7" i="163" s="1"/>
  <c r="M6" i="163"/>
  <c r="N6" i="163" s="1"/>
  <c r="M5" i="163"/>
  <c r="N5" i="163" s="1"/>
  <c r="M4" i="163"/>
  <c r="N4" i="163" s="1"/>
  <c r="G4" i="162" l="1"/>
  <c r="G5" i="162"/>
  <c r="G6" i="162"/>
  <c r="G7" i="162"/>
  <c r="G8" i="162"/>
  <c r="G9" i="162"/>
  <c r="G10" i="162"/>
  <c r="G3" i="162"/>
  <c r="R12" i="75" l="1"/>
  <c r="Q12" i="75" l="1"/>
  <c r="P12" i="75"/>
  <c r="O12" i="75"/>
  <c r="H15" i="162" l="1"/>
  <c r="H13" i="162"/>
  <c r="M4" i="75" l="1"/>
  <c r="H3" i="162" s="1"/>
  <c r="U12" i="75" l="1"/>
  <c r="T12" i="75"/>
  <c r="S12" i="75"/>
  <c r="J3" i="162" l="1"/>
  <c r="M5" i="75" l="1"/>
  <c r="M6" i="75"/>
  <c r="M7" i="75"/>
  <c r="M8" i="75"/>
  <c r="M9" i="75"/>
  <c r="M10" i="75"/>
  <c r="M11" i="75"/>
  <c r="N4" i="75"/>
  <c r="N11" i="75" l="1"/>
  <c r="H10" i="162"/>
  <c r="N7" i="75"/>
  <c r="H6" i="162"/>
  <c r="N10" i="75"/>
  <c r="H9" i="162"/>
  <c r="N6" i="75"/>
  <c r="H5" i="162"/>
  <c r="N8" i="75"/>
  <c r="H7" i="162"/>
  <c r="N9" i="75"/>
  <c r="H8" i="162"/>
  <c r="N5" i="75"/>
  <c r="H4" i="162"/>
  <c r="I4" i="162" l="1"/>
  <c r="I5" i="162"/>
  <c r="I6" i="162"/>
  <c r="I7" i="162"/>
  <c r="I8" i="162"/>
  <c r="I9" i="162"/>
  <c r="I10" i="162"/>
  <c r="K3" i="162" l="1"/>
  <c r="K7" i="162"/>
  <c r="K8" i="162"/>
  <c r="K4" i="162"/>
  <c r="K10" i="162"/>
  <c r="K6" i="162"/>
  <c r="K9" i="162"/>
  <c r="K5" i="162"/>
  <c r="J7" i="162"/>
  <c r="J8" i="162"/>
  <c r="J4" i="162"/>
  <c r="J10" i="162"/>
  <c r="J6" i="162"/>
  <c r="J9" i="162"/>
  <c r="J5" i="162"/>
  <c r="K11" i="162" l="1"/>
  <c r="L17" i="162" s="1"/>
  <c r="J11" i="162"/>
  <c r="L16" i="162" s="1"/>
  <c r="L45" i="162"/>
  <c r="I3" i="162"/>
  <c r="L46" i="162"/>
  <c r="L19" i="162" l="1"/>
  <c r="L48" i="162"/>
</calcChain>
</file>

<file path=xl/sharedStrings.xml><?xml version="1.0" encoding="utf-8"?>
<sst xmlns="http://schemas.openxmlformats.org/spreadsheetml/2006/main" count="1060" uniqueCount="60">
  <si>
    <t>Saldo / Automático</t>
  </si>
  <si>
    <t>ALERTA</t>
  </si>
  <si>
    <t>Item</t>
  </si>
  <si>
    <t>Unidade</t>
  </si>
  <si>
    <t>Lote</t>
  </si>
  <si>
    <t>Qtde Registrada</t>
  </si>
  <si>
    <t>Peça</t>
  </si>
  <si>
    <t>Qtde Utilizada</t>
  </si>
  <si>
    <t xml:space="preserve">Saldo </t>
  </si>
  <si>
    <t>peça</t>
  </si>
  <si>
    <t>Valor Registrado</t>
  </si>
  <si>
    <t>Valor Utilizado</t>
  </si>
  <si>
    <t>Valor Total da Ata com Aditivo</t>
  </si>
  <si>
    <t>% Aditivos</t>
  </si>
  <si>
    <t>% Utilizado</t>
  </si>
  <si>
    <t>Especificação</t>
  </si>
  <si>
    <t>Código NUC</t>
  </si>
  <si>
    <t xml:space="preserve">AQUISIÇÃO DE MATERIAIS DE CARIMBOS (TODA A UDESC) E CONTRATAÇÃO DE EMPRESA PARA PRESTAÇÃO DE SERVIÇOS DE CHAVEIRO (CAMPUS I, CESFI, CERES, CCT, CEAVI E CEPLAN) </t>
  </si>
  <si>
    <t>Grupo-Classe</t>
  </si>
  <si>
    <t>XX/XX/20XX</t>
  </si>
  <si>
    <t>Empresas</t>
  </si>
  <si>
    <t>Preço  Unitário</t>
  </si>
  <si>
    <t>Detalhamento</t>
  </si>
  <si>
    <t xml:space="preserve">CENTRO PARTICIPANTE: </t>
  </si>
  <si>
    <t xml:space="preserve">Valor Utilizado </t>
  </si>
  <si>
    <t>AQUISIÇÃO DE CARIMBOS (TODA UDESC) E CONTRATAÇÃO DE EMPRESA PARA PRESTAÇÃO DE SERVIÇOS DE CHAVEIRO, INCLUINDO O FORNECIMENTO DE PEÇAS (CAMPUS I, CERES, CESFI, CEPLAN E CEAVI)</t>
  </si>
  <si>
    <t>PROCESSO: 616/2023</t>
  </si>
  <si>
    <t>VIGÊNCIA DA ATA:  12/04/2023 a 12/04/2024</t>
  </si>
  <si>
    <t xml:space="preserve"> AF nº XXX/2023 Qtde. DT</t>
  </si>
  <si>
    <t>3 - Peças (Campus I, CERES, CESFI e CEAVI)</t>
  </si>
  <si>
    <t>SUPERA BLOCOS LICITAÇÕES LTDA, CNPJ 26.749.211/0001-15</t>
  </si>
  <si>
    <t>Marca/Modelo</t>
  </si>
  <si>
    <t>Fornecimento de fechadura para divisoria</t>
  </si>
  <si>
    <t>KALA</t>
  </si>
  <si>
    <t>10228-8-015</t>
  </si>
  <si>
    <t>339030-24</t>
  </si>
  <si>
    <t>Fornecimento de fechadura simples/yale/gorge</t>
  </si>
  <si>
    <t>ALIANÇA</t>
  </si>
  <si>
    <t>10228-8-011</t>
  </si>
  <si>
    <t>Fornecimento de fechadura tipo tetra</t>
  </si>
  <si>
    <t>SOPRANO</t>
  </si>
  <si>
    <t>10228-8-002</t>
  </si>
  <si>
    <t>Fornecimento de fechadura de mesa (gaveta) com duas chaves</t>
  </si>
  <si>
    <t>VONDER</t>
  </si>
  <si>
    <t>Fornecimento de maçaneta para fechadura simples/gorge/yale</t>
  </si>
  <si>
    <t>07914-6-001</t>
  </si>
  <si>
    <t>Fornecimento de cadeado 20mm com haste curta em latão</t>
  </si>
  <si>
    <t>00328-0-024</t>
  </si>
  <si>
    <t>Fornecimento de cadeado 25mm com haste curta em latão</t>
  </si>
  <si>
    <t>PAPAIZ</t>
  </si>
  <si>
    <t>00328-0-008</t>
  </si>
  <si>
    <t>Fornecimento de cadeado 35mm com haste curta em latão</t>
  </si>
  <si>
    <t>00328-0-009</t>
  </si>
  <si>
    <t>AQUISIÇÃO DE CARIMBOS (TODA UDESC) E CONTRATAÇÃO DE EMPRESA PARA PRESTAÇÃO DE SERVIÇOS DE CHAVEIRO, INCLUINDO O FORNECIMENTO DE PEÇAS (CAMPUS I, CERES, CESFI E CEAVI)</t>
  </si>
  <si>
    <t xml:space="preserve"> AF nº 710/2023 Qtde. DT</t>
  </si>
  <si>
    <t xml:space="preserve"> AF nº 655/2023 </t>
  </si>
  <si>
    <t xml:space="preserve"> AF nº 
2556/2023
Qtde. DT</t>
  </si>
  <si>
    <t xml:space="preserve"> AF nº 2487/2023 Qtde. DT</t>
  </si>
  <si>
    <t xml:space="preserve"> AF nº 262/2024 Qtde. DT</t>
  </si>
  <si>
    <t>Resumo Atualizado em 05/06/2024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</si>
</sst>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00\-00"/>
  </numFmts>
  <fonts count="15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1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11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3" borderId="0" xfId="1" applyFont="1" applyFill="1" applyAlignment="1">
      <alignment horizontal="center" vertical="center" wrapText="1"/>
    </xf>
    <xf numFmtId="3" fontId="3" fillId="3" borderId="0" xfId="1" applyNumberFormat="1" applyFont="1" applyFill="1" applyAlignment="1" applyProtection="1">
      <alignment wrapText="1"/>
      <protection locked="0"/>
    </xf>
    <xf numFmtId="166" fontId="3" fillId="7" borderId="1" xfId="0" applyNumberFormat="1" applyFont="1" applyFill="1" applyBorder="1" applyAlignment="1">
      <alignment horizontal="center" vertical="center" wrapText="1"/>
    </xf>
    <xf numFmtId="3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9" borderId="1" xfId="13" applyFont="1" applyFill="1" applyBorder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0" fontId="3" fillId="0" borderId="0" xfId="1" applyFont="1" applyFill="1" applyAlignment="1">
      <alignment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6" fontId="3" fillId="3" borderId="0" xfId="0" applyNumberFormat="1" applyFont="1" applyFill="1" applyAlignment="1">
      <alignment horizontal="center" vertical="center" wrapText="1"/>
    </xf>
    <xf numFmtId="1" fontId="3" fillId="0" borderId="0" xfId="1" applyNumberFormat="1" applyFont="1" applyFill="1" applyAlignment="1" applyProtection="1">
      <alignment horizontal="center" vertical="center" wrapText="1"/>
      <protection locked="0"/>
    </xf>
    <xf numFmtId="1" fontId="3" fillId="3" borderId="0" xfId="1" applyNumberFormat="1" applyFont="1" applyFill="1" applyAlignment="1" applyProtection="1">
      <alignment horizontal="center" vertical="center" wrapText="1"/>
      <protection locked="0"/>
    </xf>
    <xf numFmtId="1" fontId="0" fillId="6" borderId="1" xfId="0" applyNumberFormat="1" applyFill="1" applyBorder="1" applyAlignment="1">
      <alignment horizontal="center" vertical="center"/>
    </xf>
    <xf numFmtId="44" fontId="3" fillId="0" borderId="0" xfId="13" applyFont="1" applyFill="1" applyAlignment="1">
      <alignment horizontal="center" vertical="center" wrapText="1"/>
    </xf>
    <xf numFmtId="0" fontId="3" fillId="0" borderId="0" xfId="1" applyFont="1" applyFill="1" applyAlignment="1">
      <alignment horizontal="left" wrapText="1"/>
    </xf>
    <xf numFmtId="44" fontId="6" fillId="7" borderId="5" xfId="1" applyNumberFormat="1" applyFont="1" applyFill="1" applyBorder="1" applyAlignment="1">
      <alignment vertical="center" wrapText="1"/>
    </xf>
    <xf numFmtId="168" fontId="6" fillId="7" borderId="6" xfId="1" applyNumberFormat="1" applyFont="1" applyFill="1" applyBorder="1" applyAlignment="1" applyProtection="1">
      <alignment horizontal="right"/>
      <protection locked="0"/>
    </xf>
    <xf numFmtId="9" fontId="6" fillId="7" borderId="4" xfId="17" applyFont="1" applyFill="1" applyBorder="1" applyAlignment="1" applyProtection="1">
      <alignment horizontal="right"/>
      <protection locked="0"/>
    </xf>
    <xf numFmtId="1" fontId="3" fillId="7" borderId="4" xfId="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Fill="1" applyAlignment="1">
      <alignment horizontal="left" vertical="top" wrapText="1"/>
    </xf>
    <xf numFmtId="0" fontId="3" fillId="3" borderId="0" xfId="1" applyFont="1" applyFill="1" applyAlignment="1">
      <alignment horizontal="left" vertical="top" wrapText="1"/>
    </xf>
    <xf numFmtId="44" fontId="3" fillId="0" borderId="0" xfId="8" applyFont="1" applyAlignment="1" applyProtection="1">
      <alignment horizontal="center" wrapText="1"/>
      <protection locked="0"/>
    </xf>
    <xf numFmtId="44" fontId="3" fillId="0" borderId="0" xfId="8" applyFont="1" applyAlignment="1">
      <alignment wrapText="1"/>
    </xf>
    <xf numFmtId="1" fontId="6" fillId="7" borderId="1" xfId="1" applyNumberFormat="1" applyFont="1" applyFill="1" applyBorder="1" applyAlignment="1">
      <alignment horizontal="left" vertical="center" wrapText="1"/>
    </xf>
    <xf numFmtId="1" fontId="6" fillId="7" borderId="3" xfId="1" applyNumberFormat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 wrapText="1"/>
    </xf>
    <xf numFmtId="0" fontId="9" fillId="10" borderId="1" xfId="0" applyFont="1" applyFill="1" applyBorder="1" applyAlignment="1" applyProtection="1">
      <alignment horizontal="center" vertical="center" textRotation="90" wrapText="1"/>
    </xf>
    <xf numFmtId="0" fontId="9" fillId="10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 applyProtection="1">
      <alignment horizontal="justify" vertical="top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43" fontId="9" fillId="10" borderId="1" xfId="0" applyNumberFormat="1" applyFont="1" applyFill="1" applyBorder="1" applyAlignment="1" applyProtection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0" fontId="0" fillId="0" borderId="0" xfId="0"/>
    <xf numFmtId="0" fontId="0" fillId="0" borderId="0" xfId="0"/>
    <xf numFmtId="0" fontId="3" fillId="0" borderId="0" xfId="1" applyFont="1" applyAlignment="1" applyProtection="1">
      <alignment wrapText="1"/>
      <protection locked="0"/>
    </xf>
    <xf numFmtId="0" fontId="3" fillId="3" borderId="1" xfId="1" applyFont="1" applyFill="1" applyBorder="1" applyAlignment="1" applyProtection="1">
      <alignment wrapText="1"/>
      <protection locked="0"/>
    </xf>
    <xf numFmtId="0" fontId="3" fillId="0" borderId="0" xfId="1" applyFont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44" fontId="3" fillId="0" borderId="0" xfId="1" applyNumberFormat="1" applyFont="1" applyFill="1" applyAlignment="1">
      <alignment wrapText="1"/>
    </xf>
    <xf numFmtId="0" fontId="3" fillId="7" borderId="1" xfId="1" applyFont="1" applyFill="1" applyBorder="1" applyAlignment="1">
      <alignment wrapText="1"/>
    </xf>
    <xf numFmtId="0" fontId="3" fillId="7" borderId="1" xfId="1" applyFont="1" applyFill="1" applyBorder="1" applyAlignment="1">
      <alignment horizontal="left" wrapText="1"/>
    </xf>
    <xf numFmtId="44" fontId="3" fillId="7" borderId="1" xfId="1" applyNumberFormat="1" applyFont="1" applyFill="1" applyBorder="1" applyAlignment="1">
      <alignment wrapText="1"/>
    </xf>
    <xf numFmtId="14" fontId="3" fillId="7" borderId="1" xfId="1" applyNumberFormat="1" applyFont="1" applyFill="1" applyBorder="1" applyAlignment="1">
      <alignment wrapText="1"/>
    </xf>
    <xf numFmtId="9" fontId="3" fillId="7" borderId="1" xfId="17" applyFont="1" applyFill="1" applyBorder="1" applyAlignment="1">
      <alignment wrapText="1"/>
    </xf>
    <xf numFmtId="0" fontId="3" fillId="3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0" fontId="11" fillId="3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justify" vertical="top" wrapText="1"/>
    </xf>
    <xf numFmtId="0" fontId="6" fillId="3" borderId="1" xfId="0" applyFont="1" applyFill="1" applyBorder="1" applyAlignment="1">
      <alignment horizontal="justify" vertical="top" wrapText="1"/>
    </xf>
    <xf numFmtId="0" fontId="6" fillId="3" borderId="1" xfId="0" applyFont="1" applyFill="1" applyBorder="1" applyAlignment="1" applyProtection="1">
      <alignment horizontal="justify" vertical="top" wrapText="1"/>
      <protection locked="0"/>
    </xf>
    <xf numFmtId="169" fontId="13" fillId="3" borderId="1" xfId="0" applyNumberFormat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3" fontId="13" fillId="0" borderId="1" xfId="0" applyNumberFormat="1" applyFont="1" applyBorder="1" applyAlignment="1">
      <alignment horizontal="center" vertical="center"/>
    </xf>
    <xf numFmtId="41" fontId="6" fillId="0" borderId="1" xfId="0" applyNumberFormat="1" applyFont="1" applyFill="1" applyBorder="1" applyAlignment="1">
      <alignment horizontal="center" vertical="center" wrapText="1"/>
    </xf>
    <xf numFmtId="166" fontId="6" fillId="7" borderId="1" xfId="0" applyNumberFormat="1" applyFont="1" applyFill="1" applyBorder="1" applyAlignment="1">
      <alignment horizontal="center" vertical="center" wrapText="1"/>
    </xf>
    <xf numFmtId="3" fontId="6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41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4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3" applyFont="1" applyAlignment="1" applyProtection="1">
      <alignment wrapText="1"/>
      <protection locked="0"/>
    </xf>
    <xf numFmtId="0" fontId="14" fillId="3" borderId="3" xfId="0" applyFont="1" applyFill="1" applyBorder="1" applyAlignment="1">
      <alignment horizontal="center" vertical="center" textRotation="90" wrapText="1"/>
    </xf>
    <xf numFmtId="0" fontId="14" fillId="3" borderId="7" xfId="0" applyFont="1" applyFill="1" applyBorder="1" applyAlignment="1">
      <alignment horizontal="center" vertical="center" textRotation="90" wrapText="1"/>
    </xf>
    <xf numFmtId="0" fontId="14" fillId="3" borderId="2" xfId="0" applyFont="1" applyFill="1" applyBorder="1" applyAlignment="1">
      <alignment horizontal="center" vertical="center" textRotation="90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NumberFormat="1" applyFont="1" applyFill="1" applyBorder="1" applyAlignment="1">
      <alignment horizontal="left" vertical="center" wrapText="1"/>
    </xf>
    <xf numFmtId="3" fontId="8" fillId="5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7" borderId="8" xfId="1" applyNumberFormat="1" applyFont="1" applyFill="1" applyBorder="1" applyAlignment="1" applyProtection="1">
      <alignment horizontal="left" vertical="center" wrapText="1"/>
      <protection locked="0"/>
    </xf>
    <xf numFmtId="1" fontId="3" fillId="7" borderId="9" xfId="1" applyNumberFormat="1" applyFont="1" applyFill="1" applyBorder="1" applyAlignment="1" applyProtection="1">
      <alignment horizontal="left" vertical="center" wrapText="1"/>
      <protection locked="0"/>
    </xf>
    <xf numFmtId="1" fontId="6" fillId="7" borderId="1" xfId="1" applyNumberFormat="1" applyFont="1" applyFill="1" applyBorder="1" applyAlignment="1" applyProtection="1">
      <alignment horizontal="left" vertical="center"/>
      <protection locked="0"/>
    </xf>
    <xf numFmtId="1" fontId="6" fillId="7" borderId="8" xfId="1" applyNumberFormat="1" applyFont="1" applyFill="1" applyBorder="1" applyAlignment="1" applyProtection="1">
      <alignment horizontal="left" vertical="center"/>
      <protection locked="0"/>
    </xf>
    <xf numFmtId="1" fontId="6" fillId="7" borderId="8" xfId="1" applyNumberFormat="1" applyFont="1" applyFill="1" applyBorder="1" applyAlignment="1">
      <alignment horizontal="left" vertical="center" wrapText="1"/>
    </xf>
    <xf numFmtId="1" fontId="6" fillId="7" borderId="9" xfId="1" applyNumberFormat="1" applyFont="1" applyFill="1" applyBorder="1" applyAlignment="1">
      <alignment horizontal="left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4" borderId="8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textRotation="90"/>
    </xf>
    <xf numFmtId="0" fontId="12" fillId="3" borderId="7" xfId="0" applyFont="1" applyFill="1" applyBorder="1" applyAlignment="1">
      <alignment horizontal="center" vertical="center" textRotation="90"/>
    </xf>
    <xf numFmtId="0" fontId="12" fillId="3" borderId="2" xfId="0" applyFont="1" applyFill="1" applyBorder="1" applyAlignment="1">
      <alignment horizontal="center" vertical="center" textRotation="90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171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20" xr:uid="{00000000-0005-0000-0000-000004000000}"/>
    <cellStyle name="Moeda 3 2 2" xfId="47" xr:uid="{00000000-0005-0000-0000-000004000000}"/>
    <cellStyle name="Moeda 3 2 2 2" xfId="128" xr:uid="{00000000-0005-0000-0000-000004000000}"/>
    <cellStyle name="Moeda 3 2 3" xfId="74" xr:uid="{00000000-0005-0000-0000-000004000000}"/>
    <cellStyle name="Moeda 3 2 3 2" xfId="155" xr:uid="{00000000-0005-0000-0000-000004000000}"/>
    <cellStyle name="Moeda 3 2 4" xfId="101" xr:uid="{00000000-0005-0000-0000-000004000000}"/>
    <cellStyle name="Moeda 3 3" xfId="29" xr:uid="{00000000-0005-0000-0000-000005000000}"/>
    <cellStyle name="Moeda 3 3 2" xfId="56" xr:uid="{00000000-0005-0000-0000-000005000000}"/>
    <cellStyle name="Moeda 3 3 2 2" xfId="137" xr:uid="{00000000-0005-0000-0000-000005000000}"/>
    <cellStyle name="Moeda 3 3 3" xfId="83" xr:uid="{00000000-0005-0000-0000-000005000000}"/>
    <cellStyle name="Moeda 3 3 3 2" xfId="164" xr:uid="{00000000-0005-0000-0000-000005000000}"/>
    <cellStyle name="Moeda 3 3 4" xfId="110" xr:uid="{00000000-0005-0000-0000-000005000000}"/>
    <cellStyle name="Moeda 3 4" xfId="38" xr:uid="{00000000-0005-0000-0000-000003000000}"/>
    <cellStyle name="Moeda 3 4 2" xfId="119" xr:uid="{00000000-0005-0000-0000-000003000000}"/>
    <cellStyle name="Moeda 3 5" xfId="65" xr:uid="{00000000-0005-0000-0000-000003000000}"/>
    <cellStyle name="Moeda 3 5 2" xfId="146" xr:uid="{00000000-0005-0000-0000-000003000000}"/>
    <cellStyle name="Moeda 3 6" xfId="92" xr:uid="{00000000-0005-0000-0000-000003000000}"/>
    <cellStyle name="Moeda 4" xfId="14" xr:uid="{00000000-0005-0000-0000-000006000000}"/>
    <cellStyle name="Moeda 4 2" xfId="24" xr:uid="{00000000-0005-0000-0000-000007000000}"/>
    <cellStyle name="Moeda 4 2 2" xfId="51" xr:uid="{00000000-0005-0000-0000-000007000000}"/>
    <cellStyle name="Moeda 4 2 2 2" xfId="132" xr:uid="{00000000-0005-0000-0000-000007000000}"/>
    <cellStyle name="Moeda 4 2 3" xfId="78" xr:uid="{00000000-0005-0000-0000-000007000000}"/>
    <cellStyle name="Moeda 4 2 3 2" xfId="159" xr:uid="{00000000-0005-0000-0000-000007000000}"/>
    <cellStyle name="Moeda 4 2 4" xfId="105" xr:uid="{00000000-0005-0000-0000-000007000000}"/>
    <cellStyle name="Moeda 4 3" xfId="33" xr:uid="{00000000-0005-0000-0000-000008000000}"/>
    <cellStyle name="Moeda 4 3 2" xfId="60" xr:uid="{00000000-0005-0000-0000-000008000000}"/>
    <cellStyle name="Moeda 4 3 2 2" xfId="141" xr:uid="{00000000-0005-0000-0000-000008000000}"/>
    <cellStyle name="Moeda 4 3 3" xfId="87" xr:uid="{00000000-0005-0000-0000-000008000000}"/>
    <cellStyle name="Moeda 4 3 3 2" xfId="168" xr:uid="{00000000-0005-0000-0000-000008000000}"/>
    <cellStyle name="Moeda 4 3 4" xfId="114" xr:uid="{00000000-0005-0000-0000-000008000000}"/>
    <cellStyle name="Moeda 4 4" xfId="42" xr:uid="{00000000-0005-0000-0000-000006000000}"/>
    <cellStyle name="Moeda 4 4 2" xfId="123" xr:uid="{00000000-0005-0000-0000-000006000000}"/>
    <cellStyle name="Moeda 4 5" xfId="69" xr:uid="{00000000-0005-0000-0000-000006000000}"/>
    <cellStyle name="Moeda 4 5 2" xfId="150" xr:uid="{00000000-0005-0000-0000-000006000000}"/>
    <cellStyle name="Moeda 4 6" xfId="96" xr:uid="{00000000-0005-0000-0000-000006000000}"/>
    <cellStyle name="Moeda 5" xfId="23" xr:uid="{00000000-0005-0000-0000-000009000000}"/>
    <cellStyle name="Moeda 5 2" xfId="50" xr:uid="{00000000-0005-0000-0000-000009000000}"/>
    <cellStyle name="Moeda 5 2 2" xfId="131" xr:uid="{00000000-0005-0000-0000-000009000000}"/>
    <cellStyle name="Moeda 5 3" xfId="77" xr:uid="{00000000-0005-0000-0000-000009000000}"/>
    <cellStyle name="Moeda 5 3 2" xfId="158" xr:uid="{00000000-0005-0000-0000-000009000000}"/>
    <cellStyle name="Moeda 5 4" xfId="104" xr:uid="{00000000-0005-0000-0000-000009000000}"/>
    <cellStyle name="Moeda 6" xfId="32" xr:uid="{00000000-0005-0000-0000-00000A000000}"/>
    <cellStyle name="Moeda 6 2" xfId="59" xr:uid="{00000000-0005-0000-0000-00000A000000}"/>
    <cellStyle name="Moeda 6 2 2" xfId="140" xr:uid="{00000000-0005-0000-0000-00000A000000}"/>
    <cellStyle name="Moeda 6 3" xfId="86" xr:uid="{00000000-0005-0000-0000-00000A000000}"/>
    <cellStyle name="Moeda 6 3 2" xfId="167" xr:uid="{00000000-0005-0000-0000-00000A000000}"/>
    <cellStyle name="Moeda 6 4" xfId="113" xr:uid="{00000000-0005-0000-0000-00000A000000}"/>
    <cellStyle name="Moeda 7" xfId="41" xr:uid="{00000000-0005-0000-0000-000050000000}"/>
    <cellStyle name="Moeda 7 2" xfId="122" xr:uid="{00000000-0005-0000-0000-000050000000}"/>
    <cellStyle name="Moeda 8" xfId="68" xr:uid="{00000000-0005-0000-0000-00006B000000}"/>
    <cellStyle name="Moeda 8 2" xfId="149" xr:uid="{00000000-0005-0000-0000-00006B000000}"/>
    <cellStyle name="Moeda 9" xfId="95" xr:uid="{00000000-0005-0000-0000-000086000000}"/>
    <cellStyle name="Normal" xfId="0" builtinId="0"/>
    <cellStyle name="Normal 2" xfId="1" xr:uid="{00000000-0005-0000-0000-00000C000000}"/>
    <cellStyle name="Porcentagem" xfId="17" builtinId="5"/>
    <cellStyle name="Porcentagem 2" xfId="12" xr:uid="{00000000-0005-0000-0000-00000E000000}"/>
    <cellStyle name="Separador de milhares 2" xfId="2" xr:uid="{00000000-0005-0000-0000-00000F000000}"/>
    <cellStyle name="Separador de milhares 2 2" xfId="7" xr:uid="{00000000-0005-0000-0000-000010000000}"/>
    <cellStyle name="Separador de milhares 2 2 2" xfId="11" xr:uid="{00000000-0005-0000-0000-000011000000}"/>
    <cellStyle name="Separador de milhares 2 2 2 2" xfId="22" xr:uid="{00000000-0005-0000-0000-000012000000}"/>
    <cellStyle name="Separador de milhares 2 2 2 2 2" xfId="49" xr:uid="{00000000-0005-0000-0000-000012000000}"/>
    <cellStyle name="Separador de milhares 2 2 2 2 2 2" xfId="130" xr:uid="{00000000-0005-0000-0000-000012000000}"/>
    <cellStyle name="Separador de milhares 2 2 2 2 3" xfId="76" xr:uid="{00000000-0005-0000-0000-000012000000}"/>
    <cellStyle name="Separador de milhares 2 2 2 2 3 2" xfId="157" xr:uid="{00000000-0005-0000-0000-000012000000}"/>
    <cellStyle name="Separador de milhares 2 2 2 2 4" xfId="103" xr:uid="{00000000-0005-0000-0000-000012000000}"/>
    <cellStyle name="Separador de milhares 2 2 2 3" xfId="31" xr:uid="{00000000-0005-0000-0000-000013000000}"/>
    <cellStyle name="Separador de milhares 2 2 2 3 2" xfId="58" xr:uid="{00000000-0005-0000-0000-000013000000}"/>
    <cellStyle name="Separador de milhares 2 2 2 3 2 2" xfId="139" xr:uid="{00000000-0005-0000-0000-000013000000}"/>
    <cellStyle name="Separador de milhares 2 2 2 3 3" xfId="85" xr:uid="{00000000-0005-0000-0000-000013000000}"/>
    <cellStyle name="Separador de milhares 2 2 2 3 3 2" xfId="166" xr:uid="{00000000-0005-0000-0000-000013000000}"/>
    <cellStyle name="Separador de milhares 2 2 2 3 4" xfId="112" xr:uid="{00000000-0005-0000-0000-000013000000}"/>
    <cellStyle name="Separador de milhares 2 2 2 4" xfId="40" xr:uid="{00000000-0005-0000-0000-000011000000}"/>
    <cellStyle name="Separador de milhares 2 2 2 4 2" xfId="121" xr:uid="{00000000-0005-0000-0000-000011000000}"/>
    <cellStyle name="Separador de milhares 2 2 2 5" xfId="67" xr:uid="{00000000-0005-0000-0000-000011000000}"/>
    <cellStyle name="Separador de milhares 2 2 2 5 2" xfId="148" xr:uid="{00000000-0005-0000-0000-000011000000}"/>
    <cellStyle name="Separador de milhares 2 2 2 6" xfId="94" xr:uid="{00000000-0005-0000-0000-000011000000}"/>
    <cellStyle name="Separador de milhares 2 2 3" xfId="16" xr:uid="{00000000-0005-0000-0000-000014000000}"/>
    <cellStyle name="Separador de milhares 2 2 3 2" xfId="26" xr:uid="{00000000-0005-0000-0000-000015000000}"/>
    <cellStyle name="Separador de milhares 2 2 3 2 2" xfId="53" xr:uid="{00000000-0005-0000-0000-000015000000}"/>
    <cellStyle name="Separador de milhares 2 2 3 2 2 2" xfId="134" xr:uid="{00000000-0005-0000-0000-000015000000}"/>
    <cellStyle name="Separador de milhares 2 2 3 2 3" xfId="80" xr:uid="{00000000-0005-0000-0000-000015000000}"/>
    <cellStyle name="Separador de milhares 2 2 3 2 3 2" xfId="161" xr:uid="{00000000-0005-0000-0000-000015000000}"/>
    <cellStyle name="Separador de milhares 2 2 3 2 4" xfId="107" xr:uid="{00000000-0005-0000-0000-000015000000}"/>
    <cellStyle name="Separador de milhares 2 2 3 3" xfId="35" xr:uid="{00000000-0005-0000-0000-000016000000}"/>
    <cellStyle name="Separador de milhares 2 2 3 3 2" xfId="62" xr:uid="{00000000-0005-0000-0000-000016000000}"/>
    <cellStyle name="Separador de milhares 2 2 3 3 2 2" xfId="143" xr:uid="{00000000-0005-0000-0000-000016000000}"/>
    <cellStyle name="Separador de milhares 2 2 3 3 3" xfId="89" xr:uid="{00000000-0005-0000-0000-000016000000}"/>
    <cellStyle name="Separador de milhares 2 2 3 3 3 2" xfId="170" xr:uid="{00000000-0005-0000-0000-000016000000}"/>
    <cellStyle name="Separador de milhares 2 2 3 3 4" xfId="116" xr:uid="{00000000-0005-0000-0000-000016000000}"/>
    <cellStyle name="Separador de milhares 2 2 3 4" xfId="44" xr:uid="{00000000-0005-0000-0000-000014000000}"/>
    <cellStyle name="Separador de milhares 2 2 3 4 2" xfId="125" xr:uid="{00000000-0005-0000-0000-000014000000}"/>
    <cellStyle name="Separador de milhares 2 2 3 5" xfId="71" xr:uid="{00000000-0005-0000-0000-000014000000}"/>
    <cellStyle name="Separador de milhares 2 2 3 5 2" xfId="152" xr:uid="{00000000-0005-0000-0000-000014000000}"/>
    <cellStyle name="Separador de milhares 2 2 3 6" xfId="98" xr:uid="{00000000-0005-0000-0000-000014000000}"/>
    <cellStyle name="Separador de milhares 2 2 4" xfId="19" xr:uid="{00000000-0005-0000-0000-000017000000}"/>
    <cellStyle name="Separador de milhares 2 2 4 2" xfId="46" xr:uid="{00000000-0005-0000-0000-000017000000}"/>
    <cellStyle name="Separador de milhares 2 2 4 2 2" xfId="127" xr:uid="{00000000-0005-0000-0000-000017000000}"/>
    <cellStyle name="Separador de milhares 2 2 4 3" xfId="73" xr:uid="{00000000-0005-0000-0000-000017000000}"/>
    <cellStyle name="Separador de milhares 2 2 4 3 2" xfId="154" xr:uid="{00000000-0005-0000-0000-000017000000}"/>
    <cellStyle name="Separador de milhares 2 2 4 4" xfId="100" xr:uid="{00000000-0005-0000-0000-000017000000}"/>
    <cellStyle name="Separador de milhares 2 2 5" xfId="28" xr:uid="{00000000-0005-0000-0000-000018000000}"/>
    <cellStyle name="Separador de milhares 2 2 5 2" xfId="55" xr:uid="{00000000-0005-0000-0000-000018000000}"/>
    <cellStyle name="Separador de milhares 2 2 5 2 2" xfId="136" xr:uid="{00000000-0005-0000-0000-000018000000}"/>
    <cellStyle name="Separador de milhares 2 2 5 3" xfId="82" xr:uid="{00000000-0005-0000-0000-000018000000}"/>
    <cellStyle name="Separador de milhares 2 2 5 3 2" xfId="163" xr:uid="{00000000-0005-0000-0000-000018000000}"/>
    <cellStyle name="Separador de milhares 2 2 5 4" xfId="109" xr:uid="{00000000-0005-0000-0000-000018000000}"/>
    <cellStyle name="Separador de milhares 2 2 6" xfId="37" xr:uid="{00000000-0005-0000-0000-000010000000}"/>
    <cellStyle name="Separador de milhares 2 2 6 2" xfId="118" xr:uid="{00000000-0005-0000-0000-000010000000}"/>
    <cellStyle name="Separador de milhares 2 2 7" xfId="64" xr:uid="{00000000-0005-0000-0000-000010000000}"/>
    <cellStyle name="Separador de milhares 2 2 7 2" xfId="145" xr:uid="{00000000-0005-0000-0000-000010000000}"/>
    <cellStyle name="Separador de milhares 2 2 8" xfId="91" xr:uid="{00000000-0005-0000-0000-000010000000}"/>
    <cellStyle name="Separador de milhares 2 3" xfId="6" xr:uid="{00000000-0005-0000-0000-000019000000}"/>
    <cellStyle name="Separador de milhares 2 3 2" xfId="10" xr:uid="{00000000-0005-0000-0000-00001A000000}"/>
    <cellStyle name="Separador de milhares 2 3 2 2" xfId="21" xr:uid="{00000000-0005-0000-0000-00001B000000}"/>
    <cellStyle name="Separador de milhares 2 3 2 2 2" xfId="48" xr:uid="{00000000-0005-0000-0000-00001B000000}"/>
    <cellStyle name="Separador de milhares 2 3 2 2 2 2" xfId="129" xr:uid="{00000000-0005-0000-0000-00001B000000}"/>
    <cellStyle name="Separador de milhares 2 3 2 2 3" xfId="75" xr:uid="{00000000-0005-0000-0000-00001B000000}"/>
    <cellStyle name="Separador de milhares 2 3 2 2 3 2" xfId="156" xr:uid="{00000000-0005-0000-0000-00001B000000}"/>
    <cellStyle name="Separador de milhares 2 3 2 2 4" xfId="102" xr:uid="{00000000-0005-0000-0000-00001B000000}"/>
    <cellStyle name="Separador de milhares 2 3 2 3" xfId="30" xr:uid="{00000000-0005-0000-0000-00001C000000}"/>
    <cellStyle name="Separador de milhares 2 3 2 3 2" xfId="57" xr:uid="{00000000-0005-0000-0000-00001C000000}"/>
    <cellStyle name="Separador de milhares 2 3 2 3 2 2" xfId="138" xr:uid="{00000000-0005-0000-0000-00001C000000}"/>
    <cellStyle name="Separador de milhares 2 3 2 3 3" xfId="84" xr:uid="{00000000-0005-0000-0000-00001C000000}"/>
    <cellStyle name="Separador de milhares 2 3 2 3 3 2" xfId="165" xr:uid="{00000000-0005-0000-0000-00001C000000}"/>
    <cellStyle name="Separador de milhares 2 3 2 3 4" xfId="111" xr:uid="{00000000-0005-0000-0000-00001C000000}"/>
    <cellStyle name="Separador de milhares 2 3 2 4" xfId="39" xr:uid="{00000000-0005-0000-0000-00001A000000}"/>
    <cellStyle name="Separador de milhares 2 3 2 4 2" xfId="120" xr:uid="{00000000-0005-0000-0000-00001A000000}"/>
    <cellStyle name="Separador de milhares 2 3 2 5" xfId="66" xr:uid="{00000000-0005-0000-0000-00001A000000}"/>
    <cellStyle name="Separador de milhares 2 3 2 5 2" xfId="147" xr:uid="{00000000-0005-0000-0000-00001A000000}"/>
    <cellStyle name="Separador de milhares 2 3 2 6" xfId="93" xr:uid="{00000000-0005-0000-0000-00001A000000}"/>
    <cellStyle name="Separador de milhares 2 3 3" xfId="15" xr:uid="{00000000-0005-0000-0000-00001D000000}"/>
    <cellStyle name="Separador de milhares 2 3 3 2" xfId="25" xr:uid="{00000000-0005-0000-0000-00001E000000}"/>
    <cellStyle name="Separador de milhares 2 3 3 2 2" xfId="52" xr:uid="{00000000-0005-0000-0000-00001E000000}"/>
    <cellStyle name="Separador de milhares 2 3 3 2 2 2" xfId="133" xr:uid="{00000000-0005-0000-0000-00001E000000}"/>
    <cellStyle name="Separador de milhares 2 3 3 2 3" xfId="79" xr:uid="{00000000-0005-0000-0000-00001E000000}"/>
    <cellStyle name="Separador de milhares 2 3 3 2 3 2" xfId="160" xr:uid="{00000000-0005-0000-0000-00001E000000}"/>
    <cellStyle name="Separador de milhares 2 3 3 2 4" xfId="106" xr:uid="{00000000-0005-0000-0000-00001E000000}"/>
    <cellStyle name="Separador de milhares 2 3 3 3" xfId="34" xr:uid="{00000000-0005-0000-0000-00001F000000}"/>
    <cellStyle name="Separador de milhares 2 3 3 3 2" xfId="61" xr:uid="{00000000-0005-0000-0000-00001F000000}"/>
    <cellStyle name="Separador de milhares 2 3 3 3 2 2" xfId="142" xr:uid="{00000000-0005-0000-0000-00001F000000}"/>
    <cellStyle name="Separador de milhares 2 3 3 3 3" xfId="88" xr:uid="{00000000-0005-0000-0000-00001F000000}"/>
    <cellStyle name="Separador de milhares 2 3 3 3 3 2" xfId="169" xr:uid="{00000000-0005-0000-0000-00001F000000}"/>
    <cellStyle name="Separador de milhares 2 3 3 3 4" xfId="115" xr:uid="{00000000-0005-0000-0000-00001F000000}"/>
    <cellStyle name="Separador de milhares 2 3 3 4" xfId="43" xr:uid="{00000000-0005-0000-0000-00001D000000}"/>
    <cellStyle name="Separador de milhares 2 3 3 4 2" xfId="124" xr:uid="{00000000-0005-0000-0000-00001D000000}"/>
    <cellStyle name="Separador de milhares 2 3 3 5" xfId="70" xr:uid="{00000000-0005-0000-0000-00001D000000}"/>
    <cellStyle name="Separador de milhares 2 3 3 5 2" xfId="151" xr:uid="{00000000-0005-0000-0000-00001D000000}"/>
    <cellStyle name="Separador de milhares 2 3 3 6" xfId="97" xr:uid="{00000000-0005-0000-0000-00001D000000}"/>
    <cellStyle name="Separador de milhares 2 3 4" xfId="18" xr:uid="{00000000-0005-0000-0000-000020000000}"/>
    <cellStyle name="Separador de milhares 2 3 4 2" xfId="45" xr:uid="{00000000-0005-0000-0000-000020000000}"/>
    <cellStyle name="Separador de milhares 2 3 4 2 2" xfId="126" xr:uid="{00000000-0005-0000-0000-000020000000}"/>
    <cellStyle name="Separador de milhares 2 3 4 3" xfId="72" xr:uid="{00000000-0005-0000-0000-000020000000}"/>
    <cellStyle name="Separador de milhares 2 3 4 3 2" xfId="153" xr:uid="{00000000-0005-0000-0000-000020000000}"/>
    <cellStyle name="Separador de milhares 2 3 4 4" xfId="99" xr:uid="{00000000-0005-0000-0000-000020000000}"/>
    <cellStyle name="Separador de milhares 2 3 5" xfId="27" xr:uid="{00000000-0005-0000-0000-000021000000}"/>
    <cellStyle name="Separador de milhares 2 3 5 2" xfId="54" xr:uid="{00000000-0005-0000-0000-000021000000}"/>
    <cellStyle name="Separador de milhares 2 3 5 2 2" xfId="135" xr:uid="{00000000-0005-0000-0000-000021000000}"/>
    <cellStyle name="Separador de milhares 2 3 5 3" xfId="81" xr:uid="{00000000-0005-0000-0000-000021000000}"/>
    <cellStyle name="Separador de milhares 2 3 5 3 2" xfId="162" xr:uid="{00000000-0005-0000-0000-000021000000}"/>
    <cellStyle name="Separador de milhares 2 3 5 4" xfId="108" xr:uid="{00000000-0005-0000-0000-000021000000}"/>
    <cellStyle name="Separador de milhares 2 3 6" xfId="36" xr:uid="{00000000-0005-0000-0000-000019000000}"/>
    <cellStyle name="Separador de milhares 2 3 6 2" xfId="117" xr:uid="{00000000-0005-0000-0000-000019000000}"/>
    <cellStyle name="Separador de milhares 2 3 7" xfId="63" xr:uid="{00000000-0005-0000-0000-000019000000}"/>
    <cellStyle name="Separador de milhares 2 3 7 2" xfId="144" xr:uid="{00000000-0005-0000-0000-000019000000}"/>
    <cellStyle name="Separador de milhares 2 3 8" xfId="90" xr:uid="{00000000-0005-0000-0000-000019000000}"/>
    <cellStyle name="Separador de milhares 3" xfId="3" xr:uid="{00000000-0005-0000-0000-000022000000}"/>
    <cellStyle name="Título 5" xfId="4" xr:uid="{00000000-0005-0000-0000-000023000000}"/>
  </cellStyles>
  <dxfs count="164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1" defaultTableStyle="TableStyleMedium9" defaultPivotStyle="PivotStyleLight16">
    <tableStyle name="Invisible" pivot="0" table="0" count="0" xr9:uid="{27804E29-EB13-495D-8C58-39DC28477F3F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33C4444A-48D9-4ADB-A6A5-56CA5CB990B6}"/>
            </a:ext>
          </a:extLst>
        </xdr:cNvPr>
        <xdr:cNvSpPr>
          <a:spLocks noChangeArrowheads="1"/>
        </xdr:cNvSpPr>
      </xdr:nvSpPr>
      <xdr:spPr bwMode="auto">
        <a:xfrm>
          <a:off x="2600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X236"/>
  <sheetViews>
    <sheetView zoomScale="84" zoomScaleNormal="84" workbookViewId="0">
      <selection activeCell="M4" sqref="M4:M12"/>
    </sheetView>
  </sheetViews>
  <sheetFormatPr defaultColWidth="9.75" defaultRowHeight="14.3" x14ac:dyDescent="0.25"/>
  <cols>
    <col min="1" max="1" width="15.25" style="1" customWidth="1"/>
    <col min="2" max="2" width="23.75" style="1" customWidth="1"/>
    <col min="3" max="3" width="12.375" style="17" customWidth="1"/>
    <col min="4" max="4" width="60.875" style="1" customWidth="1"/>
    <col min="5" max="5" width="16" style="1" customWidth="1"/>
    <col min="6" max="6" width="8" style="1" hidden="1" customWidth="1"/>
    <col min="7" max="7" width="15.75" style="1" customWidth="1"/>
    <col min="8" max="8" width="14.125" style="1" customWidth="1"/>
    <col min="9" max="9" width="17.875" style="1" customWidth="1"/>
    <col min="10" max="10" width="15.875" style="1" bestFit="1" customWidth="1"/>
    <col min="11" max="11" width="12.75" style="23" bestFit="1" customWidth="1"/>
    <col min="12" max="12" width="11.25" style="20" customWidth="1"/>
    <col min="13" max="13" width="13.25" style="18" customWidth="1"/>
    <col min="14" max="14" width="12.625" style="4" customWidth="1"/>
    <col min="15" max="15" width="15.375" style="50" customWidth="1"/>
    <col min="16" max="18" width="16.375" style="50" bestFit="1" customWidth="1"/>
    <col min="19" max="20" width="16.375" style="2" bestFit="1" customWidth="1"/>
    <col min="21" max="21" width="17" style="2" customWidth="1"/>
    <col min="22" max="24" width="16.25" style="2" bestFit="1" customWidth="1"/>
    <col min="25" max="16384" width="9.75" style="2"/>
  </cols>
  <sheetData>
    <row r="1" spans="1:24" ht="32.950000000000003" customHeight="1" x14ac:dyDescent="0.25">
      <c r="A1" s="93" t="s">
        <v>26</v>
      </c>
      <c r="B1" s="93"/>
      <c r="C1" s="93"/>
      <c r="D1" s="93" t="s">
        <v>53</v>
      </c>
      <c r="E1" s="93"/>
      <c r="F1" s="93"/>
      <c r="G1" s="93"/>
      <c r="H1" s="93"/>
      <c r="I1" s="93"/>
      <c r="J1" s="93"/>
      <c r="K1" s="93"/>
      <c r="L1" s="93" t="s">
        <v>27</v>
      </c>
      <c r="M1" s="93"/>
      <c r="N1" s="93"/>
      <c r="O1" s="94" t="s">
        <v>54</v>
      </c>
      <c r="P1" s="92" t="s">
        <v>28</v>
      </c>
      <c r="Q1" s="92" t="s">
        <v>28</v>
      </c>
      <c r="R1" s="92" t="s">
        <v>28</v>
      </c>
      <c r="S1" s="92" t="s">
        <v>28</v>
      </c>
      <c r="T1" s="92" t="s">
        <v>28</v>
      </c>
      <c r="U1" s="92" t="s">
        <v>28</v>
      </c>
      <c r="V1" s="92" t="s">
        <v>28</v>
      </c>
      <c r="W1" s="92" t="s">
        <v>28</v>
      </c>
      <c r="X1" s="92" t="s">
        <v>28</v>
      </c>
    </row>
    <row r="2" spans="1:24" ht="21.75" customHeight="1" x14ac:dyDescent="0.25">
      <c r="A2" s="93" t="s">
        <v>23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4"/>
      <c r="P2" s="92"/>
      <c r="Q2" s="92"/>
      <c r="R2" s="92"/>
      <c r="S2" s="92"/>
      <c r="T2" s="92"/>
      <c r="U2" s="92"/>
      <c r="V2" s="92"/>
      <c r="W2" s="92"/>
      <c r="X2" s="92"/>
    </row>
    <row r="3" spans="1:24" s="3" customFormat="1" ht="54.7" customHeight="1" x14ac:dyDescent="0.2">
      <c r="A3" s="37" t="s">
        <v>4</v>
      </c>
      <c r="B3" s="37" t="s">
        <v>20</v>
      </c>
      <c r="C3" s="37" t="s">
        <v>2</v>
      </c>
      <c r="D3" s="38" t="s">
        <v>15</v>
      </c>
      <c r="E3" s="38" t="s">
        <v>31</v>
      </c>
      <c r="F3" s="38"/>
      <c r="G3" s="38" t="s">
        <v>18</v>
      </c>
      <c r="H3" s="38" t="s">
        <v>16</v>
      </c>
      <c r="I3" s="38" t="s">
        <v>22</v>
      </c>
      <c r="J3" s="38" t="s">
        <v>3</v>
      </c>
      <c r="K3" s="46" t="s">
        <v>21</v>
      </c>
      <c r="L3" s="15" t="s">
        <v>5</v>
      </c>
      <c r="M3" s="16" t="s">
        <v>0</v>
      </c>
      <c r="N3" s="14" t="s">
        <v>1</v>
      </c>
      <c r="O3" s="84">
        <v>45042</v>
      </c>
      <c r="P3" s="62" t="s">
        <v>19</v>
      </c>
      <c r="Q3" s="62" t="s">
        <v>19</v>
      </c>
      <c r="R3" s="62" t="s">
        <v>19</v>
      </c>
      <c r="S3" s="62" t="s">
        <v>19</v>
      </c>
      <c r="T3" s="62" t="s">
        <v>19</v>
      </c>
      <c r="U3" s="62" t="s">
        <v>19</v>
      </c>
      <c r="V3" s="62" t="s">
        <v>19</v>
      </c>
      <c r="W3" s="62" t="s">
        <v>19</v>
      </c>
      <c r="X3" s="62" t="s">
        <v>19</v>
      </c>
    </row>
    <row r="4" spans="1:24" ht="18.350000000000001" x14ac:dyDescent="0.25">
      <c r="A4" s="86" t="s">
        <v>29</v>
      </c>
      <c r="B4" s="89" t="s">
        <v>30</v>
      </c>
      <c r="C4" s="64">
        <v>41</v>
      </c>
      <c r="D4" s="65" t="s">
        <v>32</v>
      </c>
      <c r="E4" s="65" t="s">
        <v>33</v>
      </c>
      <c r="F4" s="65"/>
      <c r="G4" s="68">
        <v>436</v>
      </c>
      <c r="H4" s="69" t="s">
        <v>34</v>
      </c>
      <c r="I4" s="70" t="s">
        <v>35</v>
      </c>
      <c r="J4" s="70" t="s">
        <v>6</v>
      </c>
      <c r="K4" s="71">
        <v>115</v>
      </c>
      <c r="L4" s="72">
        <v>70</v>
      </c>
      <c r="M4" s="73">
        <f>L4-SUM(O4:X4)</f>
        <v>30</v>
      </c>
      <c r="N4" s="83" t="str">
        <f>IF(M4&lt;0,"ATENÇÃO","OK")</f>
        <v>OK</v>
      </c>
      <c r="O4" s="80">
        <v>40</v>
      </c>
      <c r="P4" s="61"/>
      <c r="Q4" s="61"/>
      <c r="R4" s="35"/>
      <c r="S4" s="35"/>
      <c r="T4" s="35"/>
      <c r="U4" s="35"/>
      <c r="V4" s="35"/>
      <c r="W4" s="35"/>
      <c r="X4" s="35"/>
    </row>
    <row r="5" spans="1:24" ht="18.350000000000001" x14ac:dyDescent="0.25">
      <c r="A5" s="87"/>
      <c r="B5" s="90"/>
      <c r="C5" s="64">
        <v>42</v>
      </c>
      <c r="D5" s="66" t="s">
        <v>36</v>
      </c>
      <c r="E5" s="66" t="s">
        <v>37</v>
      </c>
      <c r="F5" s="66"/>
      <c r="G5" s="68">
        <v>436</v>
      </c>
      <c r="H5" s="69" t="s">
        <v>38</v>
      </c>
      <c r="I5" s="75" t="s">
        <v>35</v>
      </c>
      <c r="J5" s="75" t="s">
        <v>6</v>
      </c>
      <c r="K5" s="71">
        <v>97.2</v>
      </c>
      <c r="L5" s="76">
        <v>30</v>
      </c>
      <c r="M5" s="73">
        <f t="shared" ref="M5:M11" si="0">L5-SUM(O5:X5)</f>
        <v>30</v>
      </c>
      <c r="N5" s="83" t="str">
        <f t="shared" ref="N5:N11" si="1">IF(M5&lt;0,"ATENÇÃO","OK")</f>
        <v>OK</v>
      </c>
      <c r="O5" s="80"/>
      <c r="P5" s="61"/>
      <c r="Q5" s="61"/>
      <c r="R5" s="35"/>
      <c r="S5" s="35"/>
      <c r="T5" s="35"/>
      <c r="U5" s="35"/>
      <c r="V5" s="35"/>
      <c r="W5" s="35"/>
      <c r="X5" s="35"/>
    </row>
    <row r="6" spans="1:24" ht="18.350000000000001" x14ac:dyDescent="0.25">
      <c r="A6" s="87"/>
      <c r="B6" s="90"/>
      <c r="C6" s="64">
        <v>43</v>
      </c>
      <c r="D6" s="66" t="s">
        <v>39</v>
      </c>
      <c r="E6" s="66" t="s">
        <v>40</v>
      </c>
      <c r="F6" s="66"/>
      <c r="G6" s="68">
        <v>436</v>
      </c>
      <c r="H6" s="69" t="s">
        <v>41</v>
      </c>
      <c r="I6" s="75" t="s">
        <v>35</v>
      </c>
      <c r="J6" s="75" t="s">
        <v>6</v>
      </c>
      <c r="K6" s="71">
        <v>142.84</v>
      </c>
      <c r="L6" s="76">
        <v>20</v>
      </c>
      <c r="M6" s="73">
        <f t="shared" si="0"/>
        <v>20</v>
      </c>
      <c r="N6" s="83" t="str">
        <f t="shared" si="1"/>
        <v>OK</v>
      </c>
      <c r="O6" s="80"/>
      <c r="P6" s="63"/>
      <c r="Q6" s="61"/>
      <c r="R6" s="35"/>
      <c r="S6" s="35"/>
      <c r="T6" s="35"/>
      <c r="U6" s="35"/>
      <c r="V6" s="35"/>
      <c r="W6" s="35"/>
      <c r="X6" s="35"/>
    </row>
    <row r="7" spans="1:24" ht="22.6" customHeight="1" x14ac:dyDescent="0.25">
      <c r="A7" s="87"/>
      <c r="B7" s="90"/>
      <c r="C7" s="64">
        <v>44</v>
      </c>
      <c r="D7" s="66" t="s">
        <v>42</v>
      </c>
      <c r="E7" s="66" t="s">
        <v>43</v>
      </c>
      <c r="F7" s="66"/>
      <c r="G7" s="68">
        <v>436</v>
      </c>
      <c r="H7" s="69" t="s">
        <v>38</v>
      </c>
      <c r="I7" s="75" t="s">
        <v>35</v>
      </c>
      <c r="J7" s="75" t="s">
        <v>6</v>
      </c>
      <c r="K7" s="71">
        <v>39.6</v>
      </c>
      <c r="L7" s="76">
        <v>30</v>
      </c>
      <c r="M7" s="73">
        <f t="shared" si="0"/>
        <v>30</v>
      </c>
      <c r="N7" s="83" t="str">
        <f t="shared" si="1"/>
        <v>OK</v>
      </c>
      <c r="O7" s="80"/>
      <c r="P7" s="61"/>
      <c r="Q7" s="61"/>
      <c r="R7" s="35"/>
      <c r="S7" s="35"/>
      <c r="T7" s="35"/>
      <c r="U7" s="36"/>
      <c r="V7" s="35"/>
      <c r="W7" s="35"/>
      <c r="X7" s="35"/>
    </row>
    <row r="8" spans="1:24" ht="19.55" customHeight="1" x14ac:dyDescent="0.25">
      <c r="A8" s="87"/>
      <c r="B8" s="90"/>
      <c r="C8" s="64">
        <v>45</v>
      </c>
      <c r="D8" s="66" t="s">
        <v>44</v>
      </c>
      <c r="E8" s="66" t="s">
        <v>37</v>
      </c>
      <c r="F8" s="66"/>
      <c r="G8" s="68">
        <v>436</v>
      </c>
      <c r="H8" s="69" t="s">
        <v>45</v>
      </c>
      <c r="I8" s="75" t="s">
        <v>35</v>
      </c>
      <c r="J8" s="75" t="s">
        <v>6</v>
      </c>
      <c r="K8" s="71">
        <v>53</v>
      </c>
      <c r="L8" s="76">
        <v>20</v>
      </c>
      <c r="M8" s="73">
        <f t="shared" si="0"/>
        <v>20</v>
      </c>
      <c r="N8" s="83" t="str">
        <f t="shared" si="1"/>
        <v>OK</v>
      </c>
      <c r="O8" s="80"/>
      <c r="P8" s="61"/>
      <c r="Q8" s="61"/>
      <c r="R8" s="35"/>
      <c r="S8" s="35"/>
      <c r="T8" s="35"/>
      <c r="U8" s="35"/>
      <c r="V8" s="35"/>
      <c r="W8" s="35"/>
      <c r="X8" s="35"/>
    </row>
    <row r="9" spans="1:24" ht="18.350000000000001" x14ac:dyDescent="0.25">
      <c r="A9" s="87"/>
      <c r="B9" s="90"/>
      <c r="C9" s="64">
        <v>46</v>
      </c>
      <c r="D9" s="66" t="s">
        <v>46</v>
      </c>
      <c r="E9" s="66" t="s">
        <v>43</v>
      </c>
      <c r="F9" s="66"/>
      <c r="G9" s="68">
        <v>436</v>
      </c>
      <c r="H9" s="69" t="s">
        <v>47</v>
      </c>
      <c r="I9" s="75" t="s">
        <v>35</v>
      </c>
      <c r="J9" s="75" t="s">
        <v>6</v>
      </c>
      <c r="K9" s="71">
        <v>19.98</v>
      </c>
      <c r="L9" s="76">
        <v>100</v>
      </c>
      <c r="M9" s="73">
        <f t="shared" si="0"/>
        <v>100</v>
      </c>
      <c r="N9" s="83" t="str">
        <f t="shared" si="1"/>
        <v>OK</v>
      </c>
      <c r="O9" s="80"/>
      <c r="P9" s="61"/>
      <c r="Q9" s="61"/>
      <c r="R9" s="35"/>
      <c r="S9" s="35"/>
      <c r="T9" s="35"/>
      <c r="U9" s="35"/>
      <c r="V9" s="35"/>
      <c r="W9" s="35"/>
      <c r="X9" s="35"/>
    </row>
    <row r="10" spans="1:24" ht="18.350000000000001" x14ac:dyDescent="0.25">
      <c r="A10" s="87"/>
      <c r="B10" s="90"/>
      <c r="C10" s="64">
        <v>47</v>
      </c>
      <c r="D10" s="66" t="s">
        <v>48</v>
      </c>
      <c r="E10" s="66" t="s">
        <v>49</v>
      </c>
      <c r="F10" s="66"/>
      <c r="G10" s="68">
        <v>436</v>
      </c>
      <c r="H10" s="69" t="s">
        <v>50</v>
      </c>
      <c r="I10" s="75" t="s">
        <v>35</v>
      </c>
      <c r="J10" s="75" t="s">
        <v>6</v>
      </c>
      <c r="K10" s="71">
        <v>27</v>
      </c>
      <c r="L10" s="76">
        <v>80</v>
      </c>
      <c r="M10" s="73">
        <f t="shared" si="0"/>
        <v>80</v>
      </c>
      <c r="N10" s="83" t="str">
        <f t="shared" si="1"/>
        <v>OK</v>
      </c>
      <c r="O10" s="80"/>
      <c r="P10" s="61"/>
      <c r="Q10" s="63"/>
      <c r="R10" s="35"/>
      <c r="S10" s="35"/>
      <c r="T10" s="35"/>
      <c r="U10" s="35"/>
      <c r="V10" s="35"/>
      <c r="W10" s="35"/>
      <c r="X10" s="35"/>
    </row>
    <row r="11" spans="1:24" ht="18.350000000000001" x14ac:dyDescent="0.25">
      <c r="A11" s="88"/>
      <c r="B11" s="91"/>
      <c r="C11" s="64">
        <v>48</v>
      </c>
      <c r="D11" s="67" t="s">
        <v>51</v>
      </c>
      <c r="E11" s="67" t="s">
        <v>43</v>
      </c>
      <c r="F11" s="67"/>
      <c r="G11" s="68">
        <v>436</v>
      </c>
      <c r="H11" s="69" t="s">
        <v>52</v>
      </c>
      <c r="I11" s="77" t="s">
        <v>35</v>
      </c>
      <c r="J11" s="77" t="s">
        <v>6</v>
      </c>
      <c r="K11" s="71">
        <v>36.659999999999997</v>
      </c>
      <c r="L11" s="78">
        <v>20</v>
      </c>
      <c r="M11" s="73">
        <f t="shared" si="0"/>
        <v>20</v>
      </c>
      <c r="N11" s="83" t="str">
        <f t="shared" si="1"/>
        <v>OK</v>
      </c>
      <c r="O11" s="80"/>
      <c r="P11" s="61"/>
      <c r="Q11" s="61"/>
      <c r="R11" s="35"/>
      <c r="S11" s="35"/>
      <c r="T11" s="35"/>
      <c r="U11" s="36"/>
      <c r="V11" s="35"/>
      <c r="W11" s="35"/>
      <c r="X11" s="35"/>
    </row>
    <row r="12" spans="1:24" x14ac:dyDescent="0.25">
      <c r="O12" s="31">
        <f>SUMPRODUCT($K$4:$K$11,O4:O11)</f>
        <v>4600</v>
      </c>
      <c r="P12" s="31">
        <f>SUMPRODUCT($K$4:$K$11,P4:P11)</f>
        <v>0</v>
      </c>
      <c r="Q12" s="31">
        <f>SUMPRODUCT($K$4:$K$11,Q4:Q11)</f>
        <v>0</v>
      </c>
      <c r="R12" s="31">
        <f>SUMPRODUCT($K$4:$K$11,R4:R11)</f>
        <v>0</v>
      </c>
      <c r="S12" s="31">
        <f>SUMPRODUCT(K4:K11,S4:S11)</f>
        <v>0</v>
      </c>
      <c r="T12" s="31">
        <f>SUMPRODUCT(K4:K11,T4:T11)</f>
        <v>0</v>
      </c>
      <c r="U12" s="32">
        <f>SUMPRODUCT(K4:K11,U4:U11)</f>
        <v>0</v>
      </c>
    </row>
    <row r="13" spans="1:24" x14ac:dyDescent="0.25">
      <c r="O13" s="52"/>
      <c r="P13" s="49"/>
      <c r="Q13" s="49"/>
      <c r="R13" s="49"/>
    </row>
    <row r="14" spans="1:24" x14ac:dyDescent="0.25">
      <c r="O14" s="52"/>
      <c r="P14" s="49"/>
      <c r="Q14" s="49"/>
      <c r="R14" s="49"/>
    </row>
    <row r="15" spans="1:24" x14ac:dyDescent="0.25">
      <c r="O15" s="52"/>
      <c r="P15" s="49"/>
      <c r="Q15" s="49"/>
      <c r="R15" s="49"/>
    </row>
    <row r="16" spans="1:24" x14ac:dyDescent="0.25">
      <c r="O16" s="52"/>
      <c r="P16" s="49"/>
      <c r="Q16" s="49"/>
      <c r="R16" s="49"/>
    </row>
    <row r="17" spans="15:18" x14ac:dyDescent="0.25">
      <c r="O17" s="52"/>
      <c r="P17" s="49"/>
      <c r="Q17" s="49"/>
      <c r="R17" s="49"/>
    </row>
    <row r="18" spans="15:18" ht="26.35" customHeight="1" x14ac:dyDescent="0.25">
      <c r="O18" s="52"/>
    </row>
    <row r="19" spans="15:18" x14ac:dyDescent="0.25">
      <c r="O19" s="52"/>
    </row>
    <row r="20" spans="15:18" x14ac:dyDescent="0.25">
      <c r="O20" s="52"/>
    </row>
    <row r="21" spans="15:18" x14ac:dyDescent="0.25">
      <c r="O21" s="52"/>
    </row>
    <row r="22" spans="15:18" x14ac:dyDescent="0.25">
      <c r="O22" s="52"/>
    </row>
    <row r="23" spans="15:18" x14ac:dyDescent="0.25">
      <c r="O23" s="52"/>
    </row>
    <row r="24" spans="15:18" x14ac:dyDescent="0.25">
      <c r="O24" s="52"/>
    </row>
    <row r="25" spans="15:18" x14ac:dyDescent="0.25">
      <c r="O25" s="52"/>
    </row>
    <row r="26" spans="15:18" x14ac:dyDescent="0.25">
      <c r="O26" s="52"/>
    </row>
    <row r="27" spans="15:18" ht="90" customHeight="1" x14ac:dyDescent="0.25">
      <c r="O27" s="52"/>
    </row>
    <row r="28" spans="15:18" x14ac:dyDescent="0.25">
      <c r="O28" s="52"/>
    </row>
    <row r="29" spans="15:18" x14ac:dyDescent="0.25">
      <c r="O29" s="52"/>
    </row>
    <row r="30" spans="15:18" x14ac:dyDescent="0.25">
      <c r="O30" s="52"/>
    </row>
    <row r="31" spans="15:18" x14ac:dyDescent="0.25">
      <c r="O31" s="52"/>
    </row>
    <row r="32" spans="15:18" x14ac:dyDescent="0.25">
      <c r="O32" s="52"/>
    </row>
    <row r="33" spans="15:15" x14ac:dyDescent="0.25">
      <c r="O33" s="52"/>
    </row>
    <row r="34" spans="15:15" x14ac:dyDescent="0.25">
      <c r="O34" s="52"/>
    </row>
    <row r="35" spans="15:15" x14ac:dyDescent="0.25">
      <c r="O35" s="52"/>
    </row>
    <row r="36" spans="15:15" x14ac:dyDescent="0.25">
      <c r="O36" s="52"/>
    </row>
    <row r="37" spans="15:15" x14ac:dyDescent="0.25">
      <c r="O37" s="52"/>
    </row>
    <row r="38" spans="15:15" x14ac:dyDescent="0.25">
      <c r="O38" s="52"/>
    </row>
    <row r="39" spans="15:15" x14ac:dyDescent="0.25">
      <c r="O39" s="52"/>
    </row>
    <row r="40" spans="15:15" x14ac:dyDescent="0.25">
      <c r="O40" s="52"/>
    </row>
    <row r="41" spans="15:15" x14ac:dyDescent="0.25">
      <c r="O41" s="52"/>
    </row>
    <row r="42" spans="15:15" x14ac:dyDescent="0.25">
      <c r="O42" s="52"/>
    </row>
    <row r="43" spans="15:15" x14ac:dyDescent="0.25">
      <c r="O43" s="52"/>
    </row>
    <row r="44" spans="15:15" x14ac:dyDescent="0.25">
      <c r="O44" s="52"/>
    </row>
    <row r="45" spans="15:15" x14ac:dyDescent="0.25">
      <c r="O45" s="52"/>
    </row>
    <row r="46" spans="15:15" x14ac:dyDescent="0.25">
      <c r="O46" s="52"/>
    </row>
    <row r="47" spans="15:15" x14ac:dyDescent="0.25">
      <c r="O47" s="52"/>
    </row>
    <row r="48" spans="15:15" x14ac:dyDescent="0.25">
      <c r="O48" s="52"/>
    </row>
    <row r="49" spans="15:15" x14ac:dyDescent="0.25">
      <c r="O49" s="52"/>
    </row>
    <row r="50" spans="15:15" x14ac:dyDescent="0.25">
      <c r="O50" s="52"/>
    </row>
    <row r="51" spans="15:15" x14ac:dyDescent="0.25">
      <c r="O51" s="52"/>
    </row>
    <row r="52" spans="15:15" x14ac:dyDescent="0.25">
      <c r="O52" s="52"/>
    </row>
    <row r="53" spans="15:15" x14ac:dyDescent="0.25">
      <c r="O53" s="52"/>
    </row>
    <row r="54" spans="15:15" x14ac:dyDescent="0.25">
      <c r="O54" s="52"/>
    </row>
    <row r="55" spans="15:15" x14ac:dyDescent="0.25">
      <c r="O55" s="52"/>
    </row>
    <row r="56" spans="15:15" x14ac:dyDescent="0.25">
      <c r="O56" s="52"/>
    </row>
    <row r="57" spans="15:15" x14ac:dyDescent="0.25">
      <c r="O57" s="52"/>
    </row>
    <row r="58" spans="15:15" x14ac:dyDescent="0.25">
      <c r="O58" s="52"/>
    </row>
    <row r="59" spans="15:15" x14ac:dyDescent="0.25">
      <c r="O59" s="52"/>
    </row>
    <row r="60" spans="15:15" x14ac:dyDescent="0.25">
      <c r="O60" s="52"/>
    </row>
    <row r="61" spans="15:15" x14ac:dyDescent="0.25">
      <c r="O61" s="52"/>
    </row>
    <row r="62" spans="15:15" x14ac:dyDescent="0.25">
      <c r="O62" s="52"/>
    </row>
    <row r="63" spans="15:15" x14ac:dyDescent="0.25">
      <c r="O63" s="52"/>
    </row>
    <row r="64" spans="15:15" x14ac:dyDescent="0.25">
      <c r="O64" s="52"/>
    </row>
    <row r="65" spans="15:15" x14ac:dyDescent="0.25">
      <c r="O65" s="52"/>
    </row>
    <row r="66" spans="15:15" x14ac:dyDescent="0.25">
      <c r="O66" s="52"/>
    </row>
    <row r="67" spans="15:15" x14ac:dyDescent="0.25">
      <c r="O67" s="52"/>
    </row>
    <row r="68" spans="15:15" x14ac:dyDescent="0.25">
      <c r="O68" s="52"/>
    </row>
    <row r="69" spans="15:15" x14ac:dyDescent="0.25">
      <c r="O69" s="52"/>
    </row>
    <row r="70" spans="15:15" x14ac:dyDescent="0.25">
      <c r="O70" s="52"/>
    </row>
    <row r="71" spans="15:15" x14ac:dyDescent="0.25">
      <c r="O71" s="52"/>
    </row>
    <row r="72" spans="15:15" x14ac:dyDescent="0.25">
      <c r="O72" s="52"/>
    </row>
    <row r="73" spans="15:15" x14ac:dyDescent="0.25">
      <c r="O73" s="52"/>
    </row>
    <row r="74" spans="15:15" x14ac:dyDescent="0.25">
      <c r="O74" s="52"/>
    </row>
    <row r="75" spans="15:15" x14ac:dyDescent="0.25">
      <c r="O75" s="52"/>
    </row>
    <row r="76" spans="15:15" x14ac:dyDescent="0.25">
      <c r="O76" s="52"/>
    </row>
    <row r="77" spans="15:15" x14ac:dyDescent="0.25">
      <c r="O77" s="52"/>
    </row>
    <row r="78" spans="15:15" x14ac:dyDescent="0.25">
      <c r="O78" s="52"/>
    </row>
    <row r="79" spans="15:15" x14ac:dyDescent="0.25">
      <c r="O79" s="52"/>
    </row>
    <row r="80" spans="15:15" x14ac:dyDescent="0.25">
      <c r="O80" s="52"/>
    </row>
    <row r="81" spans="15:15" x14ac:dyDescent="0.25">
      <c r="O81" s="52"/>
    </row>
    <row r="82" spans="15:15" x14ac:dyDescent="0.25">
      <c r="O82" s="52"/>
    </row>
    <row r="83" spans="15:15" x14ac:dyDescent="0.25">
      <c r="O83" s="52"/>
    </row>
    <row r="84" spans="15:15" x14ac:dyDescent="0.25">
      <c r="O84" s="52"/>
    </row>
    <row r="85" spans="15:15" x14ac:dyDescent="0.25">
      <c r="O85" s="52"/>
    </row>
    <row r="86" spans="15:15" x14ac:dyDescent="0.25">
      <c r="O86" s="52"/>
    </row>
    <row r="87" spans="15:15" x14ac:dyDescent="0.25">
      <c r="O87" s="52"/>
    </row>
    <row r="88" spans="15:15" x14ac:dyDescent="0.25">
      <c r="O88" s="52"/>
    </row>
    <row r="89" spans="15:15" x14ac:dyDescent="0.25">
      <c r="O89" s="52"/>
    </row>
    <row r="90" spans="15:15" x14ac:dyDescent="0.25">
      <c r="O90" s="52"/>
    </row>
    <row r="91" spans="15:15" x14ac:dyDescent="0.25">
      <c r="O91" s="52"/>
    </row>
    <row r="92" spans="15:15" x14ac:dyDescent="0.25">
      <c r="O92" s="52"/>
    </row>
    <row r="93" spans="15:15" x14ac:dyDescent="0.25">
      <c r="O93" s="52"/>
    </row>
    <row r="94" spans="15:15" x14ac:dyDescent="0.25">
      <c r="O94" s="52"/>
    </row>
    <row r="95" spans="15:15" x14ac:dyDescent="0.25">
      <c r="O95" s="52"/>
    </row>
    <row r="96" spans="15:15" x14ac:dyDescent="0.25">
      <c r="O96" s="52"/>
    </row>
    <row r="97" spans="15:15" x14ac:dyDescent="0.25">
      <c r="O97" s="52"/>
    </row>
    <row r="98" spans="15:15" x14ac:dyDescent="0.25">
      <c r="O98" s="52"/>
    </row>
    <row r="99" spans="15:15" x14ac:dyDescent="0.25">
      <c r="O99" s="52"/>
    </row>
    <row r="100" spans="15:15" x14ac:dyDescent="0.25">
      <c r="O100" s="52"/>
    </row>
    <row r="101" spans="15:15" x14ac:dyDescent="0.25">
      <c r="O101" s="52"/>
    </row>
    <row r="102" spans="15:15" x14ac:dyDescent="0.25">
      <c r="O102" s="52"/>
    </row>
    <row r="103" spans="15:15" x14ac:dyDescent="0.25">
      <c r="O103" s="52"/>
    </row>
    <row r="104" spans="15:15" x14ac:dyDescent="0.25">
      <c r="O104" s="52"/>
    </row>
    <row r="105" spans="15:15" x14ac:dyDescent="0.25">
      <c r="O105" s="52"/>
    </row>
    <row r="106" spans="15:15" x14ac:dyDescent="0.25">
      <c r="O106" s="52"/>
    </row>
    <row r="107" spans="15:15" x14ac:dyDescent="0.25">
      <c r="O107" s="52"/>
    </row>
    <row r="108" spans="15:15" x14ac:dyDescent="0.25">
      <c r="O108" s="52"/>
    </row>
    <row r="109" spans="15:15" x14ac:dyDescent="0.25">
      <c r="O109" s="52"/>
    </row>
    <row r="110" spans="15:15" x14ac:dyDescent="0.25">
      <c r="O110" s="52"/>
    </row>
    <row r="111" spans="15:15" x14ac:dyDescent="0.25">
      <c r="O111" s="52"/>
    </row>
    <row r="112" spans="15:15" x14ac:dyDescent="0.25">
      <c r="O112" s="52"/>
    </row>
    <row r="113" spans="15:15" x14ac:dyDescent="0.25">
      <c r="O113" s="52"/>
    </row>
    <row r="114" spans="15:15" x14ac:dyDescent="0.25">
      <c r="O114" s="52"/>
    </row>
    <row r="115" spans="15:15" x14ac:dyDescent="0.25">
      <c r="O115" s="52"/>
    </row>
    <row r="116" spans="15:15" x14ac:dyDescent="0.25">
      <c r="O116" s="52"/>
    </row>
    <row r="117" spans="15:15" x14ac:dyDescent="0.25">
      <c r="O117" s="52"/>
    </row>
    <row r="118" spans="15:15" x14ac:dyDescent="0.25">
      <c r="O118" s="52"/>
    </row>
    <row r="119" spans="15:15" x14ac:dyDescent="0.25">
      <c r="O119" s="52"/>
    </row>
    <row r="120" spans="15:15" x14ac:dyDescent="0.25">
      <c r="O120" s="52"/>
    </row>
    <row r="121" spans="15:15" x14ac:dyDescent="0.25">
      <c r="O121" s="52"/>
    </row>
    <row r="122" spans="15:15" x14ac:dyDescent="0.25">
      <c r="O122" s="52"/>
    </row>
    <row r="123" spans="15:15" x14ac:dyDescent="0.25">
      <c r="O123" s="52"/>
    </row>
    <row r="124" spans="15:15" x14ac:dyDescent="0.25">
      <c r="O124" s="52"/>
    </row>
    <row r="125" spans="15:15" x14ac:dyDescent="0.25">
      <c r="O125" s="52"/>
    </row>
    <row r="126" spans="15:15" x14ac:dyDescent="0.25">
      <c r="O126" s="52"/>
    </row>
    <row r="127" spans="15:15" x14ac:dyDescent="0.25">
      <c r="O127" s="52"/>
    </row>
    <row r="128" spans="15:15" x14ac:dyDescent="0.25">
      <c r="O128" s="52"/>
    </row>
    <row r="129" spans="15:15" x14ac:dyDescent="0.25">
      <c r="O129" s="52"/>
    </row>
    <row r="130" spans="15:15" x14ac:dyDescent="0.25">
      <c r="O130" s="52"/>
    </row>
    <row r="131" spans="15:15" x14ac:dyDescent="0.25">
      <c r="O131" s="52"/>
    </row>
    <row r="132" spans="15:15" x14ac:dyDescent="0.25">
      <c r="O132" s="52"/>
    </row>
    <row r="133" spans="15:15" x14ac:dyDescent="0.25">
      <c r="O133" s="52"/>
    </row>
    <row r="134" spans="15:15" x14ac:dyDescent="0.25">
      <c r="O134" s="52"/>
    </row>
    <row r="135" spans="15:15" x14ac:dyDescent="0.25">
      <c r="O135" s="52"/>
    </row>
    <row r="136" spans="15:15" x14ac:dyDescent="0.25">
      <c r="O136" s="52"/>
    </row>
    <row r="137" spans="15:15" x14ac:dyDescent="0.25">
      <c r="O137" s="52"/>
    </row>
    <row r="138" spans="15:15" x14ac:dyDescent="0.25">
      <c r="O138" s="52"/>
    </row>
    <row r="139" spans="15:15" x14ac:dyDescent="0.25">
      <c r="O139" s="52"/>
    </row>
    <row r="140" spans="15:15" x14ac:dyDescent="0.25">
      <c r="O140" s="52"/>
    </row>
    <row r="141" spans="15:15" x14ac:dyDescent="0.25">
      <c r="O141" s="52"/>
    </row>
    <row r="142" spans="15:15" x14ac:dyDescent="0.25">
      <c r="O142" s="52"/>
    </row>
    <row r="143" spans="15:15" x14ac:dyDescent="0.25">
      <c r="O143" s="52"/>
    </row>
    <row r="144" spans="15:15" x14ac:dyDescent="0.25">
      <c r="O144" s="52"/>
    </row>
    <row r="145" spans="15:15" x14ac:dyDescent="0.25">
      <c r="O145" s="52"/>
    </row>
    <row r="146" spans="15:15" x14ac:dyDescent="0.25">
      <c r="O146" s="52"/>
    </row>
    <row r="147" spans="15:15" x14ac:dyDescent="0.25">
      <c r="O147" s="52"/>
    </row>
    <row r="148" spans="15:15" x14ac:dyDescent="0.25">
      <c r="O148" s="52"/>
    </row>
    <row r="149" spans="15:15" x14ac:dyDescent="0.25">
      <c r="O149" s="52"/>
    </row>
    <row r="150" spans="15:15" x14ac:dyDescent="0.25">
      <c r="O150" s="52"/>
    </row>
    <row r="151" spans="15:15" x14ac:dyDescent="0.25">
      <c r="O151" s="52"/>
    </row>
    <row r="152" spans="15:15" x14ac:dyDescent="0.25">
      <c r="O152" s="52"/>
    </row>
    <row r="153" spans="15:15" x14ac:dyDescent="0.25">
      <c r="O153" s="52"/>
    </row>
    <row r="154" spans="15:15" x14ac:dyDescent="0.25">
      <c r="O154" s="52"/>
    </row>
    <row r="155" spans="15:15" x14ac:dyDescent="0.25">
      <c r="O155" s="52"/>
    </row>
    <row r="156" spans="15:15" x14ac:dyDescent="0.25">
      <c r="O156" s="52"/>
    </row>
    <row r="157" spans="15:15" x14ac:dyDescent="0.25">
      <c r="O157" s="52"/>
    </row>
    <row r="158" spans="15:15" x14ac:dyDescent="0.25">
      <c r="O158" s="52"/>
    </row>
    <row r="159" spans="15:15" x14ac:dyDescent="0.25">
      <c r="O159" s="52"/>
    </row>
    <row r="160" spans="15:15" x14ac:dyDescent="0.25">
      <c r="O160" s="52"/>
    </row>
    <row r="161" spans="15:15" x14ac:dyDescent="0.25">
      <c r="O161" s="52"/>
    </row>
    <row r="162" spans="15:15" x14ac:dyDescent="0.25">
      <c r="O162" s="52"/>
    </row>
    <row r="163" spans="15:15" x14ac:dyDescent="0.25">
      <c r="O163" s="52"/>
    </row>
    <row r="164" spans="15:15" x14ac:dyDescent="0.25">
      <c r="O164" s="52"/>
    </row>
    <row r="165" spans="15:15" x14ac:dyDescent="0.25">
      <c r="O165" s="52"/>
    </row>
    <row r="166" spans="15:15" x14ac:dyDescent="0.25">
      <c r="O166" s="52"/>
    </row>
    <row r="167" spans="15:15" x14ac:dyDescent="0.25">
      <c r="O167" s="52"/>
    </row>
    <row r="168" spans="15:15" x14ac:dyDescent="0.25">
      <c r="O168" s="52"/>
    </row>
    <row r="169" spans="15:15" x14ac:dyDescent="0.25">
      <c r="O169" s="52"/>
    </row>
    <row r="170" spans="15:15" x14ac:dyDescent="0.25">
      <c r="O170" s="52"/>
    </row>
    <row r="171" spans="15:15" x14ac:dyDescent="0.25">
      <c r="O171" s="52"/>
    </row>
    <row r="172" spans="15:15" x14ac:dyDescent="0.25">
      <c r="O172" s="52"/>
    </row>
    <row r="173" spans="15:15" x14ac:dyDescent="0.25">
      <c r="O173" s="52"/>
    </row>
    <row r="174" spans="15:15" x14ac:dyDescent="0.25">
      <c r="O174" s="52"/>
    </row>
    <row r="175" spans="15:15" x14ac:dyDescent="0.25">
      <c r="O175" s="52"/>
    </row>
    <row r="176" spans="15:15" x14ac:dyDescent="0.25">
      <c r="O176" s="52"/>
    </row>
    <row r="177" spans="15:15" x14ac:dyDescent="0.25">
      <c r="O177" s="52"/>
    </row>
    <row r="178" spans="15:15" x14ac:dyDescent="0.25">
      <c r="O178" s="52"/>
    </row>
    <row r="179" spans="15:15" x14ac:dyDescent="0.25">
      <c r="O179" s="52"/>
    </row>
    <row r="180" spans="15:15" x14ac:dyDescent="0.25">
      <c r="O180" s="52"/>
    </row>
    <row r="181" spans="15:15" x14ac:dyDescent="0.25">
      <c r="O181" s="52"/>
    </row>
    <row r="182" spans="15:15" x14ac:dyDescent="0.25">
      <c r="O182" s="52"/>
    </row>
    <row r="183" spans="15:15" x14ac:dyDescent="0.25">
      <c r="O183" s="52"/>
    </row>
    <row r="184" spans="15:15" x14ac:dyDescent="0.25">
      <c r="O184" s="52"/>
    </row>
    <row r="185" spans="15:15" x14ac:dyDescent="0.25">
      <c r="O185" s="52"/>
    </row>
    <row r="186" spans="15:15" x14ac:dyDescent="0.25">
      <c r="O186" s="52"/>
    </row>
    <row r="187" spans="15:15" x14ac:dyDescent="0.25">
      <c r="O187" s="52"/>
    </row>
    <row r="188" spans="15:15" x14ac:dyDescent="0.25">
      <c r="O188" s="52"/>
    </row>
    <row r="189" spans="15:15" x14ac:dyDescent="0.25">
      <c r="O189" s="52"/>
    </row>
    <row r="190" spans="15:15" x14ac:dyDescent="0.25">
      <c r="O190" s="52"/>
    </row>
    <row r="191" spans="15:15" x14ac:dyDescent="0.25">
      <c r="O191" s="52"/>
    </row>
    <row r="192" spans="15:15" x14ac:dyDescent="0.25">
      <c r="O192" s="52"/>
    </row>
    <row r="193" spans="15:15" x14ac:dyDescent="0.25">
      <c r="O193" s="52"/>
    </row>
    <row r="194" spans="15:15" x14ac:dyDescent="0.25">
      <c r="O194" s="52"/>
    </row>
    <row r="195" spans="15:15" x14ac:dyDescent="0.25">
      <c r="O195" s="52"/>
    </row>
    <row r="196" spans="15:15" x14ac:dyDescent="0.25">
      <c r="O196" s="52"/>
    </row>
    <row r="197" spans="15:15" x14ac:dyDescent="0.25">
      <c r="O197" s="52"/>
    </row>
    <row r="198" spans="15:15" x14ac:dyDescent="0.25">
      <c r="O198" s="52"/>
    </row>
    <row r="199" spans="15:15" x14ac:dyDescent="0.25">
      <c r="O199" s="52"/>
    </row>
    <row r="200" spans="15:15" x14ac:dyDescent="0.25">
      <c r="O200" s="52"/>
    </row>
    <row r="201" spans="15:15" x14ac:dyDescent="0.25">
      <c r="O201" s="52"/>
    </row>
    <row r="202" spans="15:15" x14ac:dyDescent="0.25">
      <c r="O202" s="52"/>
    </row>
    <row r="203" spans="15:15" x14ac:dyDescent="0.25">
      <c r="O203" s="52"/>
    </row>
    <row r="204" spans="15:15" x14ac:dyDescent="0.25">
      <c r="O204" s="52"/>
    </row>
    <row r="205" spans="15:15" x14ac:dyDescent="0.25">
      <c r="O205" s="52"/>
    </row>
    <row r="206" spans="15:15" x14ac:dyDescent="0.25">
      <c r="O206" s="52"/>
    </row>
    <row r="207" spans="15:15" x14ac:dyDescent="0.25">
      <c r="O207" s="52"/>
    </row>
    <row r="208" spans="15:15" x14ac:dyDescent="0.25">
      <c r="O208" s="52"/>
    </row>
    <row r="209" spans="15:15" x14ac:dyDescent="0.25">
      <c r="O209" s="52"/>
    </row>
    <row r="210" spans="15:15" x14ac:dyDescent="0.25">
      <c r="O210" s="52"/>
    </row>
    <row r="211" spans="15:15" x14ac:dyDescent="0.25">
      <c r="O211" s="52"/>
    </row>
    <row r="212" spans="15:15" x14ac:dyDescent="0.25">
      <c r="O212" s="52"/>
    </row>
    <row r="213" spans="15:15" x14ac:dyDescent="0.25">
      <c r="O213" s="52"/>
    </row>
    <row r="214" spans="15:15" x14ac:dyDescent="0.25">
      <c r="O214" s="52"/>
    </row>
    <row r="215" spans="15:15" x14ac:dyDescent="0.25">
      <c r="O215" s="52"/>
    </row>
    <row r="216" spans="15:15" x14ac:dyDescent="0.25">
      <c r="O216" s="52"/>
    </row>
    <row r="217" spans="15:15" x14ac:dyDescent="0.25">
      <c r="O217" s="52"/>
    </row>
    <row r="218" spans="15:15" x14ac:dyDescent="0.25">
      <c r="O218" s="52"/>
    </row>
    <row r="219" spans="15:15" x14ac:dyDescent="0.25">
      <c r="O219" s="52"/>
    </row>
    <row r="220" spans="15:15" x14ac:dyDescent="0.25">
      <c r="O220" s="52"/>
    </row>
    <row r="221" spans="15:15" x14ac:dyDescent="0.25">
      <c r="O221" s="52"/>
    </row>
    <row r="222" spans="15:15" x14ac:dyDescent="0.25">
      <c r="O222" s="52"/>
    </row>
    <row r="223" spans="15:15" x14ac:dyDescent="0.25">
      <c r="O223" s="52"/>
    </row>
    <row r="224" spans="15:15" x14ac:dyDescent="0.25">
      <c r="O224" s="52"/>
    </row>
    <row r="225" spans="15:15" x14ac:dyDescent="0.25">
      <c r="O225" s="52"/>
    </row>
    <row r="226" spans="15:15" x14ac:dyDescent="0.25">
      <c r="O226" s="52"/>
    </row>
    <row r="227" spans="15:15" x14ac:dyDescent="0.25">
      <c r="O227" s="52"/>
    </row>
    <row r="228" spans="15:15" x14ac:dyDescent="0.25">
      <c r="O228" s="52"/>
    </row>
    <row r="229" spans="15:15" x14ac:dyDescent="0.25">
      <c r="O229" s="52"/>
    </row>
    <row r="230" spans="15:15" x14ac:dyDescent="0.25">
      <c r="O230" s="52"/>
    </row>
    <row r="231" spans="15:15" x14ac:dyDescent="0.25">
      <c r="O231" s="52"/>
    </row>
    <row r="232" spans="15:15" x14ac:dyDescent="0.25">
      <c r="O232" s="52"/>
    </row>
    <row r="233" spans="15:15" x14ac:dyDescent="0.25">
      <c r="O233" s="52"/>
    </row>
    <row r="234" spans="15:15" x14ac:dyDescent="0.25">
      <c r="O234" s="52"/>
    </row>
    <row r="235" spans="15:15" x14ac:dyDescent="0.25">
      <c r="O235" s="52"/>
    </row>
    <row r="236" spans="15:15" x14ac:dyDescent="0.25">
      <c r="O236" s="52"/>
    </row>
  </sheetData>
  <mergeCells count="16">
    <mergeCell ref="A4:A11"/>
    <mergeCell ref="B4:B11"/>
    <mergeCell ref="W1:W2"/>
    <mergeCell ref="X1:X2"/>
    <mergeCell ref="A2:N2"/>
    <mergeCell ref="D1:K1"/>
    <mergeCell ref="U1:U2"/>
    <mergeCell ref="V1:V2"/>
    <mergeCell ref="A1:C1"/>
    <mergeCell ref="S1:S2"/>
    <mergeCell ref="T1:T2"/>
    <mergeCell ref="P1:P2"/>
    <mergeCell ref="Q1:Q2"/>
    <mergeCell ref="O1:O2"/>
    <mergeCell ref="R1:R2"/>
    <mergeCell ref="L1:N1"/>
  </mergeCells>
  <conditionalFormatting sqref="M4 M5:N47">
    <cfRule type="cellIs" dxfId="163" priority="16" stopIfTrue="1" operator="greaterThan">
      <formula>0</formula>
    </cfRule>
    <cfRule type="cellIs" dxfId="162" priority="17" stopIfTrue="1" operator="greaterThan">
      <formula>0</formula>
    </cfRule>
    <cfRule type="cellIs" dxfId="161" priority="18" stopIfTrue="1" operator="greaterThan">
      <formula>0</formula>
    </cfRule>
  </conditionalFormatting>
  <conditionalFormatting sqref="N4">
    <cfRule type="cellIs" dxfId="160" priority="13" stopIfTrue="1" operator="greaterThan">
      <formula>0</formula>
    </cfRule>
    <cfRule type="cellIs" dxfId="159" priority="14" stopIfTrue="1" operator="greaterThan">
      <formula>0</formula>
    </cfRule>
    <cfRule type="cellIs" dxfId="158" priority="15" stopIfTrue="1" operator="greaterThan">
      <formula>0</formula>
    </cfRule>
  </conditionalFormatting>
  <conditionalFormatting sqref="P5:P47">
    <cfRule type="cellIs" dxfId="157" priority="10" stopIfTrue="1" operator="greaterThan">
      <formula>0</formula>
    </cfRule>
    <cfRule type="cellIs" dxfId="156" priority="11" stopIfTrue="1" operator="greaterThan">
      <formula>0</formula>
    </cfRule>
    <cfRule type="cellIs" dxfId="155" priority="12" stopIfTrue="1" operator="greaterThan">
      <formula>0</formula>
    </cfRule>
  </conditionalFormatting>
  <conditionalFormatting sqref="P4">
    <cfRule type="cellIs" dxfId="154" priority="7" stopIfTrue="1" operator="greaterThan">
      <formula>0</formula>
    </cfRule>
    <cfRule type="cellIs" dxfId="153" priority="8" stopIfTrue="1" operator="greaterThan">
      <formula>0</formula>
    </cfRule>
    <cfRule type="cellIs" dxfId="152" priority="9" stopIfTrue="1" operator="greaterThan">
      <formula>0</formula>
    </cfRule>
  </conditionalFormatting>
  <conditionalFormatting sqref="O5:O47">
    <cfRule type="cellIs" dxfId="151" priority="4" stopIfTrue="1" operator="greaterThan">
      <formula>0</formula>
    </cfRule>
    <cfRule type="cellIs" dxfId="150" priority="5" stopIfTrue="1" operator="greaterThan">
      <formula>0</formula>
    </cfRule>
    <cfRule type="cellIs" dxfId="149" priority="6" stopIfTrue="1" operator="greaterThan">
      <formula>0</formula>
    </cfRule>
  </conditionalFormatting>
  <conditionalFormatting sqref="O4">
    <cfRule type="cellIs" dxfId="148" priority="1" stopIfTrue="1" operator="greaterThan">
      <formula>0</formula>
    </cfRule>
    <cfRule type="cellIs" dxfId="147" priority="2" stopIfTrue="1" operator="greaterThan">
      <formula>0</formula>
    </cfRule>
    <cfRule type="cellIs" dxfId="14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236"/>
  <sheetViews>
    <sheetView zoomScale="84" zoomScaleNormal="84" workbookViewId="0">
      <selection activeCell="I27" sqref="I27"/>
    </sheetView>
  </sheetViews>
  <sheetFormatPr defaultColWidth="9.75" defaultRowHeight="14.3" x14ac:dyDescent="0.25"/>
  <cols>
    <col min="1" max="1" width="15.25" style="1" customWidth="1"/>
    <col min="2" max="2" width="23.75" style="1" customWidth="1"/>
    <col min="3" max="3" width="12.375" style="17" customWidth="1"/>
    <col min="4" max="4" width="60.875" style="1" customWidth="1"/>
    <col min="5" max="5" width="16" style="1" customWidth="1"/>
    <col min="6" max="6" width="8" style="1" hidden="1" customWidth="1"/>
    <col min="7" max="7" width="15.75" style="1" customWidth="1"/>
    <col min="8" max="8" width="14.125" style="1" customWidth="1"/>
    <col min="9" max="9" width="17.875" style="1" customWidth="1"/>
    <col min="10" max="10" width="15.875" style="1" bestFit="1" customWidth="1"/>
    <col min="11" max="11" width="12.75" style="23" bestFit="1" customWidth="1"/>
    <col min="12" max="12" width="11.25" style="20" customWidth="1"/>
    <col min="13" max="13" width="13.25" style="18" customWidth="1"/>
    <col min="14" max="14" width="12.625" style="4" customWidth="1"/>
    <col min="15" max="15" width="15.375" style="50" customWidth="1"/>
    <col min="16" max="18" width="16.375" style="50" bestFit="1" customWidth="1"/>
    <col min="19" max="20" width="16.375" style="2" bestFit="1" customWidth="1"/>
    <col min="21" max="21" width="17" style="2" customWidth="1"/>
    <col min="22" max="24" width="16.25" style="2" bestFit="1" customWidth="1"/>
    <col min="25" max="16384" width="9.75" style="2"/>
  </cols>
  <sheetData>
    <row r="1" spans="1:24" ht="32.950000000000003" customHeight="1" x14ac:dyDescent="0.25">
      <c r="A1" s="93" t="s">
        <v>26</v>
      </c>
      <c r="B1" s="93"/>
      <c r="C1" s="93"/>
      <c r="D1" s="93" t="s">
        <v>25</v>
      </c>
      <c r="E1" s="93"/>
      <c r="F1" s="93"/>
      <c r="G1" s="93"/>
      <c r="H1" s="93"/>
      <c r="I1" s="93"/>
      <c r="J1" s="93"/>
      <c r="K1" s="93"/>
      <c r="L1" s="93" t="s">
        <v>27</v>
      </c>
      <c r="M1" s="93"/>
      <c r="N1" s="93"/>
      <c r="O1" s="92" t="s">
        <v>28</v>
      </c>
      <c r="P1" s="92" t="s">
        <v>28</v>
      </c>
      <c r="Q1" s="92" t="s">
        <v>28</v>
      </c>
      <c r="R1" s="92" t="s">
        <v>28</v>
      </c>
      <c r="S1" s="92" t="s">
        <v>28</v>
      </c>
      <c r="T1" s="92" t="s">
        <v>28</v>
      </c>
      <c r="U1" s="92" t="s">
        <v>28</v>
      </c>
      <c r="V1" s="92" t="s">
        <v>28</v>
      </c>
      <c r="W1" s="92" t="s">
        <v>28</v>
      </c>
      <c r="X1" s="92" t="s">
        <v>28</v>
      </c>
    </row>
    <row r="2" spans="1:24" ht="21.75" customHeight="1" x14ac:dyDescent="0.25">
      <c r="A2" s="93" t="s">
        <v>23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24" s="3" customFormat="1" ht="43.5" customHeight="1" x14ac:dyDescent="0.2">
      <c r="A3" s="37" t="s">
        <v>4</v>
      </c>
      <c r="B3" s="37" t="s">
        <v>20</v>
      </c>
      <c r="C3" s="37" t="s">
        <v>2</v>
      </c>
      <c r="D3" s="38" t="s">
        <v>15</v>
      </c>
      <c r="E3" s="38" t="s">
        <v>31</v>
      </c>
      <c r="F3" s="38"/>
      <c r="G3" s="38" t="s">
        <v>18</v>
      </c>
      <c r="H3" s="38" t="s">
        <v>16</v>
      </c>
      <c r="I3" s="38" t="s">
        <v>22</v>
      </c>
      <c r="J3" s="38" t="s">
        <v>3</v>
      </c>
      <c r="K3" s="46" t="s">
        <v>21</v>
      </c>
      <c r="L3" s="15" t="s">
        <v>5</v>
      </c>
      <c r="M3" s="16" t="s">
        <v>0</v>
      </c>
      <c r="N3" s="14" t="s">
        <v>1</v>
      </c>
      <c r="O3" s="62" t="s">
        <v>19</v>
      </c>
      <c r="P3" s="62" t="s">
        <v>19</v>
      </c>
      <c r="Q3" s="62" t="s">
        <v>19</v>
      </c>
      <c r="R3" s="62" t="s">
        <v>19</v>
      </c>
      <c r="S3" s="62" t="s">
        <v>19</v>
      </c>
      <c r="T3" s="62" t="s">
        <v>19</v>
      </c>
      <c r="U3" s="62" t="s">
        <v>19</v>
      </c>
      <c r="V3" s="62" t="s">
        <v>19</v>
      </c>
      <c r="W3" s="62" t="s">
        <v>19</v>
      </c>
      <c r="X3" s="62" t="s">
        <v>19</v>
      </c>
    </row>
    <row r="4" spans="1:24" ht="18.350000000000001" x14ac:dyDescent="0.25">
      <c r="A4" s="86" t="s">
        <v>29</v>
      </c>
      <c r="B4" s="89" t="s">
        <v>30</v>
      </c>
      <c r="C4" s="64">
        <v>41</v>
      </c>
      <c r="D4" s="65" t="s">
        <v>32</v>
      </c>
      <c r="E4" s="65" t="s">
        <v>33</v>
      </c>
      <c r="F4" s="65"/>
      <c r="G4" s="68">
        <v>436</v>
      </c>
      <c r="H4" s="69" t="s">
        <v>34</v>
      </c>
      <c r="I4" s="70" t="s">
        <v>35</v>
      </c>
      <c r="J4" s="70" t="s">
        <v>6</v>
      </c>
      <c r="K4" s="71">
        <v>115</v>
      </c>
      <c r="L4" s="72"/>
      <c r="M4" s="73">
        <f>L4-SUM(O4:X4)</f>
        <v>0</v>
      </c>
      <c r="N4" s="74" t="str">
        <f>IF(M4&lt;0,"ATENÇÃO","OK")</f>
        <v>OK</v>
      </c>
      <c r="O4" s="63"/>
      <c r="P4" s="61"/>
      <c r="Q4" s="61"/>
      <c r="R4" s="35"/>
      <c r="S4" s="35"/>
      <c r="T4" s="35"/>
      <c r="U4" s="35"/>
      <c r="V4" s="35"/>
      <c r="W4" s="35"/>
      <c r="X4" s="35"/>
    </row>
    <row r="5" spans="1:24" ht="18.350000000000001" x14ac:dyDescent="0.25">
      <c r="A5" s="87"/>
      <c r="B5" s="90"/>
      <c r="C5" s="64">
        <v>42</v>
      </c>
      <c r="D5" s="66" t="s">
        <v>36</v>
      </c>
      <c r="E5" s="66" t="s">
        <v>37</v>
      </c>
      <c r="F5" s="66"/>
      <c r="G5" s="68">
        <v>436</v>
      </c>
      <c r="H5" s="69" t="s">
        <v>38</v>
      </c>
      <c r="I5" s="75" t="s">
        <v>35</v>
      </c>
      <c r="J5" s="75" t="s">
        <v>6</v>
      </c>
      <c r="K5" s="71">
        <v>97.2</v>
      </c>
      <c r="L5" s="76"/>
      <c r="M5" s="73">
        <f t="shared" ref="M5:M11" si="0">L5-SUM(O5:X5)</f>
        <v>0</v>
      </c>
      <c r="N5" s="74" t="str">
        <f t="shared" ref="N5:N11" si="1">IF(M5&lt;0,"ATENÇÃO","OK")</f>
        <v>OK</v>
      </c>
      <c r="O5" s="63"/>
      <c r="P5" s="61"/>
      <c r="Q5" s="61"/>
      <c r="R5" s="35"/>
      <c r="S5" s="35"/>
      <c r="T5" s="35"/>
      <c r="U5" s="35"/>
      <c r="V5" s="35"/>
      <c r="W5" s="35"/>
      <c r="X5" s="35"/>
    </row>
    <row r="6" spans="1:24" ht="18.350000000000001" x14ac:dyDescent="0.25">
      <c r="A6" s="87"/>
      <c r="B6" s="90"/>
      <c r="C6" s="64">
        <v>43</v>
      </c>
      <c r="D6" s="66" t="s">
        <v>39</v>
      </c>
      <c r="E6" s="66" t="s">
        <v>40</v>
      </c>
      <c r="F6" s="66"/>
      <c r="G6" s="68">
        <v>436</v>
      </c>
      <c r="H6" s="69" t="s">
        <v>41</v>
      </c>
      <c r="I6" s="75" t="s">
        <v>35</v>
      </c>
      <c r="J6" s="75" t="s">
        <v>6</v>
      </c>
      <c r="K6" s="71">
        <v>142.84</v>
      </c>
      <c r="L6" s="76"/>
      <c r="M6" s="73">
        <f t="shared" si="0"/>
        <v>0</v>
      </c>
      <c r="N6" s="74" t="str">
        <f t="shared" si="1"/>
        <v>OK</v>
      </c>
      <c r="O6" s="63"/>
      <c r="P6" s="63"/>
      <c r="Q6" s="61"/>
      <c r="R6" s="35"/>
      <c r="S6" s="35"/>
      <c r="T6" s="35"/>
      <c r="U6" s="35"/>
      <c r="V6" s="35"/>
      <c r="W6" s="35"/>
      <c r="X6" s="35"/>
    </row>
    <row r="7" spans="1:24" ht="22.6" customHeight="1" x14ac:dyDescent="0.25">
      <c r="A7" s="87"/>
      <c r="B7" s="90"/>
      <c r="C7" s="64">
        <v>44</v>
      </c>
      <c r="D7" s="66" t="s">
        <v>42</v>
      </c>
      <c r="E7" s="66" t="s">
        <v>43</v>
      </c>
      <c r="F7" s="66"/>
      <c r="G7" s="68">
        <v>436</v>
      </c>
      <c r="H7" s="69" t="s">
        <v>38</v>
      </c>
      <c r="I7" s="75" t="s">
        <v>35</v>
      </c>
      <c r="J7" s="75" t="s">
        <v>6</v>
      </c>
      <c r="K7" s="71">
        <v>39.6</v>
      </c>
      <c r="L7" s="76"/>
      <c r="M7" s="73">
        <f t="shared" si="0"/>
        <v>0</v>
      </c>
      <c r="N7" s="74" t="str">
        <f t="shared" si="1"/>
        <v>OK</v>
      </c>
      <c r="O7" s="63"/>
      <c r="P7" s="61"/>
      <c r="Q7" s="61"/>
      <c r="R7" s="35"/>
      <c r="S7" s="35"/>
      <c r="T7" s="35"/>
      <c r="U7" s="36"/>
      <c r="V7" s="35"/>
      <c r="W7" s="35"/>
      <c r="X7" s="35"/>
    </row>
    <row r="8" spans="1:24" ht="18.350000000000001" x14ac:dyDescent="0.25">
      <c r="A8" s="87"/>
      <c r="B8" s="90"/>
      <c r="C8" s="64">
        <v>45</v>
      </c>
      <c r="D8" s="66" t="s">
        <v>44</v>
      </c>
      <c r="E8" s="66" t="s">
        <v>37</v>
      </c>
      <c r="F8" s="66"/>
      <c r="G8" s="68">
        <v>436</v>
      </c>
      <c r="H8" s="69" t="s">
        <v>45</v>
      </c>
      <c r="I8" s="75" t="s">
        <v>35</v>
      </c>
      <c r="J8" s="75" t="s">
        <v>6</v>
      </c>
      <c r="K8" s="71">
        <v>53</v>
      </c>
      <c r="L8" s="76"/>
      <c r="M8" s="73">
        <f t="shared" si="0"/>
        <v>0</v>
      </c>
      <c r="N8" s="74" t="str">
        <f t="shared" si="1"/>
        <v>OK</v>
      </c>
      <c r="O8" s="63"/>
      <c r="P8" s="61"/>
      <c r="Q8" s="61"/>
      <c r="R8" s="35"/>
      <c r="S8" s="35"/>
      <c r="T8" s="35"/>
      <c r="U8" s="35"/>
      <c r="V8" s="35"/>
      <c r="W8" s="35"/>
      <c r="X8" s="35"/>
    </row>
    <row r="9" spans="1:24" ht="18.350000000000001" x14ac:dyDescent="0.25">
      <c r="A9" s="87"/>
      <c r="B9" s="90"/>
      <c r="C9" s="64">
        <v>46</v>
      </c>
      <c r="D9" s="66" t="s">
        <v>46</v>
      </c>
      <c r="E9" s="66" t="s">
        <v>43</v>
      </c>
      <c r="F9" s="66"/>
      <c r="G9" s="68">
        <v>436</v>
      </c>
      <c r="H9" s="69" t="s">
        <v>47</v>
      </c>
      <c r="I9" s="75" t="s">
        <v>35</v>
      </c>
      <c r="J9" s="75" t="s">
        <v>6</v>
      </c>
      <c r="K9" s="71">
        <v>19.98</v>
      </c>
      <c r="L9" s="76"/>
      <c r="M9" s="73">
        <f t="shared" si="0"/>
        <v>0</v>
      </c>
      <c r="N9" s="74" t="str">
        <f t="shared" si="1"/>
        <v>OK</v>
      </c>
      <c r="O9" s="63"/>
      <c r="P9" s="61"/>
      <c r="Q9" s="61"/>
      <c r="R9" s="35"/>
      <c r="S9" s="35"/>
      <c r="T9" s="35"/>
      <c r="U9" s="35"/>
      <c r="V9" s="35"/>
      <c r="W9" s="35"/>
      <c r="X9" s="35"/>
    </row>
    <row r="10" spans="1:24" ht="18.350000000000001" x14ac:dyDescent="0.25">
      <c r="A10" s="87"/>
      <c r="B10" s="90"/>
      <c r="C10" s="64">
        <v>47</v>
      </c>
      <c r="D10" s="66" t="s">
        <v>48</v>
      </c>
      <c r="E10" s="66" t="s">
        <v>49</v>
      </c>
      <c r="F10" s="66"/>
      <c r="G10" s="68">
        <v>436</v>
      </c>
      <c r="H10" s="69" t="s">
        <v>50</v>
      </c>
      <c r="I10" s="75" t="s">
        <v>35</v>
      </c>
      <c r="J10" s="75" t="s">
        <v>6</v>
      </c>
      <c r="K10" s="71">
        <v>27</v>
      </c>
      <c r="L10" s="76"/>
      <c r="M10" s="73">
        <f t="shared" si="0"/>
        <v>0</v>
      </c>
      <c r="N10" s="74" t="str">
        <f t="shared" si="1"/>
        <v>OK</v>
      </c>
      <c r="O10" s="63"/>
      <c r="P10" s="61"/>
      <c r="Q10" s="63"/>
      <c r="R10" s="35"/>
      <c r="S10" s="35"/>
      <c r="T10" s="35"/>
      <c r="U10" s="35"/>
      <c r="V10" s="35"/>
      <c r="W10" s="35"/>
      <c r="X10" s="35"/>
    </row>
    <row r="11" spans="1:24" ht="18.350000000000001" x14ac:dyDescent="0.25">
      <c r="A11" s="88"/>
      <c r="B11" s="91"/>
      <c r="C11" s="64">
        <v>48</v>
      </c>
      <c r="D11" s="67" t="s">
        <v>51</v>
      </c>
      <c r="E11" s="67" t="s">
        <v>43</v>
      </c>
      <c r="F11" s="67"/>
      <c r="G11" s="68">
        <v>436</v>
      </c>
      <c r="H11" s="69" t="s">
        <v>52</v>
      </c>
      <c r="I11" s="77" t="s">
        <v>35</v>
      </c>
      <c r="J11" s="77" t="s">
        <v>6</v>
      </c>
      <c r="K11" s="71">
        <v>36.659999999999997</v>
      </c>
      <c r="L11" s="78"/>
      <c r="M11" s="73">
        <f t="shared" si="0"/>
        <v>0</v>
      </c>
      <c r="N11" s="74" t="str">
        <f t="shared" si="1"/>
        <v>OK</v>
      </c>
      <c r="O11" s="63"/>
      <c r="P11" s="61"/>
      <c r="Q11" s="61"/>
      <c r="R11" s="35"/>
      <c r="S11" s="35"/>
      <c r="T11" s="35"/>
      <c r="U11" s="36"/>
      <c r="V11" s="35"/>
      <c r="W11" s="35"/>
      <c r="X11" s="35"/>
    </row>
    <row r="12" spans="1:24" x14ac:dyDescent="0.25">
      <c r="O12" s="31">
        <f>SUMPRODUCT($K$4:$K$11,O4:O11)</f>
        <v>0</v>
      </c>
      <c r="P12" s="31">
        <f>SUMPRODUCT($K$4:$K$11,P4:P11)</f>
        <v>0</v>
      </c>
      <c r="Q12" s="31">
        <f>SUMPRODUCT($K$4:$K$11,Q4:Q11)</f>
        <v>0</v>
      </c>
      <c r="R12" s="31">
        <f>SUMPRODUCT($K$4:$K$11,R4:R11)</f>
        <v>0</v>
      </c>
      <c r="S12" s="31">
        <f>SUMPRODUCT(K4:K11,S4:S11)</f>
        <v>0</v>
      </c>
      <c r="T12" s="31">
        <f>SUMPRODUCT(K4:K11,T4:T11)</f>
        <v>0</v>
      </c>
      <c r="U12" s="32">
        <f>SUMPRODUCT(K4:K11,U4:U11)</f>
        <v>0</v>
      </c>
    </row>
    <row r="13" spans="1:24" x14ac:dyDescent="0.25">
      <c r="O13" s="52"/>
      <c r="P13" s="49"/>
      <c r="Q13" s="49"/>
      <c r="R13" s="49"/>
    </row>
    <row r="14" spans="1:24" x14ac:dyDescent="0.25">
      <c r="O14" s="52"/>
      <c r="P14" s="49"/>
      <c r="Q14" s="49"/>
      <c r="R14" s="49"/>
    </row>
    <row r="15" spans="1:24" x14ac:dyDescent="0.25">
      <c r="O15" s="52"/>
      <c r="P15" s="49"/>
      <c r="Q15" s="49"/>
      <c r="R15" s="49"/>
    </row>
    <row r="16" spans="1:24" x14ac:dyDescent="0.25">
      <c r="O16" s="52"/>
      <c r="P16" s="49"/>
      <c r="Q16" s="49"/>
      <c r="R16" s="49"/>
    </row>
    <row r="17" spans="15:18" x14ac:dyDescent="0.25">
      <c r="O17" s="52"/>
      <c r="P17" s="49"/>
      <c r="Q17" s="49"/>
      <c r="R17" s="49"/>
    </row>
    <row r="18" spans="15:18" ht="26.35" customHeight="1" x14ac:dyDescent="0.25">
      <c r="O18" s="52"/>
    </row>
    <row r="19" spans="15:18" x14ac:dyDescent="0.25">
      <c r="O19" s="52"/>
    </row>
    <row r="20" spans="15:18" x14ac:dyDescent="0.25">
      <c r="O20" s="52"/>
    </row>
    <row r="21" spans="15:18" x14ac:dyDescent="0.25">
      <c r="O21" s="52"/>
    </row>
    <row r="22" spans="15:18" x14ac:dyDescent="0.25">
      <c r="O22" s="52"/>
    </row>
    <row r="23" spans="15:18" x14ac:dyDescent="0.25">
      <c r="O23" s="52"/>
    </row>
    <row r="24" spans="15:18" x14ac:dyDescent="0.25">
      <c r="O24" s="52"/>
    </row>
    <row r="25" spans="15:18" x14ac:dyDescent="0.25">
      <c r="O25" s="52"/>
    </row>
    <row r="26" spans="15:18" x14ac:dyDescent="0.25">
      <c r="O26" s="52"/>
    </row>
    <row r="27" spans="15:18" ht="90" customHeight="1" x14ac:dyDescent="0.25">
      <c r="O27" s="52"/>
    </row>
    <row r="28" spans="15:18" x14ac:dyDescent="0.25">
      <c r="O28" s="52"/>
    </row>
    <row r="29" spans="15:18" x14ac:dyDescent="0.25">
      <c r="O29" s="52"/>
    </row>
    <row r="30" spans="15:18" x14ac:dyDescent="0.25">
      <c r="O30" s="52"/>
    </row>
    <row r="31" spans="15:18" x14ac:dyDescent="0.25">
      <c r="O31" s="52"/>
    </row>
    <row r="32" spans="15:18" x14ac:dyDescent="0.25">
      <c r="O32" s="52"/>
    </row>
    <row r="33" spans="15:15" x14ac:dyDescent="0.25">
      <c r="O33" s="52"/>
    </row>
    <row r="34" spans="15:15" x14ac:dyDescent="0.25">
      <c r="O34" s="52"/>
    </row>
    <row r="35" spans="15:15" x14ac:dyDescent="0.25">
      <c r="O35" s="52"/>
    </row>
    <row r="36" spans="15:15" x14ac:dyDescent="0.25">
      <c r="O36" s="52"/>
    </row>
    <row r="37" spans="15:15" x14ac:dyDescent="0.25">
      <c r="O37" s="52"/>
    </row>
    <row r="38" spans="15:15" x14ac:dyDescent="0.25">
      <c r="O38" s="52"/>
    </row>
    <row r="39" spans="15:15" x14ac:dyDescent="0.25">
      <c r="O39" s="52"/>
    </row>
    <row r="40" spans="15:15" x14ac:dyDescent="0.25">
      <c r="O40" s="52"/>
    </row>
    <row r="41" spans="15:15" x14ac:dyDescent="0.25">
      <c r="O41" s="52"/>
    </row>
    <row r="42" spans="15:15" x14ac:dyDescent="0.25">
      <c r="O42" s="52"/>
    </row>
    <row r="43" spans="15:15" x14ac:dyDescent="0.25">
      <c r="O43" s="52"/>
    </row>
    <row r="44" spans="15:15" x14ac:dyDescent="0.25">
      <c r="O44" s="52"/>
    </row>
    <row r="45" spans="15:15" x14ac:dyDescent="0.25">
      <c r="O45" s="52"/>
    </row>
    <row r="46" spans="15:15" x14ac:dyDescent="0.25">
      <c r="O46" s="52"/>
    </row>
    <row r="47" spans="15:15" x14ac:dyDescent="0.25">
      <c r="O47" s="52"/>
    </row>
    <row r="48" spans="15:15" x14ac:dyDescent="0.25">
      <c r="O48" s="52"/>
    </row>
    <row r="49" spans="15:15" x14ac:dyDescent="0.25">
      <c r="O49" s="52"/>
    </row>
    <row r="50" spans="15:15" x14ac:dyDescent="0.25">
      <c r="O50" s="52"/>
    </row>
    <row r="51" spans="15:15" x14ac:dyDescent="0.25">
      <c r="O51" s="52"/>
    </row>
    <row r="52" spans="15:15" x14ac:dyDescent="0.25">
      <c r="O52" s="52"/>
    </row>
    <row r="53" spans="15:15" x14ac:dyDescent="0.25">
      <c r="O53" s="52"/>
    </row>
    <row r="54" spans="15:15" x14ac:dyDescent="0.25">
      <c r="O54" s="52"/>
    </row>
    <row r="55" spans="15:15" x14ac:dyDescent="0.25">
      <c r="O55" s="52"/>
    </row>
    <row r="56" spans="15:15" x14ac:dyDescent="0.25">
      <c r="O56" s="52"/>
    </row>
    <row r="57" spans="15:15" x14ac:dyDescent="0.25">
      <c r="O57" s="52"/>
    </row>
    <row r="58" spans="15:15" x14ac:dyDescent="0.25">
      <c r="O58" s="52"/>
    </row>
    <row r="59" spans="15:15" x14ac:dyDescent="0.25">
      <c r="O59" s="52"/>
    </row>
    <row r="60" spans="15:15" x14ac:dyDescent="0.25">
      <c r="O60" s="52"/>
    </row>
    <row r="61" spans="15:15" x14ac:dyDescent="0.25">
      <c r="O61" s="52"/>
    </row>
    <row r="62" spans="15:15" x14ac:dyDescent="0.25">
      <c r="O62" s="52"/>
    </row>
    <row r="63" spans="15:15" x14ac:dyDescent="0.25">
      <c r="O63" s="52"/>
    </row>
    <row r="64" spans="15:15" x14ac:dyDescent="0.25">
      <c r="O64" s="52"/>
    </row>
    <row r="65" spans="15:15" x14ac:dyDescent="0.25">
      <c r="O65" s="52"/>
    </row>
    <row r="66" spans="15:15" x14ac:dyDescent="0.25">
      <c r="O66" s="52"/>
    </row>
    <row r="67" spans="15:15" x14ac:dyDescent="0.25">
      <c r="O67" s="52"/>
    </row>
    <row r="68" spans="15:15" x14ac:dyDescent="0.25">
      <c r="O68" s="52"/>
    </row>
    <row r="69" spans="15:15" x14ac:dyDescent="0.25">
      <c r="O69" s="52"/>
    </row>
    <row r="70" spans="15:15" x14ac:dyDescent="0.25">
      <c r="O70" s="52"/>
    </row>
    <row r="71" spans="15:15" x14ac:dyDescent="0.25">
      <c r="O71" s="52"/>
    </row>
    <row r="72" spans="15:15" x14ac:dyDescent="0.25">
      <c r="O72" s="52"/>
    </row>
    <row r="73" spans="15:15" x14ac:dyDescent="0.25">
      <c r="O73" s="52"/>
    </row>
    <row r="74" spans="15:15" x14ac:dyDescent="0.25">
      <c r="O74" s="52"/>
    </row>
    <row r="75" spans="15:15" x14ac:dyDescent="0.25">
      <c r="O75" s="52"/>
    </row>
    <row r="76" spans="15:15" x14ac:dyDescent="0.25">
      <c r="O76" s="52"/>
    </row>
    <row r="77" spans="15:15" x14ac:dyDescent="0.25">
      <c r="O77" s="52"/>
    </row>
    <row r="78" spans="15:15" x14ac:dyDescent="0.25">
      <c r="O78" s="52"/>
    </row>
    <row r="79" spans="15:15" x14ac:dyDescent="0.25">
      <c r="O79" s="52"/>
    </row>
    <row r="80" spans="15:15" x14ac:dyDescent="0.25">
      <c r="O80" s="52"/>
    </row>
    <row r="81" spans="15:15" x14ac:dyDescent="0.25">
      <c r="O81" s="52"/>
    </row>
    <row r="82" spans="15:15" x14ac:dyDescent="0.25">
      <c r="O82" s="52"/>
    </row>
    <row r="83" spans="15:15" x14ac:dyDescent="0.25">
      <c r="O83" s="52"/>
    </row>
    <row r="84" spans="15:15" x14ac:dyDescent="0.25">
      <c r="O84" s="52"/>
    </row>
    <row r="85" spans="15:15" x14ac:dyDescent="0.25">
      <c r="O85" s="52"/>
    </row>
    <row r="86" spans="15:15" x14ac:dyDescent="0.25">
      <c r="O86" s="52"/>
    </row>
    <row r="87" spans="15:15" x14ac:dyDescent="0.25">
      <c r="O87" s="52"/>
    </row>
    <row r="88" spans="15:15" x14ac:dyDescent="0.25">
      <c r="O88" s="52"/>
    </row>
    <row r="89" spans="15:15" x14ac:dyDescent="0.25">
      <c r="O89" s="52"/>
    </row>
    <row r="90" spans="15:15" x14ac:dyDescent="0.25">
      <c r="O90" s="52"/>
    </row>
    <row r="91" spans="15:15" x14ac:dyDescent="0.25">
      <c r="O91" s="52"/>
    </row>
    <row r="92" spans="15:15" x14ac:dyDescent="0.25">
      <c r="O92" s="52"/>
    </row>
    <row r="93" spans="15:15" x14ac:dyDescent="0.25">
      <c r="O93" s="52"/>
    </row>
    <row r="94" spans="15:15" x14ac:dyDescent="0.25">
      <c r="O94" s="52"/>
    </row>
    <row r="95" spans="15:15" x14ac:dyDescent="0.25">
      <c r="O95" s="52"/>
    </row>
    <row r="96" spans="15:15" x14ac:dyDescent="0.25">
      <c r="O96" s="52"/>
    </row>
    <row r="97" spans="15:15" x14ac:dyDescent="0.25">
      <c r="O97" s="52"/>
    </row>
    <row r="98" spans="15:15" x14ac:dyDescent="0.25">
      <c r="O98" s="52"/>
    </row>
    <row r="99" spans="15:15" x14ac:dyDescent="0.25">
      <c r="O99" s="52"/>
    </row>
    <row r="100" spans="15:15" x14ac:dyDescent="0.25">
      <c r="O100" s="52"/>
    </row>
    <row r="101" spans="15:15" x14ac:dyDescent="0.25">
      <c r="O101" s="52"/>
    </row>
    <row r="102" spans="15:15" x14ac:dyDescent="0.25">
      <c r="O102" s="52"/>
    </row>
    <row r="103" spans="15:15" x14ac:dyDescent="0.25">
      <c r="O103" s="52"/>
    </row>
    <row r="104" spans="15:15" x14ac:dyDescent="0.25">
      <c r="O104" s="52"/>
    </row>
    <row r="105" spans="15:15" x14ac:dyDescent="0.25">
      <c r="O105" s="52"/>
    </row>
    <row r="106" spans="15:15" x14ac:dyDescent="0.25">
      <c r="O106" s="52"/>
    </row>
    <row r="107" spans="15:15" x14ac:dyDescent="0.25">
      <c r="O107" s="52"/>
    </row>
    <row r="108" spans="15:15" x14ac:dyDescent="0.25">
      <c r="O108" s="52"/>
    </row>
    <row r="109" spans="15:15" x14ac:dyDescent="0.25">
      <c r="O109" s="52"/>
    </row>
    <row r="110" spans="15:15" x14ac:dyDescent="0.25">
      <c r="O110" s="52"/>
    </row>
    <row r="111" spans="15:15" x14ac:dyDescent="0.25">
      <c r="O111" s="52"/>
    </row>
    <row r="112" spans="15:15" x14ac:dyDescent="0.25">
      <c r="O112" s="52"/>
    </row>
    <row r="113" spans="15:15" x14ac:dyDescent="0.25">
      <c r="O113" s="52"/>
    </row>
    <row r="114" spans="15:15" x14ac:dyDescent="0.25">
      <c r="O114" s="52"/>
    </row>
    <row r="115" spans="15:15" x14ac:dyDescent="0.25">
      <c r="O115" s="52"/>
    </row>
    <row r="116" spans="15:15" x14ac:dyDescent="0.25">
      <c r="O116" s="52"/>
    </row>
    <row r="117" spans="15:15" x14ac:dyDescent="0.25">
      <c r="O117" s="52"/>
    </row>
    <row r="118" spans="15:15" x14ac:dyDescent="0.25">
      <c r="O118" s="52"/>
    </row>
    <row r="119" spans="15:15" x14ac:dyDescent="0.25">
      <c r="O119" s="52"/>
    </row>
    <row r="120" spans="15:15" x14ac:dyDescent="0.25">
      <c r="O120" s="52"/>
    </row>
    <row r="121" spans="15:15" x14ac:dyDescent="0.25">
      <c r="O121" s="52"/>
    </row>
    <row r="122" spans="15:15" x14ac:dyDescent="0.25">
      <c r="O122" s="52"/>
    </row>
    <row r="123" spans="15:15" x14ac:dyDescent="0.25">
      <c r="O123" s="52"/>
    </row>
    <row r="124" spans="15:15" x14ac:dyDescent="0.25">
      <c r="O124" s="52"/>
    </row>
    <row r="125" spans="15:15" x14ac:dyDescent="0.25">
      <c r="O125" s="52"/>
    </row>
    <row r="126" spans="15:15" x14ac:dyDescent="0.25">
      <c r="O126" s="52"/>
    </row>
    <row r="127" spans="15:15" x14ac:dyDescent="0.25">
      <c r="O127" s="52"/>
    </row>
    <row r="128" spans="15:15" x14ac:dyDescent="0.25">
      <c r="O128" s="52"/>
    </row>
    <row r="129" spans="15:15" x14ac:dyDescent="0.25">
      <c r="O129" s="52"/>
    </row>
    <row r="130" spans="15:15" x14ac:dyDescent="0.25">
      <c r="O130" s="52"/>
    </row>
    <row r="131" spans="15:15" x14ac:dyDescent="0.25">
      <c r="O131" s="52"/>
    </row>
    <row r="132" spans="15:15" x14ac:dyDescent="0.25">
      <c r="O132" s="52"/>
    </row>
    <row r="133" spans="15:15" x14ac:dyDescent="0.25">
      <c r="O133" s="52"/>
    </row>
    <row r="134" spans="15:15" x14ac:dyDescent="0.25">
      <c r="O134" s="52"/>
    </row>
    <row r="135" spans="15:15" x14ac:dyDescent="0.25">
      <c r="O135" s="52"/>
    </row>
    <row r="136" spans="15:15" x14ac:dyDescent="0.25">
      <c r="O136" s="52"/>
    </row>
    <row r="137" spans="15:15" x14ac:dyDescent="0.25">
      <c r="O137" s="52"/>
    </row>
    <row r="138" spans="15:15" x14ac:dyDescent="0.25">
      <c r="O138" s="52"/>
    </row>
    <row r="139" spans="15:15" x14ac:dyDescent="0.25">
      <c r="O139" s="52"/>
    </row>
    <row r="140" spans="15:15" x14ac:dyDescent="0.25">
      <c r="O140" s="52"/>
    </row>
    <row r="141" spans="15:15" x14ac:dyDescent="0.25">
      <c r="O141" s="52"/>
    </row>
    <row r="142" spans="15:15" x14ac:dyDescent="0.25">
      <c r="O142" s="52"/>
    </row>
    <row r="143" spans="15:15" x14ac:dyDescent="0.25">
      <c r="O143" s="52"/>
    </row>
    <row r="144" spans="15:15" x14ac:dyDescent="0.25">
      <c r="O144" s="52"/>
    </row>
    <row r="145" spans="15:15" x14ac:dyDescent="0.25">
      <c r="O145" s="52"/>
    </row>
    <row r="146" spans="15:15" x14ac:dyDescent="0.25">
      <c r="O146" s="52"/>
    </row>
    <row r="147" spans="15:15" x14ac:dyDescent="0.25">
      <c r="O147" s="52"/>
    </row>
    <row r="148" spans="15:15" x14ac:dyDescent="0.25">
      <c r="O148" s="52"/>
    </row>
    <row r="149" spans="15:15" x14ac:dyDescent="0.25">
      <c r="O149" s="52"/>
    </row>
    <row r="150" spans="15:15" x14ac:dyDescent="0.25">
      <c r="O150" s="52"/>
    </row>
    <row r="151" spans="15:15" x14ac:dyDescent="0.25">
      <c r="O151" s="52"/>
    </row>
    <row r="152" spans="15:15" x14ac:dyDescent="0.25">
      <c r="O152" s="52"/>
    </row>
    <row r="153" spans="15:15" x14ac:dyDescent="0.25">
      <c r="O153" s="52"/>
    </row>
    <row r="154" spans="15:15" x14ac:dyDescent="0.25">
      <c r="O154" s="52"/>
    </row>
    <row r="155" spans="15:15" x14ac:dyDescent="0.25">
      <c r="O155" s="52"/>
    </row>
    <row r="156" spans="15:15" x14ac:dyDescent="0.25">
      <c r="O156" s="52"/>
    </row>
    <row r="157" spans="15:15" x14ac:dyDescent="0.25">
      <c r="O157" s="52"/>
    </row>
    <row r="158" spans="15:15" x14ac:dyDescent="0.25">
      <c r="O158" s="52"/>
    </row>
    <row r="159" spans="15:15" x14ac:dyDescent="0.25">
      <c r="O159" s="52"/>
    </row>
    <row r="160" spans="15:15" x14ac:dyDescent="0.25">
      <c r="O160" s="52"/>
    </row>
    <row r="161" spans="15:15" x14ac:dyDescent="0.25">
      <c r="O161" s="52"/>
    </row>
    <row r="162" spans="15:15" x14ac:dyDescent="0.25">
      <c r="O162" s="52"/>
    </row>
    <row r="163" spans="15:15" x14ac:dyDescent="0.25">
      <c r="O163" s="52"/>
    </row>
    <row r="164" spans="15:15" x14ac:dyDescent="0.25">
      <c r="O164" s="52"/>
    </row>
    <row r="165" spans="15:15" x14ac:dyDescent="0.25">
      <c r="O165" s="52"/>
    </row>
    <row r="166" spans="15:15" x14ac:dyDescent="0.25">
      <c r="O166" s="52"/>
    </row>
    <row r="167" spans="15:15" x14ac:dyDescent="0.25">
      <c r="O167" s="52"/>
    </row>
    <row r="168" spans="15:15" x14ac:dyDescent="0.25">
      <c r="O168" s="52"/>
    </row>
    <row r="169" spans="15:15" x14ac:dyDescent="0.25">
      <c r="O169" s="52"/>
    </row>
    <row r="170" spans="15:15" x14ac:dyDescent="0.25">
      <c r="O170" s="52"/>
    </row>
    <row r="171" spans="15:15" x14ac:dyDescent="0.25">
      <c r="O171" s="52"/>
    </row>
    <row r="172" spans="15:15" x14ac:dyDescent="0.25">
      <c r="O172" s="52"/>
    </row>
    <row r="173" spans="15:15" x14ac:dyDescent="0.25">
      <c r="O173" s="52"/>
    </row>
    <row r="174" spans="15:15" x14ac:dyDescent="0.25">
      <c r="O174" s="52"/>
    </row>
    <row r="175" spans="15:15" x14ac:dyDescent="0.25">
      <c r="O175" s="52"/>
    </row>
    <row r="176" spans="15:15" x14ac:dyDescent="0.25">
      <c r="O176" s="52"/>
    </row>
    <row r="177" spans="15:15" x14ac:dyDescent="0.25">
      <c r="O177" s="52"/>
    </row>
    <row r="178" spans="15:15" x14ac:dyDescent="0.25">
      <c r="O178" s="52"/>
    </row>
    <row r="179" spans="15:15" x14ac:dyDescent="0.25">
      <c r="O179" s="52"/>
    </row>
    <row r="180" spans="15:15" x14ac:dyDescent="0.25">
      <c r="O180" s="52"/>
    </row>
    <row r="181" spans="15:15" x14ac:dyDescent="0.25">
      <c r="O181" s="52"/>
    </row>
    <row r="182" spans="15:15" x14ac:dyDescent="0.25">
      <c r="O182" s="52"/>
    </row>
    <row r="183" spans="15:15" x14ac:dyDescent="0.25">
      <c r="O183" s="52"/>
    </row>
    <row r="184" spans="15:15" x14ac:dyDescent="0.25">
      <c r="O184" s="52"/>
    </row>
    <row r="185" spans="15:15" x14ac:dyDescent="0.25">
      <c r="O185" s="52"/>
    </row>
    <row r="186" spans="15:15" x14ac:dyDescent="0.25">
      <c r="O186" s="52"/>
    </row>
    <row r="187" spans="15:15" x14ac:dyDescent="0.25">
      <c r="O187" s="52"/>
    </row>
    <row r="188" spans="15:15" x14ac:dyDescent="0.25">
      <c r="O188" s="52"/>
    </row>
    <row r="189" spans="15:15" x14ac:dyDescent="0.25">
      <c r="O189" s="52"/>
    </row>
    <row r="190" spans="15:15" x14ac:dyDescent="0.25">
      <c r="O190" s="52"/>
    </row>
    <row r="191" spans="15:15" x14ac:dyDescent="0.25">
      <c r="O191" s="52"/>
    </row>
    <row r="192" spans="15:15" x14ac:dyDescent="0.25">
      <c r="O192" s="52"/>
    </row>
    <row r="193" spans="15:15" x14ac:dyDescent="0.25">
      <c r="O193" s="52"/>
    </row>
    <row r="194" spans="15:15" x14ac:dyDescent="0.25">
      <c r="O194" s="52"/>
    </row>
    <row r="195" spans="15:15" x14ac:dyDescent="0.25">
      <c r="O195" s="52"/>
    </row>
    <row r="196" spans="15:15" x14ac:dyDescent="0.25">
      <c r="O196" s="52"/>
    </row>
    <row r="197" spans="15:15" x14ac:dyDescent="0.25">
      <c r="O197" s="52"/>
    </row>
    <row r="198" spans="15:15" x14ac:dyDescent="0.25">
      <c r="O198" s="52"/>
    </row>
    <row r="199" spans="15:15" x14ac:dyDescent="0.25">
      <c r="O199" s="52"/>
    </row>
    <row r="200" spans="15:15" x14ac:dyDescent="0.25">
      <c r="O200" s="52"/>
    </row>
    <row r="201" spans="15:15" x14ac:dyDescent="0.25">
      <c r="O201" s="52"/>
    </row>
    <row r="202" spans="15:15" x14ac:dyDescent="0.25">
      <c r="O202" s="52"/>
    </row>
    <row r="203" spans="15:15" x14ac:dyDescent="0.25">
      <c r="O203" s="52"/>
    </row>
    <row r="204" spans="15:15" x14ac:dyDescent="0.25">
      <c r="O204" s="52"/>
    </row>
    <row r="205" spans="15:15" x14ac:dyDescent="0.25">
      <c r="O205" s="52"/>
    </row>
    <row r="206" spans="15:15" x14ac:dyDescent="0.25">
      <c r="O206" s="52"/>
    </row>
    <row r="207" spans="15:15" x14ac:dyDescent="0.25">
      <c r="O207" s="52"/>
    </row>
    <row r="208" spans="15:15" x14ac:dyDescent="0.25">
      <c r="O208" s="52"/>
    </row>
    <row r="209" spans="15:15" x14ac:dyDescent="0.25">
      <c r="O209" s="52"/>
    </row>
    <row r="210" spans="15:15" x14ac:dyDescent="0.25">
      <c r="O210" s="52"/>
    </row>
    <row r="211" spans="15:15" x14ac:dyDescent="0.25">
      <c r="O211" s="52"/>
    </row>
    <row r="212" spans="15:15" x14ac:dyDescent="0.25">
      <c r="O212" s="52"/>
    </row>
    <row r="213" spans="15:15" x14ac:dyDescent="0.25">
      <c r="O213" s="52"/>
    </row>
    <row r="214" spans="15:15" x14ac:dyDescent="0.25">
      <c r="O214" s="52"/>
    </row>
    <row r="215" spans="15:15" x14ac:dyDescent="0.25">
      <c r="O215" s="52"/>
    </row>
    <row r="216" spans="15:15" x14ac:dyDescent="0.25">
      <c r="O216" s="52"/>
    </row>
    <row r="217" spans="15:15" x14ac:dyDescent="0.25">
      <c r="O217" s="52"/>
    </row>
    <row r="218" spans="15:15" x14ac:dyDescent="0.25">
      <c r="O218" s="52"/>
    </row>
    <row r="219" spans="15:15" x14ac:dyDescent="0.25">
      <c r="O219" s="52"/>
    </row>
    <row r="220" spans="15:15" x14ac:dyDescent="0.25">
      <c r="O220" s="52"/>
    </row>
    <row r="221" spans="15:15" x14ac:dyDescent="0.25">
      <c r="O221" s="52"/>
    </row>
    <row r="222" spans="15:15" x14ac:dyDescent="0.25">
      <c r="O222" s="52"/>
    </row>
    <row r="223" spans="15:15" x14ac:dyDescent="0.25">
      <c r="O223" s="52"/>
    </row>
    <row r="224" spans="15:15" x14ac:dyDescent="0.25">
      <c r="O224" s="52"/>
    </row>
    <row r="225" spans="15:15" x14ac:dyDescent="0.25">
      <c r="O225" s="52"/>
    </row>
    <row r="226" spans="15:15" x14ac:dyDescent="0.25">
      <c r="O226" s="52"/>
    </row>
    <row r="227" spans="15:15" x14ac:dyDescent="0.25">
      <c r="O227" s="52"/>
    </row>
    <row r="228" spans="15:15" x14ac:dyDescent="0.25">
      <c r="O228" s="52"/>
    </row>
    <row r="229" spans="15:15" x14ac:dyDescent="0.25">
      <c r="O229" s="52"/>
    </row>
    <row r="230" spans="15:15" x14ac:dyDescent="0.25">
      <c r="O230" s="52"/>
    </row>
    <row r="231" spans="15:15" x14ac:dyDescent="0.25">
      <c r="O231" s="52"/>
    </row>
    <row r="232" spans="15:15" x14ac:dyDescent="0.25">
      <c r="O232" s="52"/>
    </row>
    <row r="233" spans="15:15" x14ac:dyDescent="0.25">
      <c r="O233" s="52"/>
    </row>
    <row r="234" spans="15:15" x14ac:dyDescent="0.25">
      <c r="O234" s="52"/>
    </row>
    <row r="235" spans="15:15" x14ac:dyDescent="0.25">
      <c r="O235" s="52"/>
    </row>
    <row r="236" spans="15:15" x14ac:dyDescent="0.25">
      <c r="O236" s="52"/>
    </row>
  </sheetData>
  <mergeCells count="16">
    <mergeCell ref="A4:A11"/>
    <mergeCell ref="B4:B11"/>
    <mergeCell ref="W1:W2"/>
    <mergeCell ref="X1:X2"/>
    <mergeCell ref="A2:N2"/>
    <mergeCell ref="D1:K1"/>
    <mergeCell ref="L1:N1"/>
    <mergeCell ref="V1:V2"/>
    <mergeCell ref="R1:R2"/>
    <mergeCell ref="S1:S2"/>
    <mergeCell ref="T1:T2"/>
    <mergeCell ref="U1:U2"/>
    <mergeCell ref="O1:O2"/>
    <mergeCell ref="P1:P2"/>
    <mergeCell ref="Q1:Q2"/>
    <mergeCell ref="A1:C1"/>
  </mergeCells>
  <conditionalFormatting sqref="N5:P47">
    <cfRule type="cellIs" dxfId="46" priority="7" stopIfTrue="1" operator="greaterThan">
      <formula>0</formula>
    </cfRule>
    <cfRule type="cellIs" dxfId="45" priority="8" stopIfTrue="1" operator="greaterThan">
      <formula>0</formula>
    </cfRule>
    <cfRule type="cellIs" dxfId="44" priority="9" stopIfTrue="1" operator="greaterThan">
      <formula>0</formula>
    </cfRule>
  </conditionalFormatting>
  <conditionalFormatting sqref="N4:P4">
    <cfRule type="cellIs" dxfId="43" priority="4" stopIfTrue="1" operator="greaterThan">
      <formula>0</formula>
    </cfRule>
    <cfRule type="cellIs" dxfId="42" priority="5" stopIfTrue="1" operator="greaterThan">
      <formula>0</formula>
    </cfRule>
    <cfRule type="cellIs" dxfId="41" priority="6" stopIfTrue="1" operator="greaterThan">
      <formula>0</formula>
    </cfRule>
  </conditionalFormatting>
  <conditionalFormatting sqref="M4:M47">
    <cfRule type="cellIs" dxfId="40" priority="1" stopIfTrue="1" operator="greaterThan">
      <formula>0</formula>
    </cfRule>
    <cfRule type="cellIs" dxfId="39" priority="2" stopIfTrue="1" operator="greaterThan">
      <formula>0</formula>
    </cfRule>
    <cfRule type="cellIs" dxfId="38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236"/>
  <sheetViews>
    <sheetView zoomScale="84" zoomScaleNormal="84" workbookViewId="0">
      <selection activeCell="I23" sqref="I23"/>
    </sheetView>
  </sheetViews>
  <sheetFormatPr defaultColWidth="9.75" defaultRowHeight="14.3" x14ac:dyDescent="0.25"/>
  <cols>
    <col min="1" max="1" width="15.25" style="1" customWidth="1"/>
    <col min="2" max="2" width="23.75" style="1" customWidth="1"/>
    <col min="3" max="3" width="12.375" style="17" customWidth="1"/>
    <col min="4" max="4" width="60.875" style="1" customWidth="1"/>
    <col min="5" max="5" width="16" style="1" customWidth="1"/>
    <col min="6" max="6" width="8" style="1" hidden="1" customWidth="1"/>
    <col min="7" max="7" width="15.75" style="1" customWidth="1"/>
    <col min="8" max="8" width="14.125" style="1" customWidth="1"/>
    <col min="9" max="9" width="17.875" style="1" customWidth="1"/>
    <col min="10" max="10" width="15.875" style="1" bestFit="1" customWidth="1"/>
    <col min="11" max="11" width="12.75" style="23" bestFit="1" customWidth="1"/>
    <col min="12" max="12" width="11.25" style="20" customWidth="1"/>
    <col min="13" max="13" width="13.25" style="18" customWidth="1"/>
    <col min="14" max="14" width="12.625" style="4" customWidth="1"/>
    <col min="15" max="15" width="15.375" style="50" customWidth="1"/>
    <col min="16" max="18" width="16.375" style="50" bestFit="1" customWidth="1"/>
    <col min="19" max="20" width="16.375" style="2" bestFit="1" customWidth="1"/>
    <col min="21" max="21" width="17" style="2" customWidth="1"/>
    <col min="22" max="24" width="16.25" style="2" bestFit="1" customWidth="1"/>
    <col min="25" max="16384" width="9.75" style="2"/>
  </cols>
  <sheetData>
    <row r="1" spans="1:24" ht="32.950000000000003" customHeight="1" x14ac:dyDescent="0.25">
      <c r="A1" s="93" t="s">
        <v>26</v>
      </c>
      <c r="B1" s="93"/>
      <c r="C1" s="93"/>
      <c r="D1" s="93" t="s">
        <v>25</v>
      </c>
      <c r="E1" s="93"/>
      <c r="F1" s="93"/>
      <c r="G1" s="93"/>
      <c r="H1" s="93"/>
      <c r="I1" s="93"/>
      <c r="J1" s="93"/>
      <c r="K1" s="93"/>
      <c r="L1" s="93" t="s">
        <v>27</v>
      </c>
      <c r="M1" s="93"/>
      <c r="N1" s="93"/>
      <c r="O1" s="92" t="s">
        <v>28</v>
      </c>
      <c r="P1" s="92" t="s">
        <v>28</v>
      </c>
      <c r="Q1" s="92" t="s">
        <v>28</v>
      </c>
      <c r="R1" s="92" t="s">
        <v>28</v>
      </c>
      <c r="S1" s="92" t="s">
        <v>28</v>
      </c>
      <c r="T1" s="92" t="s">
        <v>28</v>
      </c>
      <c r="U1" s="92" t="s">
        <v>28</v>
      </c>
      <c r="V1" s="92" t="s">
        <v>28</v>
      </c>
      <c r="W1" s="92" t="s">
        <v>28</v>
      </c>
      <c r="X1" s="92" t="s">
        <v>28</v>
      </c>
    </row>
    <row r="2" spans="1:24" ht="21.75" customHeight="1" x14ac:dyDescent="0.25">
      <c r="A2" s="93" t="s">
        <v>23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24" s="3" customFormat="1" ht="43.5" customHeight="1" x14ac:dyDescent="0.2">
      <c r="A3" s="37" t="s">
        <v>4</v>
      </c>
      <c r="B3" s="37" t="s">
        <v>20</v>
      </c>
      <c r="C3" s="37" t="s">
        <v>2</v>
      </c>
      <c r="D3" s="38" t="s">
        <v>15</v>
      </c>
      <c r="E3" s="38" t="s">
        <v>31</v>
      </c>
      <c r="F3" s="38"/>
      <c r="G3" s="38" t="s">
        <v>18</v>
      </c>
      <c r="H3" s="38" t="s">
        <v>16</v>
      </c>
      <c r="I3" s="38" t="s">
        <v>22</v>
      </c>
      <c r="J3" s="38" t="s">
        <v>3</v>
      </c>
      <c r="K3" s="46" t="s">
        <v>21</v>
      </c>
      <c r="L3" s="15" t="s">
        <v>5</v>
      </c>
      <c r="M3" s="16" t="s">
        <v>0</v>
      </c>
      <c r="N3" s="14" t="s">
        <v>1</v>
      </c>
      <c r="O3" s="62" t="s">
        <v>19</v>
      </c>
      <c r="P3" s="62" t="s">
        <v>19</v>
      </c>
      <c r="Q3" s="62" t="s">
        <v>19</v>
      </c>
      <c r="R3" s="62" t="s">
        <v>19</v>
      </c>
      <c r="S3" s="62" t="s">
        <v>19</v>
      </c>
      <c r="T3" s="62" t="s">
        <v>19</v>
      </c>
      <c r="U3" s="62" t="s">
        <v>19</v>
      </c>
      <c r="V3" s="62" t="s">
        <v>19</v>
      </c>
      <c r="W3" s="62" t="s">
        <v>19</v>
      </c>
      <c r="X3" s="62" t="s">
        <v>19</v>
      </c>
    </row>
    <row r="4" spans="1:24" ht="18.350000000000001" x14ac:dyDescent="0.25">
      <c r="A4" s="86" t="s">
        <v>29</v>
      </c>
      <c r="B4" s="89" t="s">
        <v>30</v>
      </c>
      <c r="C4" s="64">
        <v>41</v>
      </c>
      <c r="D4" s="65" t="s">
        <v>32</v>
      </c>
      <c r="E4" s="65" t="s">
        <v>33</v>
      </c>
      <c r="F4" s="65"/>
      <c r="G4" s="68">
        <v>436</v>
      </c>
      <c r="H4" s="69" t="s">
        <v>34</v>
      </c>
      <c r="I4" s="70" t="s">
        <v>35</v>
      </c>
      <c r="J4" s="70" t="s">
        <v>6</v>
      </c>
      <c r="K4" s="71">
        <v>115</v>
      </c>
      <c r="L4" s="72"/>
      <c r="M4" s="73">
        <f>L4-SUM(O4:X4)</f>
        <v>0</v>
      </c>
      <c r="N4" s="74" t="str">
        <f>IF(M4&lt;0,"ATENÇÃO","OK")</f>
        <v>OK</v>
      </c>
      <c r="O4" s="63"/>
      <c r="P4" s="61"/>
      <c r="Q4" s="61"/>
      <c r="R4" s="35"/>
      <c r="S4" s="35"/>
      <c r="T4" s="35"/>
      <c r="U4" s="35"/>
      <c r="V4" s="35"/>
      <c r="W4" s="35"/>
      <c r="X4" s="35"/>
    </row>
    <row r="5" spans="1:24" ht="18.350000000000001" x14ac:dyDescent="0.25">
      <c r="A5" s="87"/>
      <c r="B5" s="90"/>
      <c r="C5" s="64">
        <v>42</v>
      </c>
      <c r="D5" s="66" t="s">
        <v>36</v>
      </c>
      <c r="E5" s="66" t="s">
        <v>37</v>
      </c>
      <c r="F5" s="66"/>
      <c r="G5" s="68">
        <v>436</v>
      </c>
      <c r="H5" s="69" t="s">
        <v>38</v>
      </c>
      <c r="I5" s="75" t="s">
        <v>35</v>
      </c>
      <c r="J5" s="75" t="s">
        <v>6</v>
      </c>
      <c r="K5" s="71">
        <v>97.2</v>
      </c>
      <c r="L5" s="76"/>
      <c r="M5" s="73">
        <f t="shared" ref="M5:M11" si="0">L5-SUM(O5:X5)</f>
        <v>0</v>
      </c>
      <c r="N5" s="74" t="str">
        <f t="shared" ref="N5:N11" si="1">IF(M5&lt;0,"ATENÇÃO","OK")</f>
        <v>OK</v>
      </c>
      <c r="O5" s="63"/>
      <c r="P5" s="61"/>
      <c r="Q5" s="61"/>
      <c r="R5" s="35"/>
      <c r="S5" s="35"/>
      <c r="T5" s="35"/>
      <c r="U5" s="35"/>
      <c r="V5" s="35"/>
      <c r="W5" s="35"/>
      <c r="X5" s="35"/>
    </row>
    <row r="6" spans="1:24" ht="18.350000000000001" x14ac:dyDescent="0.25">
      <c r="A6" s="87"/>
      <c r="B6" s="90"/>
      <c r="C6" s="64">
        <v>43</v>
      </c>
      <c r="D6" s="66" t="s">
        <v>39</v>
      </c>
      <c r="E6" s="66" t="s">
        <v>40</v>
      </c>
      <c r="F6" s="66"/>
      <c r="G6" s="68">
        <v>436</v>
      </c>
      <c r="H6" s="69" t="s">
        <v>41</v>
      </c>
      <c r="I6" s="75" t="s">
        <v>35</v>
      </c>
      <c r="J6" s="75" t="s">
        <v>6</v>
      </c>
      <c r="K6" s="71">
        <v>142.84</v>
      </c>
      <c r="L6" s="76"/>
      <c r="M6" s="73">
        <f t="shared" si="0"/>
        <v>0</v>
      </c>
      <c r="N6" s="74" t="str">
        <f t="shared" si="1"/>
        <v>OK</v>
      </c>
      <c r="O6" s="63"/>
      <c r="P6" s="63"/>
      <c r="Q6" s="61"/>
      <c r="R6" s="35"/>
      <c r="S6" s="35"/>
      <c r="T6" s="35"/>
      <c r="U6" s="35"/>
      <c r="V6" s="35"/>
      <c r="W6" s="35"/>
      <c r="X6" s="35"/>
    </row>
    <row r="7" spans="1:24" ht="22.6" customHeight="1" x14ac:dyDescent="0.25">
      <c r="A7" s="87"/>
      <c r="B7" s="90"/>
      <c r="C7" s="64">
        <v>44</v>
      </c>
      <c r="D7" s="66" t="s">
        <v>42</v>
      </c>
      <c r="E7" s="66" t="s">
        <v>43</v>
      </c>
      <c r="F7" s="66"/>
      <c r="G7" s="68">
        <v>436</v>
      </c>
      <c r="H7" s="69" t="s">
        <v>38</v>
      </c>
      <c r="I7" s="75" t="s">
        <v>35</v>
      </c>
      <c r="J7" s="75" t="s">
        <v>6</v>
      </c>
      <c r="K7" s="71">
        <v>39.6</v>
      </c>
      <c r="L7" s="76"/>
      <c r="M7" s="73">
        <f t="shared" si="0"/>
        <v>0</v>
      </c>
      <c r="N7" s="74" t="str">
        <f t="shared" si="1"/>
        <v>OK</v>
      </c>
      <c r="O7" s="63"/>
      <c r="P7" s="61"/>
      <c r="Q7" s="61"/>
      <c r="R7" s="35"/>
      <c r="S7" s="35"/>
      <c r="T7" s="35"/>
      <c r="U7" s="36"/>
      <c r="V7" s="35"/>
      <c r="W7" s="35"/>
      <c r="X7" s="35"/>
    </row>
    <row r="8" spans="1:24" ht="18.350000000000001" x14ac:dyDescent="0.25">
      <c r="A8" s="87"/>
      <c r="B8" s="90"/>
      <c r="C8" s="64">
        <v>45</v>
      </c>
      <c r="D8" s="66" t="s">
        <v>44</v>
      </c>
      <c r="E8" s="66" t="s">
        <v>37</v>
      </c>
      <c r="F8" s="66"/>
      <c r="G8" s="68">
        <v>436</v>
      </c>
      <c r="H8" s="69" t="s">
        <v>45</v>
      </c>
      <c r="I8" s="75" t="s">
        <v>35</v>
      </c>
      <c r="J8" s="75" t="s">
        <v>6</v>
      </c>
      <c r="K8" s="71">
        <v>53</v>
      </c>
      <c r="L8" s="76"/>
      <c r="M8" s="73">
        <f t="shared" si="0"/>
        <v>0</v>
      </c>
      <c r="N8" s="74" t="str">
        <f t="shared" si="1"/>
        <v>OK</v>
      </c>
      <c r="O8" s="63"/>
      <c r="P8" s="61"/>
      <c r="Q8" s="61"/>
      <c r="R8" s="35"/>
      <c r="S8" s="35"/>
      <c r="T8" s="35"/>
      <c r="U8" s="35"/>
      <c r="V8" s="35"/>
      <c r="W8" s="35"/>
      <c r="X8" s="35"/>
    </row>
    <row r="9" spans="1:24" ht="18.350000000000001" x14ac:dyDescent="0.25">
      <c r="A9" s="87"/>
      <c r="B9" s="90"/>
      <c r="C9" s="64">
        <v>46</v>
      </c>
      <c r="D9" s="66" t="s">
        <v>46</v>
      </c>
      <c r="E9" s="66" t="s">
        <v>43</v>
      </c>
      <c r="F9" s="66"/>
      <c r="G9" s="68">
        <v>436</v>
      </c>
      <c r="H9" s="69" t="s">
        <v>47</v>
      </c>
      <c r="I9" s="75" t="s">
        <v>35</v>
      </c>
      <c r="J9" s="75" t="s">
        <v>6</v>
      </c>
      <c r="K9" s="71">
        <v>19.98</v>
      </c>
      <c r="L9" s="76"/>
      <c r="M9" s="73">
        <f t="shared" si="0"/>
        <v>0</v>
      </c>
      <c r="N9" s="74" t="str">
        <f t="shared" si="1"/>
        <v>OK</v>
      </c>
      <c r="O9" s="63"/>
      <c r="P9" s="61"/>
      <c r="Q9" s="61"/>
      <c r="R9" s="35"/>
      <c r="S9" s="35"/>
      <c r="T9" s="35"/>
      <c r="U9" s="35"/>
      <c r="V9" s="35"/>
      <c r="W9" s="35"/>
      <c r="X9" s="35"/>
    </row>
    <row r="10" spans="1:24" ht="18.350000000000001" x14ac:dyDescent="0.25">
      <c r="A10" s="87"/>
      <c r="B10" s="90"/>
      <c r="C10" s="64">
        <v>47</v>
      </c>
      <c r="D10" s="66" t="s">
        <v>48</v>
      </c>
      <c r="E10" s="66" t="s">
        <v>49</v>
      </c>
      <c r="F10" s="66"/>
      <c r="G10" s="68">
        <v>436</v>
      </c>
      <c r="H10" s="69" t="s">
        <v>50</v>
      </c>
      <c r="I10" s="75" t="s">
        <v>35</v>
      </c>
      <c r="J10" s="75" t="s">
        <v>6</v>
      </c>
      <c r="K10" s="71">
        <v>27</v>
      </c>
      <c r="L10" s="76"/>
      <c r="M10" s="73">
        <f t="shared" si="0"/>
        <v>0</v>
      </c>
      <c r="N10" s="74" t="str">
        <f t="shared" si="1"/>
        <v>OK</v>
      </c>
      <c r="O10" s="63"/>
      <c r="P10" s="61"/>
      <c r="Q10" s="63"/>
      <c r="R10" s="35"/>
      <c r="S10" s="35"/>
      <c r="T10" s="35"/>
      <c r="U10" s="35"/>
      <c r="V10" s="35"/>
      <c r="W10" s="35"/>
      <c r="X10" s="35"/>
    </row>
    <row r="11" spans="1:24" ht="18.350000000000001" x14ac:dyDescent="0.25">
      <c r="A11" s="88"/>
      <c r="B11" s="91"/>
      <c r="C11" s="64">
        <v>48</v>
      </c>
      <c r="D11" s="67" t="s">
        <v>51</v>
      </c>
      <c r="E11" s="67" t="s">
        <v>43</v>
      </c>
      <c r="F11" s="67"/>
      <c r="G11" s="68">
        <v>436</v>
      </c>
      <c r="H11" s="69" t="s">
        <v>52</v>
      </c>
      <c r="I11" s="77" t="s">
        <v>35</v>
      </c>
      <c r="J11" s="77" t="s">
        <v>6</v>
      </c>
      <c r="K11" s="71">
        <v>36.659999999999997</v>
      </c>
      <c r="L11" s="78"/>
      <c r="M11" s="73">
        <f t="shared" si="0"/>
        <v>0</v>
      </c>
      <c r="N11" s="74" t="str">
        <f t="shared" si="1"/>
        <v>OK</v>
      </c>
      <c r="O11" s="63"/>
      <c r="P11" s="61"/>
      <c r="Q11" s="61"/>
      <c r="R11" s="35"/>
      <c r="S11" s="35"/>
      <c r="T11" s="35"/>
      <c r="U11" s="36"/>
      <c r="V11" s="35"/>
      <c r="W11" s="35"/>
      <c r="X11" s="35"/>
    </row>
    <row r="12" spans="1:24" x14ac:dyDescent="0.25">
      <c r="O12" s="31">
        <f>SUMPRODUCT($K$4:$K$11,O4:O11)</f>
        <v>0</v>
      </c>
      <c r="P12" s="31">
        <f>SUMPRODUCT($K$4:$K$11,P4:P11)</f>
        <v>0</v>
      </c>
      <c r="Q12" s="31">
        <f>SUMPRODUCT($K$4:$K$11,Q4:Q11)</f>
        <v>0</v>
      </c>
      <c r="R12" s="31">
        <f>SUMPRODUCT($K$4:$K$11,R4:R11)</f>
        <v>0</v>
      </c>
      <c r="S12" s="31">
        <f>SUMPRODUCT(K4:K11,S4:S11)</f>
        <v>0</v>
      </c>
      <c r="T12" s="31">
        <f>SUMPRODUCT(K4:K11,T4:T11)</f>
        <v>0</v>
      </c>
      <c r="U12" s="32">
        <f>SUMPRODUCT(K4:K11,U4:U11)</f>
        <v>0</v>
      </c>
    </row>
    <row r="13" spans="1:24" x14ac:dyDescent="0.25">
      <c r="O13" s="52"/>
      <c r="P13" s="49"/>
      <c r="Q13" s="49"/>
      <c r="R13" s="49"/>
    </row>
    <row r="14" spans="1:24" x14ac:dyDescent="0.25">
      <c r="O14" s="52"/>
      <c r="P14" s="49"/>
      <c r="Q14" s="49"/>
      <c r="R14" s="49"/>
    </row>
    <row r="15" spans="1:24" x14ac:dyDescent="0.25">
      <c r="O15" s="52"/>
      <c r="P15" s="49"/>
      <c r="Q15" s="49"/>
      <c r="R15" s="49"/>
    </row>
    <row r="16" spans="1:24" x14ac:dyDescent="0.25">
      <c r="O16" s="52"/>
      <c r="P16" s="49"/>
      <c r="Q16" s="49"/>
      <c r="R16" s="49"/>
    </row>
    <row r="17" spans="15:18" x14ac:dyDescent="0.25">
      <c r="O17" s="52"/>
      <c r="P17" s="49"/>
      <c r="Q17" s="49"/>
      <c r="R17" s="49"/>
    </row>
    <row r="18" spans="15:18" ht="26.35" customHeight="1" x14ac:dyDescent="0.25">
      <c r="O18" s="52"/>
    </row>
    <row r="19" spans="15:18" x14ac:dyDescent="0.25">
      <c r="O19" s="52"/>
    </row>
    <row r="20" spans="15:18" x14ac:dyDescent="0.25">
      <c r="O20" s="52"/>
    </row>
    <row r="21" spans="15:18" x14ac:dyDescent="0.25">
      <c r="O21" s="52"/>
    </row>
    <row r="22" spans="15:18" x14ac:dyDescent="0.25">
      <c r="O22" s="52"/>
    </row>
    <row r="23" spans="15:18" x14ac:dyDescent="0.25">
      <c r="O23" s="52"/>
    </row>
    <row r="24" spans="15:18" x14ac:dyDescent="0.25">
      <c r="O24" s="52"/>
    </row>
    <row r="25" spans="15:18" x14ac:dyDescent="0.25">
      <c r="O25" s="52"/>
    </row>
    <row r="26" spans="15:18" x14ac:dyDescent="0.25">
      <c r="O26" s="52"/>
    </row>
    <row r="27" spans="15:18" ht="90" customHeight="1" x14ac:dyDescent="0.25">
      <c r="O27" s="52"/>
    </row>
    <row r="28" spans="15:18" x14ac:dyDescent="0.25">
      <c r="O28" s="52"/>
    </row>
    <row r="29" spans="15:18" x14ac:dyDescent="0.25">
      <c r="O29" s="52"/>
    </row>
    <row r="30" spans="15:18" x14ac:dyDescent="0.25">
      <c r="O30" s="52"/>
    </row>
    <row r="31" spans="15:18" x14ac:dyDescent="0.25">
      <c r="O31" s="52"/>
    </row>
    <row r="32" spans="15:18" x14ac:dyDescent="0.25">
      <c r="O32" s="52"/>
    </row>
    <row r="33" spans="15:15" x14ac:dyDescent="0.25">
      <c r="O33" s="52"/>
    </row>
    <row r="34" spans="15:15" x14ac:dyDescent="0.25">
      <c r="O34" s="52"/>
    </row>
    <row r="35" spans="15:15" x14ac:dyDescent="0.25">
      <c r="O35" s="52"/>
    </row>
    <row r="36" spans="15:15" x14ac:dyDescent="0.25">
      <c r="O36" s="52"/>
    </row>
    <row r="37" spans="15:15" x14ac:dyDescent="0.25">
      <c r="O37" s="52"/>
    </row>
    <row r="38" spans="15:15" x14ac:dyDescent="0.25">
      <c r="O38" s="52"/>
    </row>
    <row r="39" spans="15:15" x14ac:dyDescent="0.25">
      <c r="O39" s="52"/>
    </row>
    <row r="40" spans="15:15" x14ac:dyDescent="0.25">
      <c r="O40" s="52"/>
    </row>
    <row r="41" spans="15:15" x14ac:dyDescent="0.25">
      <c r="O41" s="52"/>
    </row>
    <row r="42" spans="15:15" x14ac:dyDescent="0.25">
      <c r="O42" s="52"/>
    </row>
    <row r="43" spans="15:15" x14ac:dyDescent="0.25">
      <c r="O43" s="52"/>
    </row>
    <row r="44" spans="15:15" x14ac:dyDescent="0.25">
      <c r="O44" s="52"/>
    </row>
    <row r="45" spans="15:15" x14ac:dyDescent="0.25">
      <c r="O45" s="52"/>
    </row>
    <row r="46" spans="15:15" x14ac:dyDescent="0.25">
      <c r="O46" s="52"/>
    </row>
    <row r="47" spans="15:15" x14ac:dyDescent="0.25">
      <c r="O47" s="52"/>
    </row>
    <row r="48" spans="15:15" x14ac:dyDescent="0.25">
      <c r="O48" s="52"/>
    </row>
    <row r="49" spans="15:15" x14ac:dyDescent="0.25">
      <c r="O49" s="52"/>
    </row>
    <row r="50" spans="15:15" x14ac:dyDescent="0.25">
      <c r="O50" s="52"/>
    </row>
    <row r="51" spans="15:15" x14ac:dyDescent="0.25">
      <c r="O51" s="52"/>
    </row>
    <row r="52" spans="15:15" x14ac:dyDescent="0.25">
      <c r="O52" s="52"/>
    </row>
    <row r="53" spans="15:15" x14ac:dyDescent="0.25">
      <c r="O53" s="52"/>
    </row>
    <row r="54" spans="15:15" x14ac:dyDescent="0.25">
      <c r="O54" s="52"/>
    </row>
    <row r="55" spans="15:15" x14ac:dyDescent="0.25">
      <c r="O55" s="52"/>
    </row>
    <row r="56" spans="15:15" x14ac:dyDescent="0.25">
      <c r="O56" s="52"/>
    </row>
    <row r="57" spans="15:15" x14ac:dyDescent="0.25">
      <c r="O57" s="52"/>
    </row>
    <row r="58" spans="15:15" x14ac:dyDescent="0.25">
      <c r="O58" s="52"/>
    </row>
    <row r="59" spans="15:15" x14ac:dyDescent="0.25">
      <c r="O59" s="52"/>
    </row>
    <row r="60" spans="15:15" x14ac:dyDescent="0.25">
      <c r="O60" s="52"/>
    </row>
    <row r="61" spans="15:15" x14ac:dyDescent="0.25">
      <c r="O61" s="52"/>
    </row>
    <row r="62" spans="15:15" x14ac:dyDescent="0.25">
      <c r="O62" s="52"/>
    </row>
    <row r="63" spans="15:15" x14ac:dyDescent="0.25">
      <c r="O63" s="52"/>
    </row>
    <row r="64" spans="15:15" x14ac:dyDescent="0.25">
      <c r="O64" s="52"/>
    </row>
    <row r="65" spans="15:15" x14ac:dyDescent="0.25">
      <c r="O65" s="52"/>
    </row>
    <row r="66" spans="15:15" x14ac:dyDescent="0.25">
      <c r="O66" s="52"/>
    </row>
    <row r="67" spans="15:15" x14ac:dyDescent="0.25">
      <c r="O67" s="52"/>
    </row>
    <row r="68" spans="15:15" x14ac:dyDescent="0.25">
      <c r="O68" s="52"/>
    </row>
    <row r="69" spans="15:15" x14ac:dyDescent="0.25">
      <c r="O69" s="52"/>
    </row>
    <row r="70" spans="15:15" x14ac:dyDescent="0.25">
      <c r="O70" s="52"/>
    </row>
    <row r="71" spans="15:15" x14ac:dyDescent="0.25">
      <c r="O71" s="52"/>
    </row>
    <row r="72" spans="15:15" x14ac:dyDescent="0.25">
      <c r="O72" s="52"/>
    </row>
    <row r="73" spans="15:15" x14ac:dyDescent="0.25">
      <c r="O73" s="52"/>
    </row>
    <row r="74" spans="15:15" x14ac:dyDescent="0.25">
      <c r="O74" s="52"/>
    </row>
    <row r="75" spans="15:15" x14ac:dyDescent="0.25">
      <c r="O75" s="52"/>
    </row>
    <row r="76" spans="15:15" x14ac:dyDescent="0.25">
      <c r="O76" s="52"/>
    </row>
    <row r="77" spans="15:15" x14ac:dyDescent="0.25">
      <c r="O77" s="52"/>
    </row>
    <row r="78" spans="15:15" x14ac:dyDescent="0.25">
      <c r="O78" s="52"/>
    </row>
    <row r="79" spans="15:15" x14ac:dyDescent="0.25">
      <c r="O79" s="52"/>
    </row>
    <row r="80" spans="15:15" x14ac:dyDescent="0.25">
      <c r="O80" s="52"/>
    </row>
    <row r="81" spans="15:15" x14ac:dyDescent="0.25">
      <c r="O81" s="52"/>
    </row>
    <row r="82" spans="15:15" x14ac:dyDescent="0.25">
      <c r="O82" s="52"/>
    </row>
    <row r="83" spans="15:15" x14ac:dyDescent="0.25">
      <c r="O83" s="52"/>
    </row>
    <row r="84" spans="15:15" x14ac:dyDescent="0.25">
      <c r="O84" s="52"/>
    </row>
    <row r="85" spans="15:15" x14ac:dyDescent="0.25">
      <c r="O85" s="52"/>
    </row>
    <row r="86" spans="15:15" x14ac:dyDescent="0.25">
      <c r="O86" s="52"/>
    </row>
    <row r="87" spans="15:15" x14ac:dyDescent="0.25">
      <c r="O87" s="52"/>
    </row>
    <row r="88" spans="15:15" x14ac:dyDescent="0.25">
      <c r="O88" s="52"/>
    </row>
    <row r="89" spans="15:15" x14ac:dyDescent="0.25">
      <c r="O89" s="52"/>
    </row>
    <row r="90" spans="15:15" x14ac:dyDescent="0.25">
      <c r="O90" s="52"/>
    </row>
    <row r="91" spans="15:15" x14ac:dyDescent="0.25">
      <c r="O91" s="52"/>
    </row>
    <row r="92" spans="15:15" x14ac:dyDescent="0.25">
      <c r="O92" s="52"/>
    </row>
    <row r="93" spans="15:15" x14ac:dyDescent="0.25">
      <c r="O93" s="52"/>
    </row>
    <row r="94" spans="15:15" x14ac:dyDescent="0.25">
      <c r="O94" s="52"/>
    </row>
    <row r="95" spans="15:15" x14ac:dyDescent="0.25">
      <c r="O95" s="52"/>
    </row>
    <row r="96" spans="15:15" x14ac:dyDescent="0.25">
      <c r="O96" s="52"/>
    </row>
    <row r="97" spans="15:15" x14ac:dyDescent="0.25">
      <c r="O97" s="52"/>
    </row>
    <row r="98" spans="15:15" x14ac:dyDescent="0.25">
      <c r="O98" s="52"/>
    </row>
    <row r="99" spans="15:15" x14ac:dyDescent="0.25">
      <c r="O99" s="52"/>
    </row>
    <row r="100" spans="15:15" x14ac:dyDescent="0.25">
      <c r="O100" s="52"/>
    </row>
    <row r="101" spans="15:15" x14ac:dyDescent="0.25">
      <c r="O101" s="52"/>
    </row>
    <row r="102" spans="15:15" x14ac:dyDescent="0.25">
      <c r="O102" s="52"/>
    </row>
    <row r="103" spans="15:15" x14ac:dyDescent="0.25">
      <c r="O103" s="52"/>
    </row>
    <row r="104" spans="15:15" x14ac:dyDescent="0.25">
      <c r="O104" s="52"/>
    </row>
    <row r="105" spans="15:15" x14ac:dyDescent="0.25">
      <c r="O105" s="52"/>
    </row>
    <row r="106" spans="15:15" x14ac:dyDescent="0.25">
      <c r="O106" s="52"/>
    </row>
    <row r="107" spans="15:15" x14ac:dyDescent="0.25">
      <c r="O107" s="52"/>
    </row>
    <row r="108" spans="15:15" x14ac:dyDescent="0.25">
      <c r="O108" s="52"/>
    </row>
    <row r="109" spans="15:15" x14ac:dyDescent="0.25">
      <c r="O109" s="52"/>
    </row>
    <row r="110" spans="15:15" x14ac:dyDescent="0.25">
      <c r="O110" s="52"/>
    </row>
    <row r="111" spans="15:15" x14ac:dyDescent="0.25">
      <c r="O111" s="52"/>
    </row>
    <row r="112" spans="15:15" x14ac:dyDescent="0.25">
      <c r="O112" s="52"/>
    </row>
    <row r="113" spans="15:15" x14ac:dyDescent="0.25">
      <c r="O113" s="52"/>
    </row>
    <row r="114" spans="15:15" x14ac:dyDescent="0.25">
      <c r="O114" s="52"/>
    </row>
    <row r="115" spans="15:15" x14ac:dyDescent="0.25">
      <c r="O115" s="52"/>
    </row>
    <row r="116" spans="15:15" x14ac:dyDescent="0.25">
      <c r="O116" s="52"/>
    </row>
    <row r="117" spans="15:15" x14ac:dyDescent="0.25">
      <c r="O117" s="52"/>
    </row>
    <row r="118" spans="15:15" x14ac:dyDescent="0.25">
      <c r="O118" s="52"/>
    </row>
    <row r="119" spans="15:15" x14ac:dyDescent="0.25">
      <c r="O119" s="52"/>
    </row>
    <row r="120" spans="15:15" x14ac:dyDescent="0.25">
      <c r="O120" s="52"/>
    </row>
    <row r="121" spans="15:15" x14ac:dyDescent="0.25">
      <c r="O121" s="52"/>
    </row>
    <row r="122" spans="15:15" x14ac:dyDescent="0.25">
      <c r="O122" s="52"/>
    </row>
    <row r="123" spans="15:15" x14ac:dyDescent="0.25">
      <c r="O123" s="52"/>
    </row>
    <row r="124" spans="15:15" x14ac:dyDescent="0.25">
      <c r="O124" s="52"/>
    </row>
    <row r="125" spans="15:15" x14ac:dyDescent="0.25">
      <c r="O125" s="52"/>
    </row>
    <row r="126" spans="15:15" x14ac:dyDescent="0.25">
      <c r="O126" s="52"/>
    </row>
    <row r="127" spans="15:15" x14ac:dyDescent="0.25">
      <c r="O127" s="52"/>
    </row>
    <row r="128" spans="15:15" x14ac:dyDescent="0.25">
      <c r="O128" s="52"/>
    </row>
    <row r="129" spans="15:15" x14ac:dyDescent="0.25">
      <c r="O129" s="52"/>
    </row>
    <row r="130" spans="15:15" x14ac:dyDescent="0.25">
      <c r="O130" s="52"/>
    </row>
    <row r="131" spans="15:15" x14ac:dyDescent="0.25">
      <c r="O131" s="52"/>
    </row>
    <row r="132" spans="15:15" x14ac:dyDescent="0.25">
      <c r="O132" s="52"/>
    </row>
    <row r="133" spans="15:15" x14ac:dyDescent="0.25">
      <c r="O133" s="52"/>
    </row>
    <row r="134" spans="15:15" x14ac:dyDescent="0.25">
      <c r="O134" s="52"/>
    </row>
    <row r="135" spans="15:15" x14ac:dyDescent="0.25">
      <c r="O135" s="52"/>
    </row>
    <row r="136" spans="15:15" x14ac:dyDescent="0.25">
      <c r="O136" s="52"/>
    </row>
    <row r="137" spans="15:15" x14ac:dyDescent="0.25">
      <c r="O137" s="52"/>
    </row>
    <row r="138" spans="15:15" x14ac:dyDescent="0.25">
      <c r="O138" s="52"/>
    </row>
    <row r="139" spans="15:15" x14ac:dyDescent="0.25">
      <c r="O139" s="52"/>
    </row>
    <row r="140" spans="15:15" x14ac:dyDescent="0.25">
      <c r="O140" s="52"/>
    </row>
    <row r="141" spans="15:15" x14ac:dyDescent="0.25">
      <c r="O141" s="52"/>
    </row>
    <row r="142" spans="15:15" x14ac:dyDescent="0.25">
      <c r="O142" s="52"/>
    </row>
    <row r="143" spans="15:15" x14ac:dyDescent="0.25">
      <c r="O143" s="52"/>
    </row>
    <row r="144" spans="15:15" x14ac:dyDescent="0.25">
      <c r="O144" s="52"/>
    </row>
    <row r="145" spans="15:15" x14ac:dyDescent="0.25">
      <c r="O145" s="52"/>
    </row>
    <row r="146" spans="15:15" x14ac:dyDescent="0.25">
      <c r="O146" s="52"/>
    </row>
    <row r="147" spans="15:15" x14ac:dyDescent="0.25">
      <c r="O147" s="52"/>
    </row>
    <row r="148" spans="15:15" x14ac:dyDescent="0.25">
      <c r="O148" s="52"/>
    </row>
    <row r="149" spans="15:15" x14ac:dyDescent="0.25">
      <c r="O149" s="52"/>
    </row>
    <row r="150" spans="15:15" x14ac:dyDescent="0.25">
      <c r="O150" s="52"/>
    </row>
    <row r="151" spans="15:15" x14ac:dyDescent="0.25">
      <c r="O151" s="52"/>
    </row>
    <row r="152" spans="15:15" x14ac:dyDescent="0.25">
      <c r="O152" s="52"/>
    </row>
    <row r="153" spans="15:15" x14ac:dyDescent="0.25">
      <c r="O153" s="52"/>
    </row>
    <row r="154" spans="15:15" x14ac:dyDescent="0.25">
      <c r="O154" s="52"/>
    </row>
    <row r="155" spans="15:15" x14ac:dyDescent="0.25">
      <c r="O155" s="52"/>
    </row>
    <row r="156" spans="15:15" x14ac:dyDescent="0.25">
      <c r="O156" s="52"/>
    </row>
    <row r="157" spans="15:15" x14ac:dyDescent="0.25">
      <c r="O157" s="52"/>
    </row>
    <row r="158" spans="15:15" x14ac:dyDescent="0.25">
      <c r="O158" s="52"/>
    </row>
    <row r="159" spans="15:15" x14ac:dyDescent="0.25">
      <c r="O159" s="52"/>
    </row>
    <row r="160" spans="15:15" x14ac:dyDescent="0.25">
      <c r="O160" s="52"/>
    </row>
    <row r="161" spans="15:15" x14ac:dyDescent="0.25">
      <c r="O161" s="52"/>
    </row>
    <row r="162" spans="15:15" x14ac:dyDescent="0.25">
      <c r="O162" s="52"/>
    </row>
    <row r="163" spans="15:15" x14ac:dyDescent="0.25">
      <c r="O163" s="52"/>
    </row>
    <row r="164" spans="15:15" x14ac:dyDescent="0.25">
      <c r="O164" s="52"/>
    </row>
    <row r="165" spans="15:15" x14ac:dyDescent="0.25">
      <c r="O165" s="52"/>
    </row>
    <row r="166" spans="15:15" x14ac:dyDescent="0.25">
      <c r="O166" s="52"/>
    </row>
    <row r="167" spans="15:15" x14ac:dyDescent="0.25">
      <c r="O167" s="52"/>
    </row>
    <row r="168" spans="15:15" x14ac:dyDescent="0.25">
      <c r="O168" s="52"/>
    </row>
    <row r="169" spans="15:15" x14ac:dyDescent="0.25">
      <c r="O169" s="52"/>
    </row>
    <row r="170" spans="15:15" x14ac:dyDescent="0.25">
      <c r="O170" s="52"/>
    </row>
    <row r="171" spans="15:15" x14ac:dyDescent="0.25">
      <c r="O171" s="52"/>
    </row>
    <row r="172" spans="15:15" x14ac:dyDescent="0.25">
      <c r="O172" s="52"/>
    </row>
    <row r="173" spans="15:15" x14ac:dyDescent="0.25">
      <c r="O173" s="52"/>
    </row>
    <row r="174" spans="15:15" x14ac:dyDescent="0.25">
      <c r="O174" s="52"/>
    </row>
    <row r="175" spans="15:15" x14ac:dyDescent="0.25">
      <c r="O175" s="52"/>
    </row>
    <row r="176" spans="15:15" x14ac:dyDescent="0.25">
      <c r="O176" s="52"/>
    </row>
    <row r="177" spans="15:15" x14ac:dyDescent="0.25">
      <c r="O177" s="52"/>
    </row>
    <row r="178" spans="15:15" x14ac:dyDescent="0.25">
      <c r="O178" s="52"/>
    </row>
    <row r="179" spans="15:15" x14ac:dyDescent="0.25">
      <c r="O179" s="52"/>
    </row>
    <row r="180" spans="15:15" x14ac:dyDescent="0.25">
      <c r="O180" s="52"/>
    </row>
    <row r="181" spans="15:15" x14ac:dyDescent="0.25">
      <c r="O181" s="52"/>
    </row>
    <row r="182" spans="15:15" x14ac:dyDescent="0.25">
      <c r="O182" s="52"/>
    </row>
    <row r="183" spans="15:15" x14ac:dyDescent="0.25">
      <c r="O183" s="52"/>
    </row>
    <row r="184" spans="15:15" x14ac:dyDescent="0.25">
      <c r="O184" s="52"/>
    </row>
    <row r="185" spans="15:15" x14ac:dyDescent="0.25">
      <c r="O185" s="52"/>
    </row>
    <row r="186" spans="15:15" x14ac:dyDescent="0.25">
      <c r="O186" s="52"/>
    </row>
    <row r="187" spans="15:15" x14ac:dyDescent="0.25">
      <c r="O187" s="52"/>
    </row>
    <row r="188" spans="15:15" x14ac:dyDescent="0.25">
      <c r="O188" s="52"/>
    </row>
    <row r="189" spans="15:15" x14ac:dyDescent="0.25">
      <c r="O189" s="52"/>
    </row>
    <row r="190" spans="15:15" x14ac:dyDescent="0.25">
      <c r="O190" s="52"/>
    </row>
    <row r="191" spans="15:15" x14ac:dyDescent="0.25">
      <c r="O191" s="52"/>
    </row>
    <row r="192" spans="15:15" x14ac:dyDescent="0.25">
      <c r="O192" s="52"/>
    </row>
    <row r="193" spans="15:15" x14ac:dyDescent="0.25">
      <c r="O193" s="52"/>
    </row>
    <row r="194" spans="15:15" x14ac:dyDescent="0.25">
      <c r="O194" s="52"/>
    </row>
    <row r="195" spans="15:15" x14ac:dyDescent="0.25">
      <c r="O195" s="52"/>
    </row>
    <row r="196" spans="15:15" x14ac:dyDescent="0.25">
      <c r="O196" s="52"/>
    </row>
    <row r="197" spans="15:15" x14ac:dyDescent="0.25">
      <c r="O197" s="52"/>
    </row>
    <row r="198" spans="15:15" x14ac:dyDescent="0.25">
      <c r="O198" s="52"/>
    </row>
    <row r="199" spans="15:15" x14ac:dyDescent="0.25">
      <c r="O199" s="52"/>
    </row>
    <row r="200" spans="15:15" x14ac:dyDescent="0.25">
      <c r="O200" s="52"/>
    </row>
    <row r="201" spans="15:15" x14ac:dyDescent="0.25">
      <c r="O201" s="52"/>
    </row>
    <row r="202" spans="15:15" x14ac:dyDescent="0.25">
      <c r="O202" s="52"/>
    </row>
    <row r="203" spans="15:15" x14ac:dyDescent="0.25">
      <c r="O203" s="52"/>
    </row>
    <row r="204" spans="15:15" x14ac:dyDescent="0.25">
      <c r="O204" s="52"/>
    </row>
    <row r="205" spans="15:15" x14ac:dyDescent="0.25">
      <c r="O205" s="52"/>
    </row>
    <row r="206" spans="15:15" x14ac:dyDescent="0.25">
      <c r="O206" s="52"/>
    </row>
    <row r="207" spans="15:15" x14ac:dyDescent="0.25">
      <c r="O207" s="52"/>
    </row>
    <row r="208" spans="15:15" x14ac:dyDescent="0.25">
      <c r="O208" s="52"/>
    </row>
    <row r="209" spans="15:15" x14ac:dyDescent="0.25">
      <c r="O209" s="52"/>
    </row>
    <row r="210" spans="15:15" x14ac:dyDescent="0.25">
      <c r="O210" s="52"/>
    </row>
    <row r="211" spans="15:15" x14ac:dyDescent="0.25">
      <c r="O211" s="52"/>
    </row>
    <row r="212" spans="15:15" x14ac:dyDescent="0.25">
      <c r="O212" s="52"/>
    </row>
    <row r="213" spans="15:15" x14ac:dyDescent="0.25">
      <c r="O213" s="52"/>
    </row>
    <row r="214" spans="15:15" x14ac:dyDescent="0.25">
      <c r="O214" s="52"/>
    </row>
    <row r="215" spans="15:15" x14ac:dyDescent="0.25">
      <c r="O215" s="52"/>
    </row>
    <row r="216" spans="15:15" x14ac:dyDescent="0.25">
      <c r="O216" s="52"/>
    </row>
    <row r="217" spans="15:15" x14ac:dyDescent="0.25">
      <c r="O217" s="52"/>
    </row>
    <row r="218" spans="15:15" x14ac:dyDescent="0.25">
      <c r="O218" s="52"/>
    </row>
    <row r="219" spans="15:15" x14ac:dyDescent="0.25">
      <c r="O219" s="52"/>
    </row>
    <row r="220" spans="15:15" x14ac:dyDescent="0.25">
      <c r="O220" s="52"/>
    </row>
    <row r="221" spans="15:15" x14ac:dyDescent="0.25">
      <c r="O221" s="52"/>
    </row>
    <row r="222" spans="15:15" x14ac:dyDescent="0.25">
      <c r="O222" s="52"/>
    </row>
    <row r="223" spans="15:15" x14ac:dyDescent="0.25">
      <c r="O223" s="52"/>
    </row>
    <row r="224" spans="15:15" x14ac:dyDescent="0.25">
      <c r="O224" s="52"/>
    </row>
    <row r="225" spans="15:15" x14ac:dyDescent="0.25">
      <c r="O225" s="52"/>
    </row>
    <row r="226" spans="15:15" x14ac:dyDescent="0.25">
      <c r="O226" s="52"/>
    </row>
    <row r="227" spans="15:15" x14ac:dyDescent="0.25">
      <c r="O227" s="52"/>
    </row>
    <row r="228" spans="15:15" x14ac:dyDescent="0.25">
      <c r="O228" s="52"/>
    </row>
    <row r="229" spans="15:15" x14ac:dyDescent="0.25">
      <c r="O229" s="52"/>
    </row>
    <row r="230" spans="15:15" x14ac:dyDescent="0.25">
      <c r="O230" s="52"/>
    </row>
    <row r="231" spans="15:15" x14ac:dyDescent="0.25">
      <c r="O231" s="52"/>
    </row>
    <row r="232" spans="15:15" x14ac:dyDescent="0.25">
      <c r="O232" s="52"/>
    </row>
    <row r="233" spans="15:15" x14ac:dyDescent="0.25">
      <c r="O233" s="52"/>
    </row>
    <row r="234" spans="15:15" x14ac:dyDescent="0.25">
      <c r="O234" s="52"/>
    </row>
    <row r="235" spans="15:15" x14ac:dyDescent="0.25">
      <c r="O235" s="52"/>
    </row>
    <row r="236" spans="15:15" x14ac:dyDescent="0.25">
      <c r="O236" s="52"/>
    </row>
  </sheetData>
  <mergeCells count="16">
    <mergeCell ref="A4:A11"/>
    <mergeCell ref="B4:B11"/>
    <mergeCell ref="W1:W2"/>
    <mergeCell ref="X1:X2"/>
    <mergeCell ref="A2:N2"/>
    <mergeCell ref="V1:V2"/>
    <mergeCell ref="U1:U2"/>
    <mergeCell ref="R1:R2"/>
    <mergeCell ref="S1:S2"/>
    <mergeCell ref="T1:T2"/>
    <mergeCell ref="P1:P2"/>
    <mergeCell ref="Q1:Q2"/>
    <mergeCell ref="O1:O2"/>
    <mergeCell ref="A1:C1"/>
    <mergeCell ref="D1:K1"/>
    <mergeCell ref="L1:N1"/>
  </mergeCells>
  <conditionalFormatting sqref="M4 M5:N47 P5:P47">
    <cfRule type="cellIs" dxfId="37" priority="12" stopIfTrue="1" operator="greaterThan">
      <formula>0</formula>
    </cfRule>
    <cfRule type="cellIs" dxfId="36" priority="13" stopIfTrue="1" operator="greaterThan">
      <formula>0</formula>
    </cfRule>
    <cfRule type="cellIs" dxfId="35" priority="14" stopIfTrue="1" operator="greaterThan">
      <formula>0</formula>
    </cfRule>
  </conditionalFormatting>
  <conditionalFormatting sqref="N4 P4">
    <cfRule type="cellIs" dxfId="34" priority="9" stopIfTrue="1" operator="greaterThan">
      <formula>0</formula>
    </cfRule>
    <cfRule type="cellIs" dxfId="33" priority="10" stopIfTrue="1" operator="greaterThan">
      <formula>0</formula>
    </cfRule>
    <cfRule type="cellIs" dxfId="32" priority="11" stopIfTrue="1" operator="greaterThan">
      <formula>0</formula>
    </cfRule>
  </conditionalFormatting>
  <conditionalFormatting sqref="M4:N86 P4:S86">
    <cfRule type="cellIs" dxfId="31" priority="8" operator="greaterThan">
      <formula>0</formula>
    </cfRule>
  </conditionalFormatting>
  <conditionalFormatting sqref="O5:O47">
    <cfRule type="cellIs" dxfId="30" priority="5" stopIfTrue="1" operator="greaterThan">
      <formula>0</formula>
    </cfRule>
    <cfRule type="cellIs" dxfId="29" priority="6" stopIfTrue="1" operator="greaterThan">
      <formula>0</formula>
    </cfRule>
    <cfRule type="cellIs" dxfId="28" priority="7" stopIfTrue="1" operator="greaterThan">
      <formula>0</formula>
    </cfRule>
  </conditionalFormatting>
  <conditionalFormatting sqref="O4">
    <cfRule type="cellIs" dxfId="27" priority="2" stopIfTrue="1" operator="greaterThan">
      <formula>0</formula>
    </cfRule>
    <cfRule type="cellIs" dxfId="26" priority="3" stopIfTrue="1" operator="greaterThan">
      <formula>0</formula>
    </cfRule>
    <cfRule type="cellIs" dxfId="25" priority="4" stopIfTrue="1" operator="greaterThan">
      <formula>0</formula>
    </cfRule>
  </conditionalFormatting>
  <conditionalFormatting sqref="O4:O86">
    <cfRule type="cellIs" dxfId="24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36"/>
  <sheetViews>
    <sheetView zoomScale="84" zoomScaleNormal="84" workbookViewId="0">
      <selection activeCell="G23" sqref="G23"/>
    </sheetView>
  </sheetViews>
  <sheetFormatPr defaultColWidth="9.75" defaultRowHeight="14.3" x14ac:dyDescent="0.25"/>
  <cols>
    <col min="1" max="1" width="15.25" style="1" customWidth="1"/>
    <col min="2" max="2" width="23.75" style="1" customWidth="1"/>
    <col min="3" max="3" width="12.375" style="17" customWidth="1"/>
    <col min="4" max="4" width="60.875" style="1" customWidth="1"/>
    <col min="5" max="5" width="16" style="1" customWidth="1"/>
    <col min="6" max="6" width="8" style="1" hidden="1" customWidth="1"/>
    <col min="7" max="7" width="15.75" style="1" customWidth="1"/>
    <col min="8" max="8" width="14.125" style="1" customWidth="1"/>
    <col min="9" max="9" width="17.875" style="1" customWidth="1"/>
    <col min="10" max="10" width="15.875" style="1" bestFit="1" customWidth="1"/>
    <col min="11" max="11" width="12.75" style="23" bestFit="1" customWidth="1"/>
    <col min="12" max="12" width="11.25" style="20" customWidth="1"/>
    <col min="13" max="13" width="13.25" style="18" customWidth="1"/>
    <col min="14" max="14" width="12.625" style="4" customWidth="1"/>
    <col min="15" max="15" width="15.375" style="50" customWidth="1"/>
    <col min="16" max="18" width="16.375" style="50" bestFit="1" customWidth="1"/>
    <col min="19" max="20" width="16.375" style="2" bestFit="1" customWidth="1"/>
    <col min="21" max="21" width="17" style="2" customWidth="1"/>
    <col min="22" max="24" width="16.25" style="2" bestFit="1" customWidth="1"/>
    <col min="25" max="16384" width="9.75" style="2"/>
  </cols>
  <sheetData>
    <row r="1" spans="1:24" ht="32.950000000000003" customHeight="1" x14ac:dyDescent="0.25">
      <c r="A1" s="93" t="s">
        <v>26</v>
      </c>
      <c r="B1" s="93"/>
      <c r="C1" s="93"/>
      <c r="D1" s="93" t="s">
        <v>25</v>
      </c>
      <c r="E1" s="93"/>
      <c r="F1" s="93"/>
      <c r="G1" s="93"/>
      <c r="H1" s="93"/>
      <c r="I1" s="93"/>
      <c r="J1" s="93"/>
      <c r="K1" s="93"/>
      <c r="L1" s="93" t="s">
        <v>27</v>
      </c>
      <c r="M1" s="93"/>
      <c r="N1" s="93"/>
      <c r="O1" s="92" t="s">
        <v>28</v>
      </c>
      <c r="P1" s="92" t="s">
        <v>28</v>
      </c>
      <c r="Q1" s="92" t="s">
        <v>28</v>
      </c>
      <c r="R1" s="92" t="s">
        <v>28</v>
      </c>
      <c r="S1" s="92" t="s">
        <v>28</v>
      </c>
      <c r="T1" s="92" t="s">
        <v>28</v>
      </c>
      <c r="U1" s="92" t="s">
        <v>28</v>
      </c>
      <c r="V1" s="92" t="s">
        <v>28</v>
      </c>
      <c r="W1" s="92" t="s">
        <v>28</v>
      </c>
      <c r="X1" s="92" t="s">
        <v>28</v>
      </c>
    </row>
    <row r="2" spans="1:24" ht="21.75" customHeight="1" x14ac:dyDescent="0.25">
      <c r="A2" s="93" t="s">
        <v>23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24" s="3" customFormat="1" ht="43.5" customHeight="1" x14ac:dyDescent="0.2">
      <c r="A3" s="37" t="s">
        <v>4</v>
      </c>
      <c r="B3" s="37" t="s">
        <v>20</v>
      </c>
      <c r="C3" s="37" t="s">
        <v>2</v>
      </c>
      <c r="D3" s="38" t="s">
        <v>15</v>
      </c>
      <c r="E3" s="38" t="s">
        <v>31</v>
      </c>
      <c r="F3" s="38"/>
      <c r="G3" s="38" t="s">
        <v>18</v>
      </c>
      <c r="H3" s="38" t="s">
        <v>16</v>
      </c>
      <c r="I3" s="38" t="s">
        <v>22</v>
      </c>
      <c r="J3" s="38" t="s">
        <v>3</v>
      </c>
      <c r="K3" s="46" t="s">
        <v>21</v>
      </c>
      <c r="L3" s="15" t="s">
        <v>5</v>
      </c>
      <c r="M3" s="16" t="s">
        <v>0</v>
      </c>
      <c r="N3" s="14" t="s">
        <v>1</v>
      </c>
      <c r="O3" s="62" t="s">
        <v>19</v>
      </c>
      <c r="P3" s="62" t="s">
        <v>19</v>
      </c>
      <c r="Q3" s="62" t="s">
        <v>19</v>
      </c>
      <c r="R3" s="62" t="s">
        <v>19</v>
      </c>
      <c r="S3" s="62" t="s">
        <v>19</v>
      </c>
      <c r="T3" s="62" t="s">
        <v>19</v>
      </c>
      <c r="U3" s="62" t="s">
        <v>19</v>
      </c>
      <c r="V3" s="62" t="s">
        <v>19</v>
      </c>
      <c r="W3" s="62" t="s">
        <v>19</v>
      </c>
      <c r="X3" s="62" t="s">
        <v>19</v>
      </c>
    </row>
    <row r="4" spans="1:24" ht="18.350000000000001" x14ac:dyDescent="0.25">
      <c r="A4" s="86" t="s">
        <v>29</v>
      </c>
      <c r="B4" s="89" t="s">
        <v>30</v>
      </c>
      <c r="C4" s="64">
        <v>41</v>
      </c>
      <c r="D4" s="65" t="s">
        <v>32</v>
      </c>
      <c r="E4" s="65" t="s">
        <v>33</v>
      </c>
      <c r="F4" s="65"/>
      <c r="G4" s="68">
        <v>436</v>
      </c>
      <c r="H4" s="69" t="s">
        <v>34</v>
      </c>
      <c r="I4" s="70" t="s">
        <v>35</v>
      </c>
      <c r="J4" s="70" t="s">
        <v>6</v>
      </c>
      <c r="K4" s="71">
        <v>115</v>
      </c>
      <c r="L4" s="72"/>
      <c r="M4" s="73">
        <f>L4-SUM(O4:X4)</f>
        <v>0</v>
      </c>
      <c r="N4" s="74" t="str">
        <f>IF(M4&lt;0,"ATENÇÃO","OK")</f>
        <v>OK</v>
      </c>
      <c r="O4" s="63"/>
      <c r="P4" s="61"/>
      <c r="Q4" s="61"/>
      <c r="R4" s="35"/>
      <c r="S4" s="35"/>
      <c r="T4" s="35"/>
      <c r="U4" s="35"/>
      <c r="V4" s="35"/>
      <c r="W4" s="35"/>
      <c r="X4" s="35"/>
    </row>
    <row r="5" spans="1:24" ht="18.350000000000001" x14ac:dyDescent="0.25">
      <c r="A5" s="87"/>
      <c r="B5" s="90"/>
      <c r="C5" s="64">
        <v>42</v>
      </c>
      <c r="D5" s="66" t="s">
        <v>36</v>
      </c>
      <c r="E5" s="66" t="s">
        <v>37</v>
      </c>
      <c r="F5" s="66"/>
      <c r="G5" s="68">
        <v>436</v>
      </c>
      <c r="H5" s="69" t="s">
        <v>38</v>
      </c>
      <c r="I5" s="75" t="s">
        <v>35</v>
      </c>
      <c r="J5" s="75" t="s">
        <v>6</v>
      </c>
      <c r="K5" s="71">
        <v>97.2</v>
      </c>
      <c r="L5" s="76"/>
      <c r="M5" s="73">
        <f t="shared" ref="M5:M11" si="0">L5-SUM(O5:X5)</f>
        <v>0</v>
      </c>
      <c r="N5" s="74" t="str">
        <f t="shared" ref="N5:N11" si="1">IF(M5&lt;0,"ATENÇÃO","OK")</f>
        <v>OK</v>
      </c>
      <c r="O5" s="63"/>
      <c r="P5" s="61"/>
      <c r="Q5" s="61"/>
      <c r="R5" s="35"/>
      <c r="S5" s="35"/>
      <c r="T5" s="35"/>
      <c r="U5" s="35"/>
      <c r="V5" s="35"/>
      <c r="W5" s="35"/>
      <c r="X5" s="35"/>
    </row>
    <row r="6" spans="1:24" ht="18.350000000000001" x14ac:dyDescent="0.25">
      <c r="A6" s="87"/>
      <c r="B6" s="90"/>
      <c r="C6" s="64">
        <v>43</v>
      </c>
      <c r="D6" s="66" t="s">
        <v>39</v>
      </c>
      <c r="E6" s="66" t="s">
        <v>40</v>
      </c>
      <c r="F6" s="66"/>
      <c r="G6" s="68">
        <v>436</v>
      </c>
      <c r="H6" s="69" t="s">
        <v>41</v>
      </c>
      <c r="I6" s="75" t="s">
        <v>35</v>
      </c>
      <c r="J6" s="75" t="s">
        <v>6</v>
      </c>
      <c r="K6" s="71">
        <v>142.84</v>
      </c>
      <c r="L6" s="76"/>
      <c r="M6" s="73">
        <f t="shared" si="0"/>
        <v>0</v>
      </c>
      <c r="N6" s="74" t="str">
        <f t="shared" si="1"/>
        <v>OK</v>
      </c>
      <c r="O6" s="63"/>
      <c r="P6" s="63"/>
      <c r="Q6" s="61"/>
      <c r="R6" s="35"/>
      <c r="S6" s="35"/>
      <c r="T6" s="35"/>
      <c r="U6" s="35"/>
      <c r="V6" s="35"/>
      <c r="W6" s="35"/>
      <c r="X6" s="35"/>
    </row>
    <row r="7" spans="1:24" ht="22.6" customHeight="1" x14ac:dyDescent="0.25">
      <c r="A7" s="87"/>
      <c r="B7" s="90"/>
      <c r="C7" s="64">
        <v>44</v>
      </c>
      <c r="D7" s="66" t="s">
        <v>42</v>
      </c>
      <c r="E7" s="66" t="s">
        <v>43</v>
      </c>
      <c r="F7" s="66"/>
      <c r="G7" s="68">
        <v>436</v>
      </c>
      <c r="H7" s="69" t="s">
        <v>38</v>
      </c>
      <c r="I7" s="75" t="s">
        <v>35</v>
      </c>
      <c r="J7" s="75" t="s">
        <v>6</v>
      </c>
      <c r="K7" s="71">
        <v>39.6</v>
      </c>
      <c r="L7" s="76"/>
      <c r="M7" s="73">
        <f t="shared" si="0"/>
        <v>0</v>
      </c>
      <c r="N7" s="74" t="str">
        <f t="shared" si="1"/>
        <v>OK</v>
      </c>
      <c r="O7" s="63"/>
      <c r="P7" s="61"/>
      <c r="Q7" s="61"/>
      <c r="R7" s="35"/>
      <c r="S7" s="35"/>
      <c r="T7" s="35"/>
      <c r="U7" s="36"/>
      <c r="V7" s="35"/>
      <c r="W7" s="35"/>
      <c r="X7" s="35"/>
    </row>
    <row r="8" spans="1:24" ht="18.350000000000001" x14ac:dyDescent="0.25">
      <c r="A8" s="87"/>
      <c r="B8" s="90"/>
      <c r="C8" s="64">
        <v>45</v>
      </c>
      <c r="D8" s="66" t="s">
        <v>44</v>
      </c>
      <c r="E8" s="66" t="s">
        <v>37</v>
      </c>
      <c r="F8" s="66"/>
      <c r="G8" s="68">
        <v>436</v>
      </c>
      <c r="H8" s="69" t="s">
        <v>45</v>
      </c>
      <c r="I8" s="75" t="s">
        <v>35</v>
      </c>
      <c r="J8" s="75" t="s">
        <v>6</v>
      </c>
      <c r="K8" s="71">
        <v>53</v>
      </c>
      <c r="L8" s="76"/>
      <c r="M8" s="73">
        <f t="shared" si="0"/>
        <v>0</v>
      </c>
      <c r="N8" s="74" t="str">
        <f t="shared" si="1"/>
        <v>OK</v>
      </c>
      <c r="O8" s="63"/>
      <c r="P8" s="61"/>
      <c r="Q8" s="61"/>
      <c r="R8" s="35"/>
      <c r="S8" s="35"/>
      <c r="T8" s="35"/>
      <c r="U8" s="35"/>
      <c r="V8" s="35"/>
      <c r="W8" s="35"/>
      <c r="X8" s="35"/>
    </row>
    <row r="9" spans="1:24" ht="18.350000000000001" x14ac:dyDescent="0.25">
      <c r="A9" s="87"/>
      <c r="B9" s="90"/>
      <c r="C9" s="64">
        <v>46</v>
      </c>
      <c r="D9" s="66" t="s">
        <v>46</v>
      </c>
      <c r="E9" s="66" t="s">
        <v>43</v>
      </c>
      <c r="F9" s="66"/>
      <c r="G9" s="68">
        <v>436</v>
      </c>
      <c r="H9" s="69" t="s">
        <v>47</v>
      </c>
      <c r="I9" s="75" t="s">
        <v>35</v>
      </c>
      <c r="J9" s="75" t="s">
        <v>6</v>
      </c>
      <c r="K9" s="71">
        <v>19.98</v>
      </c>
      <c r="L9" s="76"/>
      <c r="M9" s="73">
        <f t="shared" si="0"/>
        <v>0</v>
      </c>
      <c r="N9" s="74" t="str">
        <f t="shared" si="1"/>
        <v>OK</v>
      </c>
      <c r="O9" s="63"/>
      <c r="P9" s="61"/>
      <c r="Q9" s="61"/>
      <c r="R9" s="35"/>
      <c r="S9" s="35"/>
      <c r="T9" s="35"/>
      <c r="U9" s="35"/>
      <c r="V9" s="35"/>
      <c r="W9" s="35"/>
      <c r="X9" s="35"/>
    </row>
    <row r="10" spans="1:24" ht="18.350000000000001" x14ac:dyDescent="0.25">
      <c r="A10" s="87"/>
      <c r="B10" s="90"/>
      <c r="C10" s="64">
        <v>47</v>
      </c>
      <c r="D10" s="66" t="s">
        <v>48</v>
      </c>
      <c r="E10" s="66" t="s">
        <v>49</v>
      </c>
      <c r="F10" s="66"/>
      <c r="G10" s="68">
        <v>436</v>
      </c>
      <c r="H10" s="69" t="s">
        <v>50</v>
      </c>
      <c r="I10" s="75" t="s">
        <v>35</v>
      </c>
      <c r="J10" s="75" t="s">
        <v>6</v>
      </c>
      <c r="K10" s="71">
        <v>27</v>
      </c>
      <c r="L10" s="76"/>
      <c r="M10" s="73">
        <f t="shared" si="0"/>
        <v>0</v>
      </c>
      <c r="N10" s="74" t="str">
        <f t="shared" si="1"/>
        <v>OK</v>
      </c>
      <c r="O10" s="63"/>
      <c r="P10" s="61"/>
      <c r="Q10" s="63"/>
      <c r="R10" s="35"/>
      <c r="S10" s="35"/>
      <c r="T10" s="35"/>
      <c r="U10" s="35"/>
      <c r="V10" s="35"/>
      <c r="W10" s="35"/>
      <c r="X10" s="35"/>
    </row>
    <row r="11" spans="1:24" ht="18.350000000000001" x14ac:dyDescent="0.25">
      <c r="A11" s="88"/>
      <c r="B11" s="91"/>
      <c r="C11" s="64">
        <v>48</v>
      </c>
      <c r="D11" s="67" t="s">
        <v>51</v>
      </c>
      <c r="E11" s="67" t="s">
        <v>43</v>
      </c>
      <c r="F11" s="67"/>
      <c r="G11" s="68">
        <v>436</v>
      </c>
      <c r="H11" s="69" t="s">
        <v>52</v>
      </c>
      <c r="I11" s="77" t="s">
        <v>35</v>
      </c>
      <c r="J11" s="77" t="s">
        <v>6</v>
      </c>
      <c r="K11" s="71">
        <v>36.659999999999997</v>
      </c>
      <c r="L11" s="78"/>
      <c r="M11" s="73">
        <f t="shared" si="0"/>
        <v>0</v>
      </c>
      <c r="N11" s="74" t="str">
        <f t="shared" si="1"/>
        <v>OK</v>
      </c>
      <c r="O11" s="63"/>
      <c r="P11" s="61"/>
      <c r="Q11" s="61"/>
      <c r="R11" s="35"/>
      <c r="S11" s="35"/>
      <c r="T11" s="35"/>
      <c r="U11" s="36"/>
      <c r="V11" s="35"/>
      <c r="W11" s="35"/>
      <c r="X11" s="35"/>
    </row>
    <row r="12" spans="1:24" x14ac:dyDescent="0.25">
      <c r="O12" s="31">
        <f>SUMPRODUCT($K$4:$K$11,O4:O11)</f>
        <v>0</v>
      </c>
      <c r="P12" s="31">
        <f>SUMPRODUCT($K$4:$K$11,P4:P11)</f>
        <v>0</v>
      </c>
      <c r="Q12" s="31">
        <f>SUMPRODUCT($K$4:$K$11,Q4:Q11)</f>
        <v>0</v>
      </c>
      <c r="R12" s="31">
        <f>SUMPRODUCT($K$4:$K$11,R4:R11)</f>
        <v>0</v>
      </c>
      <c r="S12" s="31">
        <f>SUMPRODUCT(K4:K11,S4:S11)</f>
        <v>0</v>
      </c>
      <c r="T12" s="31">
        <f>SUMPRODUCT(K4:K11,T4:T11)</f>
        <v>0</v>
      </c>
      <c r="U12" s="32">
        <f>SUMPRODUCT(K4:K11,U4:U11)</f>
        <v>0</v>
      </c>
    </row>
    <row r="13" spans="1:24" x14ac:dyDescent="0.25">
      <c r="O13" s="52"/>
      <c r="P13" s="49"/>
      <c r="Q13" s="49"/>
      <c r="R13" s="49"/>
    </row>
    <row r="14" spans="1:24" x14ac:dyDescent="0.25">
      <c r="O14" s="52"/>
      <c r="P14" s="49"/>
      <c r="Q14" s="49"/>
      <c r="R14" s="49"/>
    </row>
    <row r="15" spans="1:24" x14ac:dyDescent="0.25">
      <c r="O15" s="52"/>
      <c r="P15" s="49"/>
      <c r="Q15" s="49"/>
      <c r="R15" s="49"/>
    </row>
    <row r="16" spans="1:24" x14ac:dyDescent="0.25">
      <c r="O16" s="52"/>
      <c r="P16" s="49"/>
      <c r="Q16" s="49"/>
      <c r="R16" s="49"/>
    </row>
    <row r="17" spans="15:18" x14ac:dyDescent="0.25">
      <c r="O17" s="52"/>
      <c r="P17" s="49"/>
      <c r="Q17" s="49"/>
      <c r="R17" s="49"/>
    </row>
    <row r="18" spans="15:18" ht="26.35" customHeight="1" x14ac:dyDescent="0.25">
      <c r="O18" s="52"/>
    </row>
    <row r="19" spans="15:18" x14ac:dyDescent="0.25">
      <c r="O19" s="52"/>
    </row>
    <row r="20" spans="15:18" x14ac:dyDescent="0.25">
      <c r="O20" s="52"/>
    </row>
    <row r="21" spans="15:18" x14ac:dyDescent="0.25">
      <c r="O21" s="52"/>
    </row>
    <row r="22" spans="15:18" x14ac:dyDescent="0.25">
      <c r="O22" s="52"/>
    </row>
    <row r="23" spans="15:18" x14ac:dyDescent="0.25">
      <c r="O23" s="52"/>
    </row>
    <row r="24" spans="15:18" x14ac:dyDescent="0.25">
      <c r="O24" s="52"/>
    </row>
    <row r="25" spans="15:18" x14ac:dyDescent="0.25">
      <c r="O25" s="52"/>
    </row>
    <row r="26" spans="15:18" x14ac:dyDescent="0.25">
      <c r="O26" s="52"/>
    </row>
    <row r="27" spans="15:18" ht="90" customHeight="1" x14ac:dyDescent="0.25">
      <c r="O27" s="52"/>
    </row>
    <row r="28" spans="15:18" x14ac:dyDescent="0.25">
      <c r="O28" s="52"/>
    </row>
    <row r="29" spans="15:18" x14ac:dyDescent="0.25">
      <c r="O29" s="52"/>
    </row>
    <row r="30" spans="15:18" x14ac:dyDescent="0.25">
      <c r="O30" s="52"/>
    </row>
    <row r="31" spans="15:18" x14ac:dyDescent="0.25">
      <c r="O31" s="52"/>
    </row>
    <row r="32" spans="15:18" x14ac:dyDescent="0.25">
      <c r="O32" s="52"/>
    </row>
    <row r="33" spans="15:15" x14ac:dyDescent="0.25">
      <c r="O33" s="52"/>
    </row>
    <row r="34" spans="15:15" x14ac:dyDescent="0.25">
      <c r="O34" s="52"/>
    </row>
    <row r="35" spans="15:15" x14ac:dyDescent="0.25">
      <c r="O35" s="52"/>
    </row>
    <row r="36" spans="15:15" x14ac:dyDescent="0.25">
      <c r="O36" s="52"/>
    </row>
    <row r="37" spans="15:15" x14ac:dyDescent="0.25">
      <c r="O37" s="52"/>
    </row>
    <row r="38" spans="15:15" x14ac:dyDescent="0.25">
      <c r="O38" s="52"/>
    </row>
    <row r="39" spans="15:15" x14ac:dyDescent="0.25">
      <c r="O39" s="52"/>
    </row>
    <row r="40" spans="15:15" x14ac:dyDescent="0.25">
      <c r="O40" s="52"/>
    </row>
    <row r="41" spans="15:15" x14ac:dyDescent="0.25">
      <c r="O41" s="52"/>
    </row>
    <row r="42" spans="15:15" x14ac:dyDescent="0.25">
      <c r="O42" s="52"/>
    </row>
    <row r="43" spans="15:15" x14ac:dyDescent="0.25">
      <c r="O43" s="52"/>
    </row>
    <row r="44" spans="15:15" x14ac:dyDescent="0.25">
      <c r="O44" s="52"/>
    </row>
    <row r="45" spans="15:15" x14ac:dyDescent="0.25">
      <c r="O45" s="52"/>
    </row>
    <row r="46" spans="15:15" x14ac:dyDescent="0.25">
      <c r="O46" s="52"/>
    </row>
    <row r="47" spans="15:15" x14ac:dyDescent="0.25">
      <c r="O47" s="52"/>
    </row>
    <row r="48" spans="15:15" x14ac:dyDescent="0.25">
      <c r="O48" s="52"/>
    </row>
    <row r="49" spans="15:15" x14ac:dyDescent="0.25">
      <c r="O49" s="52"/>
    </row>
    <row r="50" spans="15:15" x14ac:dyDescent="0.25">
      <c r="O50" s="52"/>
    </row>
    <row r="51" spans="15:15" x14ac:dyDescent="0.25">
      <c r="O51" s="52"/>
    </row>
    <row r="52" spans="15:15" x14ac:dyDescent="0.25">
      <c r="O52" s="52"/>
    </row>
    <row r="53" spans="15:15" x14ac:dyDescent="0.25">
      <c r="O53" s="52"/>
    </row>
    <row r="54" spans="15:15" x14ac:dyDescent="0.25">
      <c r="O54" s="52"/>
    </row>
    <row r="55" spans="15:15" x14ac:dyDescent="0.25">
      <c r="O55" s="52"/>
    </row>
    <row r="56" spans="15:15" x14ac:dyDescent="0.25">
      <c r="O56" s="52"/>
    </row>
    <row r="57" spans="15:15" x14ac:dyDescent="0.25">
      <c r="O57" s="52"/>
    </row>
    <row r="58" spans="15:15" x14ac:dyDescent="0.25">
      <c r="O58" s="52"/>
    </row>
    <row r="59" spans="15:15" x14ac:dyDescent="0.25">
      <c r="O59" s="52"/>
    </row>
    <row r="60" spans="15:15" x14ac:dyDescent="0.25">
      <c r="O60" s="52"/>
    </row>
    <row r="61" spans="15:15" x14ac:dyDescent="0.25">
      <c r="O61" s="52"/>
    </row>
    <row r="62" spans="15:15" x14ac:dyDescent="0.25">
      <c r="O62" s="52"/>
    </row>
    <row r="63" spans="15:15" x14ac:dyDescent="0.25">
      <c r="O63" s="52"/>
    </row>
    <row r="64" spans="15:15" x14ac:dyDescent="0.25">
      <c r="O64" s="52"/>
    </row>
    <row r="65" spans="15:15" x14ac:dyDescent="0.25">
      <c r="O65" s="52"/>
    </row>
    <row r="66" spans="15:15" x14ac:dyDescent="0.25">
      <c r="O66" s="52"/>
    </row>
    <row r="67" spans="15:15" x14ac:dyDescent="0.25">
      <c r="O67" s="52"/>
    </row>
    <row r="68" spans="15:15" x14ac:dyDescent="0.25">
      <c r="O68" s="52"/>
    </row>
    <row r="69" spans="15:15" x14ac:dyDescent="0.25">
      <c r="O69" s="52"/>
    </row>
    <row r="70" spans="15:15" x14ac:dyDescent="0.25">
      <c r="O70" s="52"/>
    </row>
    <row r="71" spans="15:15" x14ac:dyDescent="0.25">
      <c r="O71" s="52"/>
    </row>
    <row r="72" spans="15:15" x14ac:dyDescent="0.25">
      <c r="O72" s="52"/>
    </row>
    <row r="73" spans="15:15" x14ac:dyDescent="0.25">
      <c r="O73" s="52"/>
    </row>
    <row r="74" spans="15:15" x14ac:dyDescent="0.25">
      <c r="O74" s="52"/>
    </row>
    <row r="75" spans="15:15" x14ac:dyDescent="0.25">
      <c r="O75" s="52"/>
    </row>
    <row r="76" spans="15:15" x14ac:dyDescent="0.25">
      <c r="O76" s="52"/>
    </row>
    <row r="77" spans="15:15" x14ac:dyDescent="0.25">
      <c r="O77" s="52"/>
    </row>
    <row r="78" spans="15:15" x14ac:dyDescent="0.25">
      <c r="O78" s="52"/>
    </row>
    <row r="79" spans="15:15" x14ac:dyDescent="0.25">
      <c r="O79" s="52"/>
    </row>
    <row r="80" spans="15:15" x14ac:dyDescent="0.25">
      <c r="O80" s="52"/>
    </row>
    <row r="81" spans="15:15" x14ac:dyDescent="0.25">
      <c r="O81" s="52"/>
    </row>
    <row r="82" spans="15:15" x14ac:dyDescent="0.25">
      <c r="O82" s="52"/>
    </row>
    <row r="83" spans="15:15" x14ac:dyDescent="0.25">
      <c r="O83" s="52"/>
    </row>
    <row r="84" spans="15:15" x14ac:dyDescent="0.25">
      <c r="O84" s="52"/>
    </row>
    <row r="85" spans="15:15" x14ac:dyDescent="0.25">
      <c r="O85" s="52"/>
    </row>
    <row r="86" spans="15:15" x14ac:dyDescent="0.25">
      <c r="O86" s="52"/>
    </row>
    <row r="87" spans="15:15" x14ac:dyDescent="0.25">
      <c r="O87" s="52"/>
    </row>
    <row r="88" spans="15:15" x14ac:dyDescent="0.25">
      <c r="O88" s="52"/>
    </row>
    <row r="89" spans="15:15" x14ac:dyDescent="0.25">
      <c r="O89" s="52"/>
    </row>
    <row r="90" spans="15:15" x14ac:dyDescent="0.25">
      <c r="O90" s="52"/>
    </row>
    <row r="91" spans="15:15" x14ac:dyDescent="0.25">
      <c r="O91" s="52"/>
    </row>
    <row r="92" spans="15:15" x14ac:dyDescent="0.25">
      <c r="O92" s="52"/>
    </row>
    <row r="93" spans="15:15" x14ac:dyDescent="0.25">
      <c r="O93" s="52"/>
    </row>
    <row r="94" spans="15:15" x14ac:dyDescent="0.25">
      <c r="O94" s="52"/>
    </row>
    <row r="95" spans="15:15" x14ac:dyDescent="0.25">
      <c r="O95" s="52"/>
    </row>
    <row r="96" spans="15:15" x14ac:dyDescent="0.25">
      <c r="O96" s="52"/>
    </row>
    <row r="97" spans="15:15" x14ac:dyDescent="0.25">
      <c r="O97" s="52"/>
    </row>
    <row r="98" spans="15:15" x14ac:dyDescent="0.25">
      <c r="O98" s="52"/>
    </row>
    <row r="99" spans="15:15" x14ac:dyDescent="0.25">
      <c r="O99" s="52"/>
    </row>
    <row r="100" spans="15:15" x14ac:dyDescent="0.25">
      <c r="O100" s="52"/>
    </row>
    <row r="101" spans="15:15" x14ac:dyDescent="0.25">
      <c r="O101" s="52"/>
    </row>
    <row r="102" spans="15:15" x14ac:dyDescent="0.25">
      <c r="O102" s="52"/>
    </row>
    <row r="103" spans="15:15" x14ac:dyDescent="0.25">
      <c r="O103" s="52"/>
    </row>
    <row r="104" spans="15:15" x14ac:dyDescent="0.25">
      <c r="O104" s="52"/>
    </row>
    <row r="105" spans="15:15" x14ac:dyDescent="0.25">
      <c r="O105" s="52"/>
    </row>
    <row r="106" spans="15:15" x14ac:dyDescent="0.25">
      <c r="O106" s="52"/>
    </row>
    <row r="107" spans="15:15" x14ac:dyDescent="0.25">
      <c r="O107" s="52"/>
    </row>
    <row r="108" spans="15:15" x14ac:dyDescent="0.25">
      <c r="O108" s="52"/>
    </row>
    <row r="109" spans="15:15" x14ac:dyDescent="0.25">
      <c r="O109" s="52"/>
    </row>
    <row r="110" spans="15:15" x14ac:dyDescent="0.25">
      <c r="O110" s="52"/>
    </row>
    <row r="111" spans="15:15" x14ac:dyDescent="0.25">
      <c r="O111" s="52"/>
    </row>
    <row r="112" spans="15:15" x14ac:dyDescent="0.25">
      <c r="O112" s="52"/>
    </row>
    <row r="113" spans="15:15" x14ac:dyDescent="0.25">
      <c r="O113" s="52"/>
    </row>
    <row r="114" spans="15:15" x14ac:dyDescent="0.25">
      <c r="O114" s="52"/>
    </row>
    <row r="115" spans="15:15" x14ac:dyDescent="0.25">
      <c r="O115" s="52"/>
    </row>
    <row r="116" spans="15:15" x14ac:dyDescent="0.25">
      <c r="O116" s="52"/>
    </row>
    <row r="117" spans="15:15" x14ac:dyDescent="0.25">
      <c r="O117" s="52"/>
    </row>
    <row r="118" spans="15:15" x14ac:dyDescent="0.25">
      <c r="O118" s="52"/>
    </row>
    <row r="119" spans="15:15" x14ac:dyDescent="0.25">
      <c r="O119" s="52"/>
    </row>
    <row r="120" spans="15:15" x14ac:dyDescent="0.25">
      <c r="O120" s="52"/>
    </row>
    <row r="121" spans="15:15" x14ac:dyDescent="0.25">
      <c r="O121" s="52"/>
    </row>
    <row r="122" spans="15:15" x14ac:dyDescent="0.25">
      <c r="O122" s="52"/>
    </row>
    <row r="123" spans="15:15" x14ac:dyDescent="0.25">
      <c r="O123" s="52"/>
    </row>
    <row r="124" spans="15:15" x14ac:dyDescent="0.25">
      <c r="O124" s="52"/>
    </row>
    <row r="125" spans="15:15" x14ac:dyDescent="0.25">
      <c r="O125" s="52"/>
    </row>
    <row r="126" spans="15:15" x14ac:dyDescent="0.25">
      <c r="O126" s="52"/>
    </row>
    <row r="127" spans="15:15" x14ac:dyDescent="0.25">
      <c r="O127" s="52"/>
    </row>
    <row r="128" spans="15:15" x14ac:dyDescent="0.25">
      <c r="O128" s="52"/>
    </row>
    <row r="129" spans="15:15" x14ac:dyDescent="0.25">
      <c r="O129" s="52"/>
    </row>
    <row r="130" spans="15:15" x14ac:dyDescent="0.25">
      <c r="O130" s="52"/>
    </row>
    <row r="131" spans="15:15" x14ac:dyDescent="0.25">
      <c r="O131" s="52"/>
    </row>
    <row r="132" spans="15:15" x14ac:dyDescent="0.25">
      <c r="O132" s="52"/>
    </row>
    <row r="133" spans="15:15" x14ac:dyDescent="0.25">
      <c r="O133" s="52"/>
    </row>
    <row r="134" spans="15:15" x14ac:dyDescent="0.25">
      <c r="O134" s="52"/>
    </row>
    <row r="135" spans="15:15" x14ac:dyDescent="0.25">
      <c r="O135" s="52"/>
    </row>
    <row r="136" spans="15:15" x14ac:dyDescent="0.25">
      <c r="O136" s="52"/>
    </row>
    <row r="137" spans="15:15" x14ac:dyDescent="0.25">
      <c r="O137" s="52"/>
    </row>
    <row r="138" spans="15:15" x14ac:dyDescent="0.25">
      <c r="O138" s="52"/>
    </row>
    <row r="139" spans="15:15" x14ac:dyDescent="0.25">
      <c r="O139" s="52"/>
    </row>
    <row r="140" spans="15:15" x14ac:dyDescent="0.25">
      <c r="O140" s="52"/>
    </row>
    <row r="141" spans="15:15" x14ac:dyDescent="0.25">
      <c r="O141" s="52"/>
    </row>
    <row r="142" spans="15:15" x14ac:dyDescent="0.25">
      <c r="O142" s="52"/>
    </row>
    <row r="143" spans="15:15" x14ac:dyDescent="0.25">
      <c r="O143" s="52"/>
    </row>
    <row r="144" spans="15:15" x14ac:dyDescent="0.25">
      <c r="O144" s="52"/>
    </row>
    <row r="145" spans="15:15" x14ac:dyDescent="0.25">
      <c r="O145" s="52"/>
    </row>
    <row r="146" spans="15:15" x14ac:dyDescent="0.25">
      <c r="O146" s="52"/>
    </row>
    <row r="147" spans="15:15" x14ac:dyDescent="0.25">
      <c r="O147" s="52"/>
    </row>
    <row r="148" spans="15:15" x14ac:dyDescent="0.25">
      <c r="O148" s="52"/>
    </row>
    <row r="149" spans="15:15" x14ac:dyDescent="0.25">
      <c r="O149" s="52"/>
    </row>
    <row r="150" spans="15:15" x14ac:dyDescent="0.25">
      <c r="O150" s="52"/>
    </row>
    <row r="151" spans="15:15" x14ac:dyDescent="0.25">
      <c r="O151" s="52"/>
    </row>
    <row r="152" spans="15:15" x14ac:dyDescent="0.25">
      <c r="O152" s="52"/>
    </row>
    <row r="153" spans="15:15" x14ac:dyDescent="0.25">
      <c r="O153" s="52"/>
    </row>
    <row r="154" spans="15:15" x14ac:dyDescent="0.25">
      <c r="O154" s="52"/>
    </row>
    <row r="155" spans="15:15" x14ac:dyDescent="0.25">
      <c r="O155" s="52"/>
    </row>
    <row r="156" spans="15:15" x14ac:dyDescent="0.25">
      <c r="O156" s="52"/>
    </row>
    <row r="157" spans="15:15" x14ac:dyDescent="0.25">
      <c r="O157" s="52"/>
    </row>
    <row r="158" spans="15:15" x14ac:dyDescent="0.25">
      <c r="O158" s="52"/>
    </row>
    <row r="159" spans="15:15" x14ac:dyDescent="0.25">
      <c r="O159" s="52"/>
    </row>
    <row r="160" spans="15:15" x14ac:dyDescent="0.25">
      <c r="O160" s="52"/>
    </row>
    <row r="161" spans="15:15" x14ac:dyDescent="0.25">
      <c r="O161" s="52"/>
    </row>
    <row r="162" spans="15:15" x14ac:dyDescent="0.25">
      <c r="O162" s="52"/>
    </row>
    <row r="163" spans="15:15" x14ac:dyDescent="0.25">
      <c r="O163" s="52"/>
    </row>
    <row r="164" spans="15:15" x14ac:dyDescent="0.25">
      <c r="O164" s="52"/>
    </row>
    <row r="165" spans="15:15" x14ac:dyDescent="0.25">
      <c r="O165" s="52"/>
    </row>
    <row r="166" spans="15:15" x14ac:dyDescent="0.25">
      <c r="O166" s="52"/>
    </row>
    <row r="167" spans="15:15" x14ac:dyDescent="0.25">
      <c r="O167" s="52"/>
    </row>
    <row r="168" spans="15:15" x14ac:dyDescent="0.25">
      <c r="O168" s="52"/>
    </row>
    <row r="169" spans="15:15" x14ac:dyDescent="0.25">
      <c r="O169" s="52"/>
    </row>
    <row r="170" spans="15:15" x14ac:dyDescent="0.25">
      <c r="O170" s="52"/>
    </row>
    <row r="171" spans="15:15" x14ac:dyDescent="0.25">
      <c r="O171" s="52"/>
    </row>
    <row r="172" spans="15:15" x14ac:dyDescent="0.25">
      <c r="O172" s="52"/>
    </row>
    <row r="173" spans="15:15" x14ac:dyDescent="0.25">
      <c r="O173" s="52"/>
    </row>
    <row r="174" spans="15:15" x14ac:dyDescent="0.25">
      <c r="O174" s="52"/>
    </row>
    <row r="175" spans="15:15" x14ac:dyDescent="0.25">
      <c r="O175" s="52"/>
    </row>
    <row r="176" spans="15:15" x14ac:dyDescent="0.25">
      <c r="O176" s="52"/>
    </row>
    <row r="177" spans="15:15" x14ac:dyDescent="0.25">
      <c r="O177" s="52"/>
    </row>
    <row r="178" spans="15:15" x14ac:dyDescent="0.25">
      <c r="O178" s="52"/>
    </row>
    <row r="179" spans="15:15" x14ac:dyDescent="0.25">
      <c r="O179" s="52"/>
    </row>
    <row r="180" spans="15:15" x14ac:dyDescent="0.25">
      <c r="O180" s="52"/>
    </row>
    <row r="181" spans="15:15" x14ac:dyDescent="0.25">
      <c r="O181" s="52"/>
    </row>
    <row r="182" spans="15:15" x14ac:dyDescent="0.25">
      <c r="O182" s="52"/>
    </row>
    <row r="183" spans="15:15" x14ac:dyDescent="0.25">
      <c r="O183" s="52"/>
    </row>
    <row r="184" spans="15:15" x14ac:dyDescent="0.25">
      <c r="O184" s="52"/>
    </row>
    <row r="185" spans="15:15" x14ac:dyDescent="0.25">
      <c r="O185" s="52"/>
    </row>
    <row r="186" spans="15:15" x14ac:dyDescent="0.25">
      <c r="O186" s="52"/>
    </row>
    <row r="187" spans="15:15" x14ac:dyDescent="0.25">
      <c r="O187" s="52"/>
    </row>
    <row r="188" spans="15:15" x14ac:dyDescent="0.25">
      <c r="O188" s="52"/>
    </row>
    <row r="189" spans="15:15" x14ac:dyDescent="0.25">
      <c r="O189" s="52"/>
    </row>
    <row r="190" spans="15:15" x14ac:dyDescent="0.25">
      <c r="O190" s="52"/>
    </row>
    <row r="191" spans="15:15" x14ac:dyDescent="0.25">
      <c r="O191" s="52"/>
    </row>
    <row r="192" spans="15:15" x14ac:dyDescent="0.25">
      <c r="O192" s="52"/>
    </row>
    <row r="193" spans="15:15" x14ac:dyDescent="0.25">
      <c r="O193" s="52"/>
    </row>
    <row r="194" spans="15:15" x14ac:dyDescent="0.25">
      <c r="O194" s="52"/>
    </row>
    <row r="195" spans="15:15" x14ac:dyDescent="0.25">
      <c r="O195" s="52"/>
    </row>
    <row r="196" spans="15:15" x14ac:dyDescent="0.25">
      <c r="O196" s="52"/>
    </row>
    <row r="197" spans="15:15" x14ac:dyDescent="0.25">
      <c r="O197" s="52"/>
    </row>
    <row r="198" spans="15:15" x14ac:dyDescent="0.25">
      <c r="O198" s="52"/>
    </row>
    <row r="199" spans="15:15" x14ac:dyDescent="0.25">
      <c r="O199" s="52"/>
    </row>
    <row r="200" spans="15:15" x14ac:dyDescent="0.25">
      <c r="O200" s="52"/>
    </row>
    <row r="201" spans="15:15" x14ac:dyDescent="0.25">
      <c r="O201" s="52"/>
    </row>
    <row r="202" spans="15:15" x14ac:dyDescent="0.25">
      <c r="O202" s="52"/>
    </row>
    <row r="203" spans="15:15" x14ac:dyDescent="0.25">
      <c r="O203" s="52"/>
    </row>
    <row r="204" spans="15:15" x14ac:dyDescent="0.25">
      <c r="O204" s="52"/>
    </row>
    <row r="205" spans="15:15" x14ac:dyDescent="0.25">
      <c r="O205" s="52"/>
    </row>
    <row r="206" spans="15:15" x14ac:dyDescent="0.25">
      <c r="O206" s="52"/>
    </row>
    <row r="207" spans="15:15" x14ac:dyDescent="0.25">
      <c r="O207" s="52"/>
    </row>
    <row r="208" spans="15:15" x14ac:dyDescent="0.25">
      <c r="O208" s="52"/>
    </row>
    <row r="209" spans="15:15" x14ac:dyDescent="0.25">
      <c r="O209" s="52"/>
    </row>
    <row r="210" spans="15:15" x14ac:dyDescent="0.25">
      <c r="O210" s="52"/>
    </row>
    <row r="211" spans="15:15" x14ac:dyDescent="0.25">
      <c r="O211" s="52"/>
    </row>
    <row r="212" spans="15:15" x14ac:dyDescent="0.25">
      <c r="O212" s="52"/>
    </row>
    <row r="213" spans="15:15" x14ac:dyDescent="0.25">
      <c r="O213" s="52"/>
    </row>
    <row r="214" spans="15:15" x14ac:dyDescent="0.25">
      <c r="O214" s="52"/>
    </row>
    <row r="215" spans="15:15" x14ac:dyDescent="0.25">
      <c r="O215" s="52"/>
    </row>
    <row r="216" spans="15:15" x14ac:dyDescent="0.25">
      <c r="O216" s="52"/>
    </row>
    <row r="217" spans="15:15" x14ac:dyDescent="0.25">
      <c r="O217" s="52"/>
    </row>
    <row r="218" spans="15:15" x14ac:dyDescent="0.25">
      <c r="O218" s="52"/>
    </row>
    <row r="219" spans="15:15" x14ac:dyDescent="0.25">
      <c r="O219" s="52"/>
    </row>
    <row r="220" spans="15:15" x14ac:dyDescent="0.25">
      <c r="O220" s="52"/>
    </row>
    <row r="221" spans="15:15" x14ac:dyDescent="0.25">
      <c r="O221" s="52"/>
    </row>
    <row r="222" spans="15:15" x14ac:dyDescent="0.25">
      <c r="O222" s="52"/>
    </row>
    <row r="223" spans="15:15" x14ac:dyDescent="0.25">
      <c r="O223" s="52"/>
    </row>
    <row r="224" spans="15:15" x14ac:dyDescent="0.25">
      <c r="O224" s="52"/>
    </row>
    <row r="225" spans="15:15" x14ac:dyDescent="0.25">
      <c r="O225" s="52"/>
    </row>
    <row r="226" spans="15:15" x14ac:dyDescent="0.25">
      <c r="O226" s="52"/>
    </row>
    <row r="227" spans="15:15" x14ac:dyDescent="0.25">
      <c r="O227" s="52"/>
    </row>
    <row r="228" spans="15:15" x14ac:dyDescent="0.25">
      <c r="O228" s="52"/>
    </row>
    <row r="229" spans="15:15" x14ac:dyDescent="0.25">
      <c r="O229" s="52"/>
    </row>
    <row r="230" spans="15:15" x14ac:dyDescent="0.25">
      <c r="O230" s="52"/>
    </row>
    <row r="231" spans="15:15" x14ac:dyDescent="0.25">
      <c r="O231" s="52"/>
    </row>
    <row r="232" spans="15:15" x14ac:dyDescent="0.25">
      <c r="O232" s="52"/>
    </row>
    <row r="233" spans="15:15" x14ac:dyDescent="0.25">
      <c r="O233" s="52"/>
    </row>
    <row r="234" spans="15:15" x14ac:dyDescent="0.25">
      <c r="O234" s="52"/>
    </row>
    <row r="235" spans="15:15" x14ac:dyDescent="0.25">
      <c r="O235" s="52"/>
    </row>
    <row r="236" spans="15:15" x14ac:dyDescent="0.25">
      <c r="O236" s="52"/>
    </row>
  </sheetData>
  <mergeCells count="16">
    <mergeCell ref="A4:A11"/>
    <mergeCell ref="B4:B11"/>
    <mergeCell ref="W1:W2"/>
    <mergeCell ref="X1:X2"/>
    <mergeCell ref="A2:N2"/>
    <mergeCell ref="D1:K1"/>
    <mergeCell ref="L1:N1"/>
    <mergeCell ref="V1:V2"/>
    <mergeCell ref="R1:R2"/>
    <mergeCell ref="S1:S2"/>
    <mergeCell ref="T1:T2"/>
    <mergeCell ref="U1:U2"/>
    <mergeCell ref="P1:P2"/>
    <mergeCell ref="Q1:Q2"/>
    <mergeCell ref="A1:C1"/>
    <mergeCell ref="O1:O2"/>
  </mergeCells>
  <conditionalFormatting sqref="O5:P47">
    <cfRule type="cellIs" dxfId="23" priority="16" stopIfTrue="1" operator="greaterThan">
      <formula>0</formula>
    </cfRule>
    <cfRule type="cellIs" dxfId="22" priority="17" stopIfTrue="1" operator="greaterThan">
      <formula>0</formula>
    </cfRule>
    <cfRule type="cellIs" dxfId="21" priority="18" stopIfTrue="1" operator="greaterThan">
      <formula>0</formula>
    </cfRule>
  </conditionalFormatting>
  <conditionalFormatting sqref="O4:P4">
    <cfRule type="cellIs" dxfId="20" priority="13" stopIfTrue="1" operator="greaterThan">
      <formula>0</formula>
    </cfRule>
    <cfRule type="cellIs" dxfId="19" priority="14" stopIfTrue="1" operator="greaterThan">
      <formula>0</formula>
    </cfRule>
    <cfRule type="cellIs" dxfId="18" priority="15" stopIfTrue="1" operator="greaterThan">
      <formula>0</formula>
    </cfRule>
  </conditionalFormatting>
  <conditionalFormatting sqref="M4 M5:N47">
    <cfRule type="cellIs" dxfId="17" priority="4" stopIfTrue="1" operator="greaterThan">
      <formula>0</formula>
    </cfRule>
    <cfRule type="cellIs" dxfId="16" priority="5" stopIfTrue="1" operator="greaterThan">
      <formula>0</formula>
    </cfRule>
    <cfRule type="cellIs" dxfId="15" priority="6" stopIfTrue="1" operator="greaterThan">
      <formula>0</formula>
    </cfRule>
  </conditionalFormatting>
  <conditionalFormatting sqref="N4">
    <cfRule type="cellIs" dxfId="14" priority="1" stopIfTrue="1" operator="greaterThan">
      <formula>0</formula>
    </cfRule>
    <cfRule type="cellIs" dxfId="13" priority="2" stopIfTrue="1" operator="greaterThan">
      <formula>0</formula>
    </cfRule>
    <cfRule type="cellIs" dxfId="12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653E-AA39-4548-8DC1-FA488EBEDD1D}">
  <dimension ref="A1:X236"/>
  <sheetViews>
    <sheetView zoomScale="84" zoomScaleNormal="84" workbookViewId="0">
      <selection activeCell="K28" sqref="K28"/>
    </sheetView>
  </sheetViews>
  <sheetFormatPr defaultColWidth="9.75" defaultRowHeight="14.3" x14ac:dyDescent="0.25"/>
  <cols>
    <col min="1" max="1" width="15.25" style="1" customWidth="1"/>
    <col min="2" max="2" width="23.75" style="1" customWidth="1"/>
    <col min="3" max="3" width="12.375" style="17" customWidth="1"/>
    <col min="4" max="4" width="60.875" style="1" customWidth="1"/>
    <col min="5" max="5" width="16" style="1" customWidth="1"/>
    <col min="6" max="6" width="8" style="1" hidden="1" customWidth="1"/>
    <col min="7" max="7" width="15.75" style="1" customWidth="1"/>
    <col min="8" max="8" width="14.125" style="1" customWidth="1"/>
    <col min="9" max="9" width="17.875" style="1" customWidth="1"/>
    <col min="10" max="10" width="15.875" style="1" bestFit="1" customWidth="1"/>
    <col min="11" max="11" width="12.75" style="23" bestFit="1" customWidth="1"/>
    <col min="12" max="12" width="11.25" style="20" customWidth="1"/>
    <col min="13" max="13" width="13.25" style="18" customWidth="1"/>
    <col min="14" max="14" width="12.625" style="4" customWidth="1"/>
    <col min="15" max="15" width="15.375" style="50" customWidth="1"/>
    <col min="16" max="18" width="16.375" style="50" bestFit="1" customWidth="1"/>
    <col min="19" max="20" width="16.375" style="2" bestFit="1" customWidth="1"/>
    <col min="21" max="21" width="17" style="2" customWidth="1"/>
    <col min="22" max="24" width="16.25" style="2" bestFit="1" customWidth="1"/>
    <col min="25" max="16384" width="9.75" style="2"/>
  </cols>
  <sheetData>
    <row r="1" spans="1:24" ht="32.950000000000003" customHeight="1" x14ac:dyDescent="0.25">
      <c r="A1" s="93" t="s">
        <v>26</v>
      </c>
      <c r="B1" s="93"/>
      <c r="C1" s="93"/>
      <c r="D1" s="93" t="s">
        <v>25</v>
      </c>
      <c r="E1" s="93"/>
      <c r="F1" s="93"/>
      <c r="G1" s="93"/>
      <c r="H1" s="93"/>
      <c r="I1" s="93"/>
      <c r="J1" s="93"/>
      <c r="K1" s="93"/>
      <c r="L1" s="93" t="s">
        <v>27</v>
      </c>
      <c r="M1" s="93"/>
      <c r="N1" s="93"/>
      <c r="O1" s="92" t="s">
        <v>28</v>
      </c>
      <c r="P1" s="92" t="s">
        <v>28</v>
      </c>
      <c r="Q1" s="92" t="s">
        <v>28</v>
      </c>
      <c r="R1" s="92" t="s">
        <v>28</v>
      </c>
      <c r="S1" s="92" t="s">
        <v>28</v>
      </c>
      <c r="T1" s="92" t="s">
        <v>28</v>
      </c>
      <c r="U1" s="92" t="s">
        <v>28</v>
      </c>
      <c r="V1" s="92" t="s">
        <v>28</v>
      </c>
      <c r="W1" s="92" t="s">
        <v>28</v>
      </c>
      <c r="X1" s="92" t="s">
        <v>28</v>
      </c>
    </row>
    <row r="2" spans="1:24" ht="21.75" customHeight="1" x14ac:dyDescent="0.25">
      <c r="A2" s="93" t="s">
        <v>23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24" s="3" customFormat="1" ht="43.5" customHeight="1" x14ac:dyDescent="0.2">
      <c r="A3" s="37" t="s">
        <v>4</v>
      </c>
      <c r="B3" s="37" t="s">
        <v>20</v>
      </c>
      <c r="C3" s="37" t="s">
        <v>2</v>
      </c>
      <c r="D3" s="38" t="s">
        <v>15</v>
      </c>
      <c r="E3" s="38" t="s">
        <v>31</v>
      </c>
      <c r="F3" s="38"/>
      <c r="G3" s="38" t="s">
        <v>18</v>
      </c>
      <c r="H3" s="38" t="s">
        <v>16</v>
      </c>
      <c r="I3" s="38" t="s">
        <v>22</v>
      </c>
      <c r="J3" s="38" t="s">
        <v>3</v>
      </c>
      <c r="K3" s="46" t="s">
        <v>21</v>
      </c>
      <c r="L3" s="15" t="s">
        <v>5</v>
      </c>
      <c r="M3" s="16" t="s">
        <v>0</v>
      </c>
      <c r="N3" s="14" t="s">
        <v>1</v>
      </c>
      <c r="O3" s="62" t="s">
        <v>19</v>
      </c>
      <c r="P3" s="62" t="s">
        <v>19</v>
      </c>
      <c r="Q3" s="62" t="s">
        <v>19</v>
      </c>
      <c r="R3" s="62" t="s">
        <v>19</v>
      </c>
      <c r="S3" s="62" t="s">
        <v>19</v>
      </c>
      <c r="T3" s="62" t="s">
        <v>19</v>
      </c>
      <c r="U3" s="62" t="s">
        <v>19</v>
      </c>
      <c r="V3" s="62" t="s">
        <v>19</v>
      </c>
      <c r="W3" s="62" t="s">
        <v>19</v>
      </c>
      <c r="X3" s="62" t="s">
        <v>19</v>
      </c>
    </row>
    <row r="4" spans="1:24" ht="18.350000000000001" x14ac:dyDescent="0.25">
      <c r="A4" s="86" t="s">
        <v>29</v>
      </c>
      <c r="B4" s="89" t="s">
        <v>30</v>
      </c>
      <c r="C4" s="64">
        <v>41</v>
      </c>
      <c r="D4" s="65" t="s">
        <v>32</v>
      </c>
      <c r="E4" s="65" t="s">
        <v>33</v>
      </c>
      <c r="F4" s="65"/>
      <c r="G4" s="68">
        <v>436</v>
      </c>
      <c r="H4" s="69" t="s">
        <v>34</v>
      </c>
      <c r="I4" s="70" t="s">
        <v>35</v>
      </c>
      <c r="J4" s="70" t="s">
        <v>6</v>
      </c>
      <c r="K4" s="71">
        <v>115</v>
      </c>
      <c r="L4" s="72"/>
      <c r="M4" s="73">
        <f>L4-SUM(O4:X4)</f>
        <v>0</v>
      </c>
      <c r="N4" s="74" t="str">
        <f>IF(M4&lt;0,"ATENÇÃO","OK")</f>
        <v>OK</v>
      </c>
      <c r="O4" s="63"/>
      <c r="P4" s="61"/>
      <c r="Q4" s="61"/>
      <c r="R4" s="35"/>
      <c r="S4" s="35"/>
      <c r="T4" s="35"/>
      <c r="U4" s="35"/>
      <c r="V4" s="35"/>
      <c r="W4" s="35"/>
      <c r="X4" s="35"/>
    </row>
    <row r="5" spans="1:24" ht="18.350000000000001" x14ac:dyDescent="0.25">
      <c r="A5" s="87"/>
      <c r="B5" s="90"/>
      <c r="C5" s="64">
        <v>42</v>
      </c>
      <c r="D5" s="66" t="s">
        <v>36</v>
      </c>
      <c r="E5" s="66" t="s">
        <v>37</v>
      </c>
      <c r="F5" s="66"/>
      <c r="G5" s="68">
        <v>436</v>
      </c>
      <c r="H5" s="69" t="s">
        <v>38</v>
      </c>
      <c r="I5" s="75" t="s">
        <v>35</v>
      </c>
      <c r="J5" s="75" t="s">
        <v>6</v>
      </c>
      <c r="K5" s="71">
        <v>97.2</v>
      </c>
      <c r="L5" s="76"/>
      <c r="M5" s="73">
        <f t="shared" ref="M5:M11" si="0">L5-SUM(O5:X5)</f>
        <v>0</v>
      </c>
      <c r="N5" s="74" t="str">
        <f t="shared" ref="N5:N11" si="1">IF(M5&lt;0,"ATENÇÃO","OK")</f>
        <v>OK</v>
      </c>
      <c r="O5" s="63"/>
      <c r="P5" s="61"/>
      <c r="Q5" s="61"/>
      <c r="R5" s="35"/>
      <c r="S5" s="35"/>
      <c r="T5" s="35"/>
      <c r="U5" s="35"/>
      <c r="V5" s="35"/>
      <c r="W5" s="35"/>
      <c r="X5" s="35"/>
    </row>
    <row r="6" spans="1:24" ht="18.350000000000001" x14ac:dyDescent="0.25">
      <c r="A6" s="87"/>
      <c r="B6" s="90"/>
      <c r="C6" s="64">
        <v>43</v>
      </c>
      <c r="D6" s="66" t="s">
        <v>39</v>
      </c>
      <c r="E6" s="66" t="s">
        <v>40</v>
      </c>
      <c r="F6" s="66"/>
      <c r="G6" s="68">
        <v>436</v>
      </c>
      <c r="H6" s="69" t="s">
        <v>41</v>
      </c>
      <c r="I6" s="75" t="s">
        <v>35</v>
      </c>
      <c r="J6" s="75" t="s">
        <v>6</v>
      </c>
      <c r="K6" s="71">
        <v>142.84</v>
      </c>
      <c r="L6" s="76"/>
      <c r="M6" s="73">
        <f t="shared" si="0"/>
        <v>0</v>
      </c>
      <c r="N6" s="74" t="str">
        <f t="shared" si="1"/>
        <v>OK</v>
      </c>
      <c r="O6" s="63"/>
      <c r="P6" s="63"/>
      <c r="Q6" s="61"/>
      <c r="R6" s="35"/>
      <c r="S6" s="35"/>
      <c r="T6" s="35"/>
      <c r="U6" s="35"/>
      <c r="V6" s="35"/>
      <c r="W6" s="35"/>
      <c r="X6" s="35"/>
    </row>
    <row r="7" spans="1:24" ht="22.6" customHeight="1" x14ac:dyDescent="0.25">
      <c r="A7" s="87"/>
      <c r="B7" s="90"/>
      <c r="C7" s="64">
        <v>44</v>
      </c>
      <c r="D7" s="66" t="s">
        <v>42</v>
      </c>
      <c r="E7" s="66" t="s">
        <v>43</v>
      </c>
      <c r="F7" s="66"/>
      <c r="G7" s="68">
        <v>436</v>
      </c>
      <c r="H7" s="69" t="s">
        <v>38</v>
      </c>
      <c r="I7" s="75" t="s">
        <v>35</v>
      </c>
      <c r="J7" s="75" t="s">
        <v>6</v>
      </c>
      <c r="K7" s="71">
        <v>39.6</v>
      </c>
      <c r="L7" s="76"/>
      <c r="M7" s="73">
        <f t="shared" si="0"/>
        <v>0</v>
      </c>
      <c r="N7" s="74" t="str">
        <f t="shared" si="1"/>
        <v>OK</v>
      </c>
      <c r="O7" s="63"/>
      <c r="P7" s="61"/>
      <c r="Q7" s="61"/>
      <c r="R7" s="35"/>
      <c r="S7" s="35"/>
      <c r="T7" s="35"/>
      <c r="U7" s="36"/>
      <c r="V7" s="35"/>
      <c r="W7" s="35"/>
      <c r="X7" s="35"/>
    </row>
    <row r="8" spans="1:24" ht="18.350000000000001" x14ac:dyDescent="0.25">
      <c r="A8" s="87"/>
      <c r="B8" s="90"/>
      <c r="C8" s="64">
        <v>45</v>
      </c>
      <c r="D8" s="66" t="s">
        <v>44</v>
      </c>
      <c r="E8" s="66" t="s">
        <v>37</v>
      </c>
      <c r="F8" s="66"/>
      <c r="G8" s="68">
        <v>436</v>
      </c>
      <c r="H8" s="69" t="s">
        <v>45</v>
      </c>
      <c r="I8" s="75" t="s">
        <v>35</v>
      </c>
      <c r="J8" s="75" t="s">
        <v>6</v>
      </c>
      <c r="K8" s="71">
        <v>53</v>
      </c>
      <c r="L8" s="76"/>
      <c r="M8" s="73">
        <f t="shared" si="0"/>
        <v>0</v>
      </c>
      <c r="N8" s="74" t="str">
        <f t="shared" si="1"/>
        <v>OK</v>
      </c>
      <c r="O8" s="63"/>
      <c r="P8" s="61"/>
      <c r="Q8" s="61"/>
      <c r="R8" s="35"/>
      <c r="S8" s="35"/>
      <c r="T8" s="35"/>
      <c r="U8" s="35"/>
      <c r="V8" s="35"/>
      <c r="W8" s="35"/>
      <c r="X8" s="35"/>
    </row>
    <row r="9" spans="1:24" ht="18.350000000000001" x14ac:dyDescent="0.25">
      <c r="A9" s="87"/>
      <c r="B9" s="90"/>
      <c r="C9" s="64">
        <v>46</v>
      </c>
      <c r="D9" s="66" t="s">
        <v>46</v>
      </c>
      <c r="E9" s="66" t="s">
        <v>43</v>
      </c>
      <c r="F9" s="66"/>
      <c r="G9" s="68">
        <v>436</v>
      </c>
      <c r="H9" s="69" t="s">
        <v>47</v>
      </c>
      <c r="I9" s="75" t="s">
        <v>35</v>
      </c>
      <c r="J9" s="75" t="s">
        <v>6</v>
      </c>
      <c r="K9" s="71">
        <v>19.98</v>
      </c>
      <c r="L9" s="76"/>
      <c r="M9" s="73">
        <f t="shared" si="0"/>
        <v>0</v>
      </c>
      <c r="N9" s="74" t="str">
        <f t="shared" si="1"/>
        <v>OK</v>
      </c>
      <c r="O9" s="63"/>
      <c r="P9" s="61"/>
      <c r="Q9" s="61"/>
      <c r="R9" s="35"/>
      <c r="S9" s="35"/>
      <c r="T9" s="35"/>
      <c r="U9" s="35"/>
      <c r="V9" s="35"/>
      <c r="W9" s="35"/>
      <c r="X9" s="35"/>
    </row>
    <row r="10" spans="1:24" ht="18.350000000000001" x14ac:dyDescent="0.25">
      <c r="A10" s="87"/>
      <c r="B10" s="90"/>
      <c r="C10" s="64">
        <v>47</v>
      </c>
      <c r="D10" s="66" t="s">
        <v>48</v>
      </c>
      <c r="E10" s="66" t="s">
        <v>49</v>
      </c>
      <c r="F10" s="66"/>
      <c r="G10" s="68">
        <v>436</v>
      </c>
      <c r="H10" s="69" t="s">
        <v>50</v>
      </c>
      <c r="I10" s="75" t="s">
        <v>35</v>
      </c>
      <c r="J10" s="75" t="s">
        <v>6</v>
      </c>
      <c r="K10" s="71">
        <v>27</v>
      </c>
      <c r="L10" s="76"/>
      <c r="M10" s="73">
        <f t="shared" si="0"/>
        <v>0</v>
      </c>
      <c r="N10" s="74" t="str">
        <f t="shared" si="1"/>
        <v>OK</v>
      </c>
      <c r="O10" s="63"/>
      <c r="P10" s="61"/>
      <c r="Q10" s="63"/>
      <c r="R10" s="35"/>
      <c r="S10" s="35"/>
      <c r="T10" s="35"/>
      <c r="U10" s="35"/>
      <c r="V10" s="35"/>
      <c r="W10" s="35"/>
      <c r="X10" s="35"/>
    </row>
    <row r="11" spans="1:24" ht="18.350000000000001" x14ac:dyDescent="0.25">
      <c r="A11" s="88"/>
      <c r="B11" s="91"/>
      <c r="C11" s="64">
        <v>48</v>
      </c>
      <c r="D11" s="67" t="s">
        <v>51</v>
      </c>
      <c r="E11" s="67" t="s">
        <v>43</v>
      </c>
      <c r="F11" s="67"/>
      <c r="G11" s="68">
        <v>436</v>
      </c>
      <c r="H11" s="69" t="s">
        <v>52</v>
      </c>
      <c r="I11" s="77" t="s">
        <v>35</v>
      </c>
      <c r="J11" s="77" t="s">
        <v>6</v>
      </c>
      <c r="K11" s="71">
        <v>36.659999999999997</v>
      </c>
      <c r="L11" s="78"/>
      <c r="M11" s="73">
        <f t="shared" si="0"/>
        <v>0</v>
      </c>
      <c r="N11" s="74" t="str">
        <f t="shared" si="1"/>
        <v>OK</v>
      </c>
      <c r="O11" s="63"/>
      <c r="P11" s="61"/>
      <c r="Q11" s="61"/>
      <c r="R11" s="35"/>
      <c r="S11" s="35"/>
      <c r="T11" s="35"/>
      <c r="U11" s="36"/>
      <c r="V11" s="35"/>
      <c r="W11" s="35"/>
      <c r="X11" s="35"/>
    </row>
    <row r="12" spans="1:24" x14ac:dyDescent="0.25">
      <c r="O12" s="31">
        <f>SUMPRODUCT($K$4:$K$11,O4:O11)</f>
        <v>0</v>
      </c>
      <c r="P12" s="31">
        <f>SUMPRODUCT($K$4:$K$11,P4:P11)</f>
        <v>0</v>
      </c>
      <c r="Q12" s="31">
        <f>SUMPRODUCT($K$4:$K$11,Q4:Q11)</f>
        <v>0</v>
      </c>
      <c r="R12" s="31">
        <f>SUMPRODUCT($K$4:$K$11,R4:R11)</f>
        <v>0</v>
      </c>
      <c r="S12" s="31">
        <f>SUMPRODUCT(K4:K11,S4:S11)</f>
        <v>0</v>
      </c>
      <c r="T12" s="31">
        <f>SUMPRODUCT(K4:K11,T4:T11)</f>
        <v>0</v>
      </c>
      <c r="U12" s="32">
        <f>SUMPRODUCT(K4:K11,U4:U11)</f>
        <v>0</v>
      </c>
    </row>
    <row r="13" spans="1:24" x14ac:dyDescent="0.25">
      <c r="O13" s="52"/>
      <c r="P13" s="49"/>
      <c r="Q13" s="49"/>
      <c r="R13" s="49"/>
    </row>
    <row r="14" spans="1:24" x14ac:dyDescent="0.25">
      <c r="O14" s="52"/>
      <c r="P14" s="49"/>
      <c r="Q14" s="49"/>
      <c r="R14" s="49"/>
    </row>
    <row r="15" spans="1:24" x14ac:dyDescent="0.25">
      <c r="O15" s="52"/>
      <c r="P15" s="49"/>
      <c r="Q15" s="49"/>
      <c r="R15" s="49"/>
    </row>
    <row r="16" spans="1:24" x14ac:dyDescent="0.25">
      <c r="O16" s="52"/>
      <c r="P16" s="49"/>
      <c r="Q16" s="49"/>
      <c r="R16" s="49"/>
    </row>
    <row r="17" spans="15:18" x14ac:dyDescent="0.25">
      <c r="O17" s="52"/>
      <c r="P17" s="49"/>
      <c r="Q17" s="49"/>
      <c r="R17" s="49"/>
    </row>
    <row r="18" spans="15:18" ht="26.35" customHeight="1" x14ac:dyDescent="0.25">
      <c r="O18" s="52"/>
    </row>
    <row r="19" spans="15:18" x14ac:dyDescent="0.25">
      <c r="O19" s="52"/>
    </row>
    <row r="20" spans="15:18" x14ac:dyDescent="0.25">
      <c r="O20" s="52"/>
    </row>
    <row r="21" spans="15:18" x14ac:dyDescent="0.25">
      <c r="O21" s="52"/>
    </row>
    <row r="22" spans="15:18" x14ac:dyDescent="0.25">
      <c r="O22" s="52"/>
    </row>
    <row r="23" spans="15:18" x14ac:dyDescent="0.25">
      <c r="O23" s="52"/>
    </row>
    <row r="24" spans="15:18" x14ac:dyDescent="0.25">
      <c r="O24" s="52"/>
    </row>
    <row r="25" spans="15:18" x14ac:dyDescent="0.25">
      <c r="O25" s="52"/>
    </row>
    <row r="26" spans="15:18" x14ac:dyDescent="0.25">
      <c r="O26" s="52"/>
    </row>
    <row r="27" spans="15:18" ht="90" customHeight="1" x14ac:dyDescent="0.25">
      <c r="O27" s="52"/>
    </row>
    <row r="28" spans="15:18" x14ac:dyDescent="0.25">
      <c r="O28" s="52"/>
    </row>
    <row r="29" spans="15:18" x14ac:dyDescent="0.25">
      <c r="O29" s="52"/>
    </row>
    <row r="30" spans="15:18" x14ac:dyDescent="0.25">
      <c r="O30" s="52"/>
    </row>
    <row r="31" spans="15:18" x14ac:dyDescent="0.25">
      <c r="O31" s="52"/>
    </row>
    <row r="32" spans="15:18" x14ac:dyDescent="0.25">
      <c r="O32" s="52"/>
    </row>
    <row r="33" spans="15:15" x14ac:dyDescent="0.25">
      <c r="O33" s="52"/>
    </row>
    <row r="34" spans="15:15" x14ac:dyDescent="0.25">
      <c r="O34" s="52"/>
    </row>
    <row r="35" spans="15:15" x14ac:dyDescent="0.25">
      <c r="O35" s="52"/>
    </row>
    <row r="36" spans="15:15" x14ac:dyDescent="0.25">
      <c r="O36" s="52"/>
    </row>
    <row r="37" spans="15:15" x14ac:dyDescent="0.25">
      <c r="O37" s="52"/>
    </row>
    <row r="38" spans="15:15" x14ac:dyDescent="0.25">
      <c r="O38" s="52"/>
    </row>
    <row r="39" spans="15:15" x14ac:dyDescent="0.25">
      <c r="O39" s="52"/>
    </row>
    <row r="40" spans="15:15" x14ac:dyDescent="0.25">
      <c r="O40" s="52"/>
    </row>
    <row r="41" spans="15:15" x14ac:dyDescent="0.25">
      <c r="O41" s="52"/>
    </row>
    <row r="42" spans="15:15" x14ac:dyDescent="0.25">
      <c r="O42" s="52"/>
    </row>
    <row r="43" spans="15:15" x14ac:dyDescent="0.25">
      <c r="O43" s="52"/>
    </row>
    <row r="44" spans="15:15" x14ac:dyDescent="0.25">
      <c r="O44" s="52"/>
    </row>
    <row r="45" spans="15:15" x14ac:dyDescent="0.25">
      <c r="O45" s="52"/>
    </row>
    <row r="46" spans="15:15" x14ac:dyDescent="0.25">
      <c r="O46" s="52"/>
    </row>
    <row r="47" spans="15:15" x14ac:dyDescent="0.25">
      <c r="O47" s="52"/>
    </row>
    <row r="48" spans="15:15" x14ac:dyDescent="0.25">
      <c r="O48" s="52"/>
    </row>
    <row r="49" spans="15:15" x14ac:dyDescent="0.25">
      <c r="O49" s="52"/>
    </row>
    <row r="50" spans="15:15" x14ac:dyDescent="0.25">
      <c r="O50" s="52"/>
    </row>
    <row r="51" spans="15:15" x14ac:dyDescent="0.25">
      <c r="O51" s="52"/>
    </row>
    <row r="52" spans="15:15" x14ac:dyDescent="0.25">
      <c r="O52" s="52"/>
    </row>
    <row r="53" spans="15:15" x14ac:dyDescent="0.25">
      <c r="O53" s="52"/>
    </row>
    <row r="54" spans="15:15" x14ac:dyDescent="0.25">
      <c r="O54" s="52"/>
    </row>
    <row r="55" spans="15:15" x14ac:dyDescent="0.25">
      <c r="O55" s="52"/>
    </row>
    <row r="56" spans="15:15" x14ac:dyDescent="0.25">
      <c r="O56" s="52"/>
    </row>
    <row r="57" spans="15:15" x14ac:dyDescent="0.25">
      <c r="O57" s="52"/>
    </row>
    <row r="58" spans="15:15" x14ac:dyDescent="0.25">
      <c r="O58" s="52"/>
    </row>
    <row r="59" spans="15:15" x14ac:dyDescent="0.25">
      <c r="O59" s="52"/>
    </row>
    <row r="60" spans="15:15" x14ac:dyDescent="0.25">
      <c r="O60" s="52"/>
    </row>
    <row r="61" spans="15:15" x14ac:dyDescent="0.25">
      <c r="O61" s="52"/>
    </row>
    <row r="62" spans="15:15" x14ac:dyDescent="0.25">
      <c r="O62" s="52"/>
    </row>
    <row r="63" spans="15:15" x14ac:dyDescent="0.25">
      <c r="O63" s="52"/>
    </row>
    <row r="64" spans="15:15" x14ac:dyDescent="0.25">
      <c r="O64" s="52"/>
    </row>
    <row r="65" spans="15:15" x14ac:dyDescent="0.25">
      <c r="O65" s="52"/>
    </row>
    <row r="66" spans="15:15" x14ac:dyDescent="0.25">
      <c r="O66" s="52"/>
    </row>
    <row r="67" spans="15:15" x14ac:dyDescent="0.25">
      <c r="O67" s="52"/>
    </row>
    <row r="68" spans="15:15" x14ac:dyDescent="0.25">
      <c r="O68" s="52"/>
    </row>
    <row r="69" spans="15:15" x14ac:dyDescent="0.25">
      <c r="O69" s="52"/>
    </row>
    <row r="70" spans="15:15" x14ac:dyDescent="0.25">
      <c r="O70" s="52"/>
    </row>
    <row r="71" spans="15:15" x14ac:dyDescent="0.25">
      <c r="O71" s="52"/>
    </row>
    <row r="72" spans="15:15" x14ac:dyDescent="0.25">
      <c r="O72" s="52"/>
    </row>
    <row r="73" spans="15:15" x14ac:dyDescent="0.25">
      <c r="O73" s="52"/>
    </row>
    <row r="74" spans="15:15" x14ac:dyDescent="0.25">
      <c r="O74" s="52"/>
    </row>
    <row r="75" spans="15:15" x14ac:dyDescent="0.25">
      <c r="O75" s="52"/>
    </row>
    <row r="76" spans="15:15" x14ac:dyDescent="0.25">
      <c r="O76" s="52"/>
    </row>
    <row r="77" spans="15:15" x14ac:dyDescent="0.25">
      <c r="O77" s="52"/>
    </row>
    <row r="78" spans="15:15" x14ac:dyDescent="0.25">
      <c r="O78" s="52"/>
    </row>
    <row r="79" spans="15:15" x14ac:dyDescent="0.25">
      <c r="O79" s="52"/>
    </row>
    <row r="80" spans="15:15" x14ac:dyDescent="0.25">
      <c r="O80" s="52"/>
    </row>
    <row r="81" spans="15:15" x14ac:dyDescent="0.25">
      <c r="O81" s="52"/>
    </row>
    <row r="82" spans="15:15" x14ac:dyDescent="0.25">
      <c r="O82" s="52"/>
    </row>
    <row r="83" spans="15:15" x14ac:dyDescent="0.25">
      <c r="O83" s="52"/>
    </row>
    <row r="84" spans="15:15" x14ac:dyDescent="0.25">
      <c r="O84" s="52"/>
    </row>
    <row r="85" spans="15:15" x14ac:dyDescent="0.25">
      <c r="O85" s="52"/>
    </row>
    <row r="86" spans="15:15" x14ac:dyDescent="0.25">
      <c r="O86" s="52"/>
    </row>
    <row r="87" spans="15:15" x14ac:dyDescent="0.25">
      <c r="O87" s="52"/>
    </row>
    <row r="88" spans="15:15" x14ac:dyDescent="0.25">
      <c r="O88" s="52"/>
    </row>
    <row r="89" spans="15:15" x14ac:dyDescent="0.25">
      <c r="O89" s="52"/>
    </row>
    <row r="90" spans="15:15" x14ac:dyDescent="0.25">
      <c r="O90" s="52"/>
    </row>
    <row r="91" spans="15:15" x14ac:dyDescent="0.25">
      <c r="O91" s="52"/>
    </row>
    <row r="92" spans="15:15" x14ac:dyDescent="0.25">
      <c r="O92" s="52"/>
    </row>
    <row r="93" spans="15:15" x14ac:dyDescent="0.25">
      <c r="O93" s="52"/>
    </row>
    <row r="94" spans="15:15" x14ac:dyDescent="0.25">
      <c r="O94" s="52"/>
    </row>
    <row r="95" spans="15:15" x14ac:dyDescent="0.25">
      <c r="O95" s="52"/>
    </row>
    <row r="96" spans="15:15" x14ac:dyDescent="0.25">
      <c r="O96" s="52"/>
    </row>
    <row r="97" spans="15:15" x14ac:dyDescent="0.25">
      <c r="O97" s="52"/>
    </row>
    <row r="98" spans="15:15" x14ac:dyDescent="0.25">
      <c r="O98" s="52"/>
    </row>
    <row r="99" spans="15:15" x14ac:dyDescent="0.25">
      <c r="O99" s="52"/>
    </row>
    <row r="100" spans="15:15" x14ac:dyDescent="0.25">
      <c r="O100" s="52"/>
    </row>
    <row r="101" spans="15:15" x14ac:dyDescent="0.25">
      <c r="O101" s="52"/>
    </row>
    <row r="102" spans="15:15" x14ac:dyDescent="0.25">
      <c r="O102" s="52"/>
    </row>
    <row r="103" spans="15:15" x14ac:dyDescent="0.25">
      <c r="O103" s="52"/>
    </row>
    <row r="104" spans="15:15" x14ac:dyDescent="0.25">
      <c r="O104" s="52"/>
    </row>
    <row r="105" spans="15:15" x14ac:dyDescent="0.25">
      <c r="O105" s="52"/>
    </row>
    <row r="106" spans="15:15" x14ac:dyDescent="0.25">
      <c r="O106" s="52"/>
    </row>
    <row r="107" spans="15:15" x14ac:dyDescent="0.25">
      <c r="O107" s="52"/>
    </row>
    <row r="108" spans="15:15" x14ac:dyDescent="0.25">
      <c r="O108" s="52"/>
    </row>
    <row r="109" spans="15:15" x14ac:dyDescent="0.25">
      <c r="O109" s="52"/>
    </row>
    <row r="110" spans="15:15" x14ac:dyDescent="0.25">
      <c r="O110" s="52"/>
    </row>
    <row r="111" spans="15:15" x14ac:dyDescent="0.25">
      <c r="O111" s="52"/>
    </row>
    <row r="112" spans="15:15" x14ac:dyDescent="0.25">
      <c r="O112" s="52"/>
    </row>
    <row r="113" spans="15:15" x14ac:dyDescent="0.25">
      <c r="O113" s="52"/>
    </row>
    <row r="114" spans="15:15" x14ac:dyDescent="0.25">
      <c r="O114" s="52"/>
    </row>
    <row r="115" spans="15:15" x14ac:dyDescent="0.25">
      <c r="O115" s="52"/>
    </row>
    <row r="116" spans="15:15" x14ac:dyDescent="0.25">
      <c r="O116" s="52"/>
    </row>
    <row r="117" spans="15:15" x14ac:dyDescent="0.25">
      <c r="O117" s="52"/>
    </row>
    <row r="118" spans="15:15" x14ac:dyDescent="0.25">
      <c r="O118" s="52"/>
    </row>
    <row r="119" spans="15:15" x14ac:dyDescent="0.25">
      <c r="O119" s="52"/>
    </row>
    <row r="120" spans="15:15" x14ac:dyDescent="0.25">
      <c r="O120" s="52"/>
    </row>
    <row r="121" spans="15:15" x14ac:dyDescent="0.25">
      <c r="O121" s="52"/>
    </row>
    <row r="122" spans="15:15" x14ac:dyDescent="0.25">
      <c r="O122" s="52"/>
    </row>
    <row r="123" spans="15:15" x14ac:dyDescent="0.25">
      <c r="O123" s="52"/>
    </row>
    <row r="124" spans="15:15" x14ac:dyDescent="0.25">
      <c r="O124" s="52"/>
    </row>
    <row r="125" spans="15:15" x14ac:dyDescent="0.25">
      <c r="O125" s="52"/>
    </row>
    <row r="126" spans="15:15" x14ac:dyDescent="0.25">
      <c r="O126" s="52"/>
    </row>
    <row r="127" spans="15:15" x14ac:dyDescent="0.25">
      <c r="O127" s="52"/>
    </row>
    <row r="128" spans="15:15" x14ac:dyDescent="0.25">
      <c r="O128" s="52"/>
    </row>
    <row r="129" spans="15:15" x14ac:dyDescent="0.25">
      <c r="O129" s="52"/>
    </row>
    <row r="130" spans="15:15" x14ac:dyDescent="0.25">
      <c r="O130" s="52"/>
    </row>
    <row r="131" spans="15:15" x14ac:dyDescent="0.25">
      <c r="O131" s="52"/>
    </row>
    <row r="132" spans="15:15" x14ac:dyDescent="0.25">
      <c r="O132" s="52"/>
    </row>
    <row r="133" spans="15:15" x14ac:dyDescent="0.25">
      <c r="O133" s="52"/>
    </row>
    <row r="134" spans="15:15" x14ac:dyDescent="0.25">
      <c r="O134" s="52"/>
    </row>
    <row r="135" spans="15:15" x14ac:dyDescent="0.25">
      <c r="O135" s="52"/>
    </row>
    <row r="136" spans="15:15" x14ac:dyDescent="0.25">
      <c r="O136" s="52"/>
    </row>
    <row r="137" spans="15:15" x14ac:dyDescent="0.25">
      <c r="O137" s="52"/>
    </row>
    <row r="138" spans="15:15" x14ac:dyDescent="0.25">
      <c r="O138" s="52"/>
    </row>
    <row r="139" spans="15:15" x14ac:dyDescent="0.25">
      <c r="O139" s="52"/>
    </row>
    <row r="140" spans="15:15" x14ac:dyDescent="0.25">
      <c r="O140" s="52"/>
    </row>
    <row r="141" spans="15:15" x14ac:dyDescent="0.25">
      <c r="O141" s="52"/>
    </row>
    <row r="142" spans="15:15" x14ac:dyDescent="0.25">
      <c r="O142" s="52"/>
    </row>
    <row r="143" spans="15:15" x14ac:dyDescent="0.25">
      <c r="O143" s="52"/>
    </row>
    <row r="144" spans="15:15" x14ac:dyDescent="0.25">
      <c r="O144" s="52"/>
    </row>
    <row r="145" spans="15:15" x14ac:dyDescent="0.25">
      <c r="O145" s="52"/>
    </row>
    <row r="146" spans="15:15" x14ac:dyDescent="0.25">
      <c r="O146" s="52"/>
    </row>
    <row r="147" spans="15:15" x14ac:dyDescent="0.25">
      <c r="O147" s="52"/>
    </row>
    <row r="148" spans="15:15" x14ac:dyDescent="0.25">
      <c r="O148" s="52"/>
    </row>
    <row r="149" spans="15:15" x14ac:dyDescent="0.25">
      <c r="O149" s="52"/>
    </row>
    <row r="150" spans="15:15" x14ac:dyDescent="0.25">
      <c r="O150" s="52"/>
    </row>
    <row r="151" spans="15:15" x14ac:dyDescent="0.25">
      <c r="O151" s="52"/>
    </row>
    <row r="152" spans="15:15" x14ac:dyDescent="0.25">
      <c r="O152" s="52"/>
    </row>
    <row r="153" spans="15:15" x14ac:dyDescent="0.25">
      <c r="O153" s="52"/>
    </row>
    <row r="154" spans="15:15" x14ac:dyDescent="0.25">
      <c r="O154" s="52"/>
    </row>
    <row r="155" spans="15:15" x14ac:dyDescent="0.25">
      <c r="O155" s="52"/>
    </row>
    <row r="156" spans="15:15" x14ac:dyDescent="0.25">
      <c r="O156" s="52"/>
    </row>
    <row r="157" spans="15:15" x14ac:dyDescent="0.25">
      <c r="O157" s="52"/>
    </row>
    <row r="158" spans="15:15" x14ac:dyDescent="0.25">
      <c r="O158" s="52"/>
    </row>
    <row r="159" spans="15:15" x14ac:dyDescent="0.25">
      <c r="O159" s="52"/>
    </row>
    <row r="160" spans="15:15" x14ac:dyDescent="0.25">
      <c r="O160" s="52"/>
    </row>
    <row r="161" spans="15:15" x14ac:dyDescent="0.25">
      <c r="O161" s="52"/>
    </row>
    <row r="162" spans="15:15" x14ac:dyDescent="0.25">
      <c r="O162" s="52"/>
    </row>
    <row r="163" spans="15:15" x14ac:dyDescent="0.25">
      <c r="O163" s="52"/>
    </row>
    <row r="164" spans="15:15" x14ac:dyDescent="0.25">
      <c r="O164" s="52"/>
    </row>
    <row r="165" spans="15:15" x14ac:dyDescent="0.25">
      <c r="O165" s="52"/>
    </row>
    <row r="166" spans="15:15" x14ac:dyDescent="0.25">
      <c r="O166" s="52"/>
    </row>
    <row r="167" spans="15:15" x14ac:dyDescent="0.25">
      <c r="O167" s="52"/>
    </row>
    <row r="168" spans="15:15" x14ac:dyDescent="0.25">
      <c r="O168" s="52"/>
    </row>
    <row r="169" spans="15:15" x14ac:dyDescent="0.25">
      <c r="O169" s="52"/>
    </row>
    <row r="170" spans="15:15" x14ac:dyDescent="0.25">
      <c r="O170" s="52"/>
    </row>
    <row r="171" spans="15:15" x14ac:dyDescent="0.25">
      <c r="O171" s="52"/>
    </row>
    <row r="172" spans="15:15" x14ac:dyDescent="0.25">
      <c r="O172" s="52"/>
    </row>
    <row r="173" spans="15:15" x14ac:dyDescent="0.25">
      <c r="O173" s="52"/>
    </row>
    <row r="174" spans="15:15" x14ac:dyDescent="0.25">
      <c r="O174" s="52"/>
    </row>
    <row r="175" spans="15:15" x14ac:dyDescent="0.25">
      <c r="O175" s="52"/>
    </row>
    <row r="176" spans="15:15" x14ac:dyDescent="0.25">
      <c r="O176" s="52"/>
    </row>
    <row r="177" spans="15:15" x14ac:dyDescent="0.25">
      <c r="O177" s="52"/>
    </row>
    <row r="178" spans="15:15" x14ac:dyDescent="0.25">
      <c r="O178" s="52"/>
    </row>
    <row r="179" spans="15:15" x14ac:dyDescent="0.25">
      <c r="O179" s="52"/>
    </row>
    <row r="180" spans="15:15" x14ac:dyDescent="0.25">
      <c r="O180" s="52"/>
    </row>
    <row r="181" spans="15:15" x14ac:dyDescent="0.25">
      <c r="O181" s="52"/>
    </row>
    <row r="182" spans="15:15" x14ac:dyDescent="0.25">
      <c r="O182" s="52"/>
    </row>
    <row r="183" spans="15:15" x14ac:dyDescent="0.25">
      <c r="O183" s="52"/>
    </row>
    <row r="184" spans="15:15" x14ac:dyDescent="0.25">
      <c r="O184" s="52"/>
    </row>
    <row r="185" spans="15:15" x14ac:dyDescent="0.25">
      <c r="O185" s="52"/>
    </row>
    <row r="186" spans="15:15" x14ac:dyDescent="0.25">
      <c r="O186" s="52"/>
    </row>
    <row r="187" spans="15:15" x14ac:dyDescent="0.25">
      <c r="O187" s="52"/>
    </row>
    <row r="188" spans="15:15" x14ac:dyDescent="0.25">
      <c r="O188" s="52"/>
    </row>
    <row r="189" spans="15:15" x14ac:dyDescent="0.25">
      <c r="O189" s="52"/>
    </row>
    <row r="190" spans="15:15" x14ac:dyDescent="0.25">
      <c r="O190" s="52"/>
    </row>
    <row r="191" spans="15:15" x14ac:dyDescent="0.25">
      <c r="O191" s="52"/>
    </row>
    <row r="192" spans="15:15" x14ac:dyDescent="0.25">
      <c r="O192" s="52"/>
    </row>
    <row r="193" spans="15:15" x14ac:dyDescent="0.25">
      <c r="O193" s="52"/>
    </row>
    <row r="194" spans="15:15" x14ac:dyDescent="0.25">
      <c r="O194" s="52"/>
    </row>
    <row r="195" spans="15:15" x14ac:dyDescent="0.25">
      <c r="O195" s="52"/>
    </row>
    <row r="196" spans="15:15" x14ac:dyDescent="0.25">
      <c r="O196" s="52"/>
    </row>
    <row r="197" spans="15:15" x14ac:dyDescent="0.25">
      <c r="O197" s="52"/>
    </row>
    <row r="198" spans="15:15" x14ac:dyDescent="0.25">
      <c r="O198" s="52"/>
    </row>
    <row r="199" spans="15:15" x14ac:dyDescent="0.25">
      <c r="O199" s="52"/>
    </row>
    <row r="200" spans="15:15" x14ac:dyDescent="0.25">
      <c r="O200" s="52"/>
    </row>
    <row r="201" spans="15:15" x14ac:dyDescent="0.25">
      <c r="O201" s="52"/>
    </row>
    <row r="202" spans="15:15" x14ac:dyDescent="0.25">
      <c r="O202" s="52"/>
    </row>
    <row r="203" spans="15:15" x14ac:dyDescent="0.25">
      <c r="O203" s="52"/>
    </row>
    <row r="204" spans="15:15" x14ac:dyDescent="0.25">
      <c r="O204" s="52"/>
    </row>
    <row r="205" spans="15:15" x14ac:dyDescent="0.25">
      <c r="O205" s="52"/>
    </row>
    <row r="206" spans="15:15" x14ac:dyDescent="0.25">
      <c r="O206" s="52"/>
    </row>
    <row r="207" spans="15:15" x14ac:dyDescent="0.25">
      <c r="O207" s="52"/>
    </row>
    <row r="208" spans="15:15" x14ac:dyDescent="0.25">
      <c r="O208" s="52"/>
    </row>
    <row r="209" spans="15:15" x14ac:dyDescent="0.25">
      <c r="O209" s="52"/>
    </row>
    <row r="210" spans="15:15" x14ac:dyDescent="0.25">
      <c r="O210" s="52"/>
    </row>
    <row r="211" spans="15:15" x14ac:dyDescent="0.25">
      <c r="O211" s="52"/>
    </row>
    <row r="212" spans="15:15" x14ac:dyDescent="0.25">
      <c r="O212" s="52"/>
    </row>
    <row r="213" spans="15:15" x14ac:dyDescent="0.25">
      <c r="O213" s="52"/>
    </row>
    <row r="214" spans="15:15" x14ac:dyDescent="0.25">
      <c r="O214" s="52"/>
    </row>
    <row r="215" spans="15:15" x14ac:dyDescent="0.25">
      <c r="O215" s="52"/>
    </row>
    <row r="216" spans="15:15" x14ac:dyDescent="0.25">
      <c r="O216" s="52"/>
    </row>
    <row r="217" spans="15:15" x14ac:dyDescent="0.25">
      <c r="O217" s="52"/>
    </row>
    <row r="218" spans="15:15" x14ac:dyDescent="0.25">
      <c r="O218" s="52"/>
    </row>
    <row r="219" spans="15:15" x14ac:dyDescent="0.25">
      <c r="O219" s="52"/>
    </row>
    <row r="220" spans="15:15" x14ac:dyDescent="0.25">
      <c r="O220" s="52"/>
    </row>
    <row r="221" spans="15:15" x14ac:dyDescent="0.25">
      <c r="O221" s="52"/>
    </row>
    <row r="222" spans="15:15" x14ac:dyDescent="0.25">
      <c r="O222" s="52"/>
    </row>
    <row r="223" spans="15:15" x14ac:dyDescent="0.25">
      <c r="O223" s="52"/>
    </row>
    <row r="224" spans="15:15" x14ac:dyDescent="0.25">
      <c r="O224" s="52"/>
    </row>
    <row r="225" spans="15:15" x14ac:dyDescent="0.25">
      <c r="O225" s="52"/>
    </row>
    <row r="226" spans="15:15" x14ac:dyDescent="0.25">
      <c r="O226" s="52"/>
    </row>
    <row r="227" spans="15:15" x14ac:dyDescent="0.25">
      <c r="O227" s="52"/>
    </row>
    <row r="228" spans="15:15" x14ac:dyDescent="0.25">
      <c r="O228" s="52"/>
    </row>
    <row r="229" spans="15:15" x14ac:dyDescent="0.25">
      <c r="O229" s="52"/>
    </row>
    <row r="230" spans="15:15" x14ac:dyDescent="0.25">
      <c r="O230" s="52"/>
    </row>
    <row r="231" spans="15:15" x14ac:dyDescent="0.25">
      <c r="O231" s="52"/>
    </row>
    <row r="232" spans="15:15" x14ac:dyDescent="0.25">
      <c r="O232" s="52"/>
    </row>
    <row r="233" spans="15:15" x14ac:dyDescent="0.25">
      <c r="O233" s="52"/>
    </row>
    <row r="234" spans="15:15" x14ac:dyDescent="0.25">
      <c r="O234" s="52"/>
    </row>
    <row r="235" spans="15:15" x14ac:dyDescent="0.25">
      <c r="O235" s="52"/>
    </row>
    <row r="236" spans="15:15" x14ac:dyDescent="0.25">
      <c r="O236" s="52"/>
    </row>
  </sheetData>
  <mergeCells count="16">
    <mergeCell ref="A4:A11"/>
    <mergeCell ref="B4:B11"/>
    <mergeCell ref="O1:O2"/>
    <mergeCell ref="X1:X2"/>
    <mergeCell ref="A2:N2"/>
    <mergeCell ref="R1:R2"/>
    <mergeCell ref="S1:S2"/>
    <mergeCell ref="T1:T2"/>
    <mergeCell ref="U1:U2"/>
    <mergeCell ref="V1:V2"/>
    <mergeCell ref="W1:W2"/>
    <mergeCell ref="A1:C1"/>
    <mergeCell ref="D1:K1"/>
    <mergeCell ref="L1:N1"/>
    <mergeCell ref="P1:P2"/>
    <mergeCell ref="Q1:Q2"/>
  </mergeCells>
  <conditionalFormatting sqref="M4 M5:O47">
    <cfRule type="cellIs" dxfId="11" priority="10" stopIfTrue="1" operator="greaterThan">
      <formula>0</formula>
    </cfRule>
    <cfRule type="cellIs" dxfId="10" priority="11" stopIfTrue="1" operator="greaterThan">
      <formula>0</formula>
    </cfRule>
    <cfRule type="cellIs" dxfId="9" priority="12" stopIfTrue="1" operator="greaterThan">
      <formula>0</formula>
    </cfRule>
  </conditionalFormatting>
  <conditionalFormatting sqref="N4:O4">
    <cfRule type="cellIs" dxfId="8" priority="7" stopIfTrue="1" operator="greaterThan">
      <formula>0</formula>
    </cfRule>
    <cfRule type="cellIs" dxfId="7" priority="8" stopIfTrue="1" operator="greaterThan">
      <formula>0</formula>
    </cfRule>
    <cfRule type="cellIs" dxfId="6" priority="9" stopIfTrue="1" operator="greaterThan">
      <formula>0</formula>
    </cfRule>
  </conditionalFormatting>
  <conditionalFormatting sqref="P5:P47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P4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47"/>
  <sheetViews>
    <sheetView tabSelected="1" zoomScale="80" zoomScaleNormal="80" workbookViewId="0">
      <selection activeCell="D20" sqref="D20"/>
    </sheetView>
  </sheetViews>
  <sheetFormatPr defaultColWidth="9.75" defaultRowHeight="14.3" x14ac:dyDescent="0.25"/>
  <cols>
    <col min="1" max="1" width="8.75" style="1" customWidth="1"/>
    <col min="2" max="2" width="23.125" style="1" customWidth="1"/>
    <col min="3" max="3" width="6.125" style="1" customWidth="1"/>
    <col min="4" max="4" width="70.75" style="29" customWidth="1"/>
    <col min="5" max="5" width="12.75" style="1" bestFit="1" customWidth="1"/>
    <col min="6" max="6" width="13.375" style="1" customWidth="1"/>
    <col min="7" max="7" width="13.375" style="20" customWidth="1"/>
    <col min="8" max="8" width="13.25" style="18" customWidth="1"/>
    <col min="9" max="9" width="12.625" style="4" customWidth="1"/>
    <col min="10" max="10" width="15.75" style="2" bestFit="1" customWidth="1"/>
    <col min="11" max="11" width="16" style="2" bestFit="1" customWidth="1"/>
    <col min="12" max="12" width="15.25" style="2" bestFit="1" customWidth="1"/>
    <col min="13" max="16384" width="9.75" style="2"/>
  </cols>
  <sheetData>
    <row r="1" spans="1:12" ht="50.95" customHeight="1" x14ac:dyDescent="0.25">
      <c r="A1" s="93" t="s">
        <v>26</v>
      </c>
      <c r="B1" s="93"/>
      <c r="C1" s="102" t="s">
        <v>53</v>
      </c>
      <c r="D1" s="103"/>
      <c r="E1" s="103"/>
      <c r="F1" s="104"/>
      <c r="G1" s="101" t="s">
        <v>27</v>
      </c>
      <c r="H1" s="101"/>
      <c r="I1" s="101"/>
      <c r="J1" s="101"/>
      <c r="K1" s="101"/>
    </row>
    <row r="2" spans="1:12" s="3" customFormat="1" ht="58.6" customHeight="1" x14ac:dyDescent="0.2">
      <c r="A2" s="37" t="s">
        <v>4</v>
      </c>
      <c r="B2" s="37" t="s">
        <v>20</v>
      </c>
      <c r="C2" s="37" t="s">
        <v>2</v>
      </c>
      <c r="D2" s="38" t="s">
        <v>15</v>
      </c>
      <c r="E2" s="38" t="s">
        <v>3</v>
      </c>
      <c r="F2" s="46" t="s">
        <v>21</v>
      </c>
      <c r="G2" s="15" t="s">
        <v>5</v>
      </c>
      <c r="H2" s="16" t="s">
        <v>7</v>
      </c>
      <c r="I2" s="14" t="s">
        <v>8</v>
      </c>
      <c r="J2" s="14" t="s">
        <v>10</v>
      </c>
      <c r="K2" s="14" t="s">
        <v>11</v>
      </c>
    </row>
    <row r="3" spans="1:12" ht="30.1" customHeight="1" x14ac:dyDescent="0.25">
      <c r="A3" s="105" t="s">
        <v>29</v>
      </c>
      <c r="B3" s="108" t="s">
        <v>30</v>
      </c>
      <c r="C3" s="39">
        <v>41</v>
      </c>
      <c r="D3" s="40" t="s">
        <v>32</v>
      </c>
      <c r="E3" s="43" t="s">
        <v>6</v>
      </c>
      <c r="F3" s="47">
        <v>115</v>
      </c>
      <c r="G3" s="22">
        <f>Reitoria!L4+ESAG!L4+CEAD!L4+CEART!L4+FAED!L4+CEFID!L4+CERES!L4+CESFI!L4+CCT!L4+CEO!L4+CEPLAN!L4+CEAVI!L4+CAV!L4</f>
        <v>137</v>
      </c>
      <c r="H3" s="8">
        <f>SUM((Reitoria!L4-Reitoria!M4),(ESAG!L4-ESAG!M4),(CEAD!L4-CEAD!M4),(CEART!L4-CEART!M4),(FAED!L4-FAED!M4),(CEFID!L4-CEFID!M4),(CERES!L4-CERES!M4),(CESFI!L4-CESFI!M4),(CCT!L4-CCT!M4),(CEO!L4-CEO!M4),(CEPLAN!L4-CEPLAN!M4),(CEAVI!L4-CEAVI!M4))</f>
        <v>45</v>
      </c>
      <c r="I3" s="9">
        <f>G3-H3</f>
        <v>92</v>
      </c>
      <c r="J3" s="10">
        <f t="shared" ref="J3:J10" si="0">G3*F3</f>
        <v>15755</v>
      </c>
      <c r="K3" s="10">
        <f t="shared" ref="K3:K10" si="1">F3*H3</f>
        <v>5175</v>
      </c>
    </row>
    <row r="4" spans="1:12" ht="30.1" customHeight="1" x14ac:dyDescent="0.25">
      <c r="A4" s="106"/>
      <c r="B4" s="109"/>
      <c r="C4" s="39">
        <v>42</v>
      </c>
      <c r="D4" s="41" t="s">
        <v>36</v>
      </c>
      <c r="E4" s="44" t="s">
        <v>6</v>
      </c>
      <c r="F4" s="47">
        <v>97.2</v>
      </c>
      <c r="G4" s="22">
        <f>Reitoria!L5+ESAG!L5+CEAD!L5+CEART!L5+FAED!L5+CEFID!L5+CERES!L5+CESFI!L5+CCT!L5+CEO!L5+CEPLAN!L5+CEAVI!L5+CAV!L5</f>
        <v>167</v>
      </c>
      <c r="H4" s="8">
        <f>SUM((Reitoria!L5-Reitoria!M5),(ESAG!L5-ESAG!M5),(CEAD!L5-CEAD!M5),(CEART!L5-CEART!M5),(FAED!L5-FAED!M5),(CEFID!L5-CEFID!M5),(CERES!L5-CERES!M5),(CESFI!L5-CESFI!M5),(CCT!L5-CCT!M5),(CEO!L5-CEO!M5),(CEPLAN!L5-CEPLAN!M5),(CEAVI!L5-CEAVI!M5))</f>
        <v>15</v>
      </c>
      <c r="I4" s="9">
        <f t="shared" ref="I4:I10" si="2">G4-H4</f>
        <v>152</v>
      </c>
      <c r="J4" s="10">
        <f t="shared" si="0"/>
        <v>16232.4</v>
      </c>
      <c r="K4" s="10">
        <f t="shared" si="1"/>
        <v>1458</v>
      </c>
    </row>
    <row r="5" spans="1:12" ht="30.1" customHeight="1" x14ac:dyDescent="0.25">
      <c r="A5" s="106"/>
      <c r="B5" s="109"/>
      <c r="C5" s="39">
        <v>43</v>
      </c>
      <c r="D5" s="41" t="s">
        <v>39</v>
      </c>
      <c r="E5" s="44" t="s">
        <v>6</v>
      </c>
      <c r="F5" s="47">
        <v>142.84</v>
      </c>
      <c r="G5" s="22">
        <f>Reitoria!L6+ESAG!L6+CEAD!L6+CEART!L6+FAED!L6+CEFID!L6+CERES!L6+CESFI!L6+CCT!L6+CEO!L6+CEPLAN!L6+CEAVI!L6+CAV!L6</f>
        <v>84</v>
      </c>
      <c r="H5" s="8">
        <f>SUM((Reitoria!L6-Reitoria!M6),(ESAG!L6-ESAG!M6),(CEAD!L6-CEAD!M6),(CEART!L6-CEART!M6),(FAED!L6-FAED!M6),(CEFID!L6-CEFID!M6),(CERES!L6-CERES!M6),(CESFI!L6-CESFI!M6),(CCT!L6-CCT!M6),(CEO!L6-CEO!M6),(CEPLAN!L6-CEPLAN!M6),(CEAVI!L6-CEAVI!M6))</f>
        <v>5</v>
      </c>
      <c r="I5" s="9">
        <f t="shared" si="2"/>
        <v>79</v>
      </c>
      <c r="J5" s="10">
        <f t="shared" si="0"/>
        <v>11998.56</v>
      </c>
      <c r="K5" s="10">
        <f t="shared" si="1"/>
        <v>714.2</v>
      </c>
    </row>
    <row r="6" spans="1:12" ht="30.1" customHeight="1" x14ac:dyDescent="0.25">
      <c r="A6" s="106"/>
      <c r="B6" s="109"/>
      <c r="C6" s="39">
        <v>44</v>
      </c>
      <c r="D6" s="41" t="s">
        <v>42</v>
      </c>
      <c r="E6" s="44" t="s">
        <v>6</v>
      </c>
      <c r="F6" s="47">
        <v>39.6</v>
      </c>
      <c r="G6" s="22">
        <f>Reitoria!L7+ESAG!L7+CEAD!L7+CEART!L7+FAED!L7+CEFID!L7+CERES!L7+CESFI!L7+CCT!L7+CEO!L7+CEPLAN!L7+CEAVI!L7+CAV!L7</f>
        <v>141</v>
      </c>
      <c r="H6" s="8">
        <f>SUM((Reitoria!L7-Reitoria!M7),(ESAG!L7-ESAG!M7),(CEAD!L7-CEAD!M7),(CEART!L7-CEART!M7),(FAED!L7-FAED!M7),(CEFID!L7-CEFID!M7),(CERES!L7-CERES!M7),(CESFI!L7-CESFI!M7),(CCT!L7-CCT!M7),(CEO!L7-CEO!M7),(CEPLAN!L7-CEPLAN!M7),(CEAVI!L7-CEAVI!M7))</f>
        <v>55</v>
      </c>
      <c r="I6" s="9">
        <f t="shared" si="2"/>
        <v>86</v>
      </c>
      <c r="J6" s="10">
        <f t="shared" si="0"/>
        <v>5583.6</v>
      </c>
      <c r="K6" s="10">
        <f t="shared" si="1"/>
        <v>2178</v>
      </c>
    </row>
    <row r="7" spans="1:12" ht="30.1" customHeight="1" x14ac:dyDescent="0.25">
      <c r="A7" s="106"/>
      <c r="B7" s="109"/>
      <c r="C7" s="39">
        <v>45</v>
      </c>
      <c r="D7" s="41" t="s">
        <v>44</v>
      </c>
      <c r="E7" s="44" t="s">
        <v>6</v>
      </c>
      <c r="F7" s="47">
        <v>53</v>
      </c>
      <c r="G7" s="22">
        <f>Reitoria!L8+ESAG!L8+CEAD!L8+CEART!L8+FAED!L8+CEFID!L8+CERES!L8+CESFI!L8+CCT!L8+CEO!L8+CEPLAN!L8+CEAVI!L8+CAV!L8</f>
        <v>115</v>
      </c>
      <c r="H7" s="8">
        <f>SUM((Reitoria!L8-Reitoria!M8),(ESAG!L8-ESAG!M8),(CEAD!L8-CEAD!M8),(CEART!L8-CEART!M8),(FAED!L8-FAED!M8),(CEFID!L8-CEFID!M8),(CERES!L8-CERES!M8),(CESFI!L8-CESFI!M8),(CCT!L8-CCT!M8),(CEO!L8-CEO!M8),(CEPLAN!L8-CEPLAN!M8),(CEAVI!L8-CEAVI!M8))</f>
        <v>20</v>
      </c>
      <c r="I7" s="9">
        <f t="shared" si="2"/>
        <v>95</v>
      </c>
      <c r="J7" s="10">
        <f t="shared" si="0"/>
        <v>6095</v>
      </c>
      <c r="K7" s="10">
        <f t="shared" si="1"/>
        <v>1060</v>
      </c>
    </row>
    <row r="8" spans="1:12" ht="30.1" customHeight="1" x14ac:dyDescent="0.25">
      <c r="A8" s="106"/>
      <c r="B8" s="109"/>
      <c r="C8" s="39">
        <v>46</v>
      </c>
      <c r="D8" s="41" t="s">
        <v>46</v>
      </c>
      <c r="E8" s="44" t="s">
        <v>6</v>
      </c>
      <c r="F8" s="47">
        <v>19.98</v>
      </c>
      <c r="G8" s="22">
        <f>Reitoria!L9+ESAG!L9+CEAD!L9+CEART!L9+FAED!L9+CEFID!L9+CERES!L9+CESFI!L9+CCT!L9+CEO!L9+CEPLAN!L9+CEAVI!L9+CAV!L9</f>
        <v>192</v>
      </c>
      <c r="H8" s="8">
        <f>SUM((Reitoria!L9-Reitoria!M9),(ESAG!L9-ESAG!M9),(CEAD!L9-CEAD!M9),(CEART!L9-CEART!M9),(FAED!L9-FAED!M9),(CEFID!L9-CEFID!M9),(CERES!L9-CERES!M9),(CESFI!L9-CESFI!M9),(CCT!L9-CCT!M9),(CEO!L9-CEO!M9),(CEPLAN!L9-CEPLAN!M9),(CEAVI!L9-CEAVI!M9))</f>
        <v>45</v>
      </c>
      <c r="I8" s="9">
        <f t="shared" si="2"/>
        <v>147</v>
      </c>
      <c r="J8" s="10">
        <f t="shared" si="0"/>
        <v>3836.16</v>
      </c>
      <c r="K8" s="10">
        <f t="shared" si="1"/>
        <v>899.1</v>
      </c>
    </row>
    <row r="9" spans="1:12" ht="30.1" customHeight="1" x14ac:dyDescent="0.25">
      <c r="A9" s="106"/>
      <c r="B9" s="109"/>
      <c r="C9" s="39">
        <v>47</v>
      </c>
      <c r="D9" s="41" t="s">
        <v>48</v>
      </c>
      <c r="E9" s="44" t="s">
        <v>6</v>
      </c>
      <c r="F9" s="47">
        <v>27</v>
      </c>
      <c r="G9" s="22">
        <f>Reitoria!L10+ESAG!L10+CEAD!L10+CEART!L10+FAED!L10+CEFID!L10+CERES!L10+CESFI!L10+CCT!L10+CEO!L10+CEPLAN!L10+CEAVI!L10+CAV!L10</f>
        <v>167</v>
      </c>
      <c r="H9" s="8">
        <f>SUM((Reitoria!L10-Reitoria!M10),(ESAG!L10-ESAG!M10),(CEAD!L10-CEAD!M10),(CEART!L10-CEART!M10),(FAED!L10-FAED!M10),(CEFID!L10-CEFID!M10),(CERES!L10-CERES!M10),(CESFI!L10-CESFI!M10),(CCT!L10-CCT!M10),(CEO!L10-CEO!M10),(CEPLAN!L10-CEPLAN!M10),(CEAVI!L10-CEAVI!M10))</f>
        <v>50</v>
      </c>
      <c r="I9" s="9">
        <f t="shared" si="2"/>
        <v>117</v>
      </c>
      <c r="J9" s="10">
        <f t="shared" si="0"/>
        <v>4509</v>
      </c>
      <c r="K9" s="10">
        <f t="shared" si="1"/>
        <v>1350</v>
      </c>
    </row>
    <row r="10" spans="1:12" ht="30.1" customHeight="1" x14ac:dyDescent="0.25">
      <c r="A10" s="107"/>
      <c r="B10" s="110"/>
      <c r="C10" s="39">
        <v>48</v>
      </c>
      <c r="D10" s="42" t="s">
        <v>51</v>
      </c>
      <c r="E10" s="45" t="s">
        <v>9</v>
      </c>
      <c r="F10" s="47">
        <v>36.659999999999997</v>
      </c>
      <c r="G10" s="22">
        <f>Reitoria!L11+ESAG!L11+CEAD!L11+CEART!L11+FAED!L11+CEFID!L11+CERES!L11+CESFI!L11+CCT!L11+CEO!L11+CEPLAN!L11+CEAVI!L11+CAV!L11</f>
        <v>112</v>
      </c>
      <c r="H10" s="8">
        <f>SUM((Reitoria!L11-Reitoria!M11),(ESAG!L11-ESAG!M11),(CEAD!L11-CEAD!M11),(CEART!L11-CEART!M11),(FAED!L11-FAED!M11),(CEFID!L11-CEFID!M11),(CERES!L11-CERES!M11),(CESFI!L11-CESFI!M11),(CCT!L11-CCT!M11),(CEO!L11-CEO!M11),(CEPLAN!L11-CEPLAN!M11),(CEAVI!L11-CEAVI!M11))</f>
        <v>45</v>
      </c>
      <c r="I10" s="9">
        <f t="shared" si="2"/>
        <v>67</v>
      </c>
      <c r="J10" s="10">
        <f t="shared" si="0"/>
        <v>4105.92</v>
      </c>
      <c r="K10" s="10">
        <f t="shared" si="1"/>
        <v>1649.6999999999998</v>
      </c>
    </row>
    <row r="11" spans="1:12" s="12" customFormat="1" ht="36.700000000000003" customHeight="1" x14ac:dyDescent="0.25">
      <c r="A11" s="1"/>
      <c r="B11" s="1"/>
      <c r="C11" s="1"/>
      <c r="D11" s="29"/>
      <c r="E11" s="1"/>
      <c r="F11" s="1"/>
      <c r="G11" s="20"/>
      <c r="H11" s="18"/>
      <c r="I11" s="11"/>
      <c r="J11" s="55">
        <f>SUM(J3:J10)</f>
        <v>68115.64</v>
      </c>
      <c r="K11" s="55">
        <f>SUM(K3:K10)</f>
        <v>14484</v>
      </c>
    </row>
    <row r="12" spans="1:12" s="12" customFormat="1" ht="36.700000000000003" customHeight="1" x14ac:dyDescent="0.25">
      <c r="A12" s="1"/>
      <c r="B12" s="1"/>
      <c r="C12" s="1"/>
      <c r="D12" s="29"/>
      <c r="E12" s="1"/>
      <c r="F12" s="1"/>
      <c r="G12" s="20"/>
      <c r="H12" s="18"/>
      <c r="I12" s="11"/>
      <c r="J12" s="55"/>
    </row>
    <row r="13" spans="1:12" s="12" customFormat="1" ht="27.7" customHeight="1" x14ac:dyDescent="0.25">
      <c r="A13" s="1"/>
      <c r="B13" s="1"/>
      <c r="C13" s="1"/>
      <c r="D13" s="29"/>
      <c r="E13" s="1"/>
      <c r="F13" s="1"/>
      <c r="G13" s="20"/>
      <c r="H13" s="99" t="str">
        <f>A1</f>
        <v>PROCESSO: 616/2023</v>
      </c>
      <c r="I13" s="100"/>
      <c r="J13" s="100"/>
      <c r="K13" s="100"/>
      <c r="L13" s="56"/>
    </row>
    <row r="14" spans="1:12" s="12" customFormat="1" ht="15.8" customHeight="1" x14ac:dyDescent="0.25">
      <c r="A14" s="1"/>
      <c r="B14" s="1"/>
      <c r="C14" s="1"/>
      <c r="D14" s="29"/>
      <c r="E14" s="1"/>
      <c r="F14" s="1"/>
      <c r="G14" s="20"/>
      <c r="H14" s="99" t="s">
        <v>17</v>
      </c>
      <c r="I14" s="100"/>
      <c r="J14" s="100"/>
      <c r="K14" s="100"/>
      <c r="L14" s="56"/>
    </row>
    <row r="15" spans="1:12" s="12" customFormat="1" ht="20.25" customHeight="1" x14ac:dyDescent="0.25">
      <c r="A15" s="1"/>
      <c r="B15" s="1"/>
      <c r="C15" s="1"/>
      <c r="D15" s="29"/>
      <c r="E15" s="1"/>
      <c r="F15" s="1"/>
      <c r="G15" s="20"/>
      <c r="H15" s="99" t="str">
        <f>G1</f>
        <v>VIGÊNCIA DA ATA:  12/04/2023 a 12/04/2024</v>
      </c>
      <c r="I15" s="100"/>
      <c r="J15" s="100"/>
      <c r="K15" s="100"/>
      <c r="L15" s="56"/>
    </row>
    <row r="16" spans="1:12" s="12" customFormat="1" ht="16.3" x14ac:dyDescent="0.25">
      <c r="A16" s="1"/>
      <c r="B16" s="1"/>
      <c r="C16" s="1"/>
      <c r="D16" s="29"/>
      <c r="E16" s="1"/>
      <c r="F16" s="1"/>
      <c r="G16" s="20"/>
      <c r="H16" s="97" t="s">
        <v>12</v>
      </c>
      <c r="I16" s="97"/>
      <c r="J16" s="97"/>
      <c r="K16" s="98"/>
      <c r="L16" s="58">
        <f>J11</f>
        <v>68115.64</v>
      </c>
    </row>
    <row r="17" spans="1:12" s="12" customFormat="1" ht="26.35" customHeight="1" x14ac:dyDescent="0.25">
      <c r="A17" s="1"/>
      <c r="B17" s="1"/>
      <c r="C17" s="1"/>
      <c r="D17" s="29"/>
      <c r="E17" s="1"/>
      <c r="F17" s="1"/>
      <c r="G17" s="20"/>
      <c r="H17" s="97" t="s">
        <v>24</v>
      </c>
      <c r="I17" s="97"/>
      <c r="J17" s="97"/>
      <c r="K17" s="98"/>
      <c r="L17" s="58">
        <f>K11</f>
        <v>14484</v>
      </c>
    </row>
    <row r="18" spans="1:12" s="24" customFormat="1" ht="15.8" customHeight="1" x14ac:dyDescent="0.25">
      <c r="A18" s="1"/>
      <c r="B18" s="1"/>
      <c r="C18" s="1"/>
      <c r="D18" s="29"/>
      <c r="E18" s="1"/>
      <c r="F18" s="1"/>
      <c r="G18" s="20"/>
      <c r="H18" s="97" t="s">
        <v>13</v>
      </c>
      <c r="I18" s="97"/>
      <c r="J18" s="97"/>
      <c r="K18" s="98"/>
      <c r="L18" s="57"/>
    </row>
    <row r="19" spans="1:12" s="12" customFormat="1" ht="16.3" x14ac:dyDescent="0.25">
      <c r="A19" s="1"/>
      <c r="B19" s="1"/>
      <c r="C19" s="1"/>
      <c r="D19" s="29"/>
      <c r="E19" s="1"/>
      <c r="F19" s="1"/>
      <c r="G19" s="20"/>
      <c r="H19" s="97" t="s">
        <v>14</v>
      </c>
      <c r="I19" s="97"/>
      <c r="J19" s="97"/>
      <c r="K19" s="98"/>
      <c r="L19" s="60">
        <f>L17/L16</f>
        <v>0.21263838965617882</v>
      </c>
    </row>
    <row r="20" spans="1:12" s="12" customFormat="1" x14ac:dyDescent="0.25">
      <c r="A20" s="1"/>
      <c r="B20" s="1"/>
      <c r="C20" s="1"/>
      <c r="D20" s="29"/>
      <c r="E20" s="1"/>
      <c r="F20" s="1"/>
      <c r="G20" s="20"/>
      <c r="H20" s="95" t="s">
        <v>59</v>
      </c>
      <c r="I20" s="96"/>
      <c r="J20" s="96"/>
      <c r="K20" s="96"/>
      <c r="L20" s="59"/>
    </row>
    <row r="21" spans="1:12" s="12" customFormat="1" x14ac:dyDescent="0.25">
      <c r="A21" s="1"/>
      <c r="B21" s="1"/>
      <c r="C21" s="1"/>
      <c r="D21" s="29"/>
      <c r="E21" s="1"/>
      <c r="F21" s="1"/>
      <c r="G21" s="20"/>
      <c r="H21" s="18"/>
      <c r="I21" s="11"/>
    </row>
    <row r="22" spans="1:12" s="12" customFormat="1" x14ac:dyDescent="0.25">
      <c r="A22" s="1"/>
      <c r="B22" s="1"/>
      <c r="C22" s="1"/>
      <c r="D22" s="29"/>
      <c r="E22" s="1"/>
      <c r="F22" s="1"/>
      <c r="G22" s="20"/>
      <c r="H22" s="18"/>
      <c r="I22" s="11"/>
    </row>
    <row r="23" spans="1:12" s="12" customFormat="1" x14ac:dyDescent="0.25">
      <c r="A23" s="1"/>
      <c r="B23" s="1"/>
      <c r="C23" s="1"/>
      <c r="D23" s="29"/>
      <c r="E23" s="1"/>
      <c r="F23" s="1"/>
      <c r="G23" s="20"/>
      <c r="H23" s="18"/>
      <c r="I23" s="11"/>
    </row>
    <row r="24" spans="1:12" s="12" customFormat="1" x14ac:dyDescent="0.25">
      <c r="A24" s="1"/>
      <c r="B24" s="1"/>
      <c r="C24" s="1"/>
      <c r="D24" s="29"/>
      <c r="E24" s="1"/>
      <c r="F24" s="1"/>
      <c r="G24" s="20"/>
      <c r="H24" s="18"/>
      <c r="I24" s="11"/>
    </row>
    <row r="25" spans="1:12" s="12" customFormat="1" x14ac:dyDescent="0.25">
      <c r="A25" s="1"/>
      <c r="B25" s="1"/>
      <c r="C25" s="1"/>
      <c r="D25" s="29"/>
      <c r="E25" s="1"/>
      <c r="F25" s="1"/>
      <c r="G25" s="20"/>
      <c r="H25" s="18"/>
      <c r="I25" s="11"/>
    </row>
    <row r="26" spans="1:12" s="12" customFormat="1" ht="90" customHeight="1" x14ac:dyDescent="0.25">
      <c r="A26" s="1"/>
      <c r="B26" s="1"/>
      <c r="C26" s="1"/>
      <c r="D26" s="29"/>
      <c r="E26" s="1"/>
      <c r="F26" s="1"/>
      <c r="G26" s="20"/>
      <c r="H26" s="18"/>
      <c r="I26" s="11"/>
    </row>
    <row r="27" spans="1:12" s="12" customFormat="1" x14ac:dyDescent="0.25">
      <c r="A27" s="1"/>
      <c r="B27" s="1"/>
      <c r="C27" s="1"/>
      <c r="D27" s="29"/>
      <c r="E27" s="1"/>
      <c r="F27" s="1"/>
      <c r="G27" s="20"/>
      <c r="H27" s="18"/>
      <c r="I27" s="11"/>
    </row>
    <row r="28" spans="1:12" s="12" customFormat="1" x14ac:dyDescent="0.25">
      <c r="A28" s="1"/>
      <c r="B28" s="1"/>
      <c r="C28" s="1"/>
      <c r="D28" s="29"/>
      <c r="E28" s="1"/>
      <c r="F28" s="1"/>
      <c r="G28" s="20"/>
      <c r="H28" s="18"/>
      <c r="I28" s="11"/>
    </row>
    <row r="29" spans="1:12" s="12" customFormat="1" x14ac:dyDescent="0.25">
      <c r="A29" s="1"/>
      <c r="B29" s="1"/>
      <c r="C29" s="1"/>
      <c r="D29" s="29"/>
      <c r="E29" s="1"/>
      <c r="F29" s="1"/>
      <c r="G29" s="20"/>
      <c r="H29" s="18"/>
      <c r="I29" s="11"/>
    </row>
    <row r="30" spans="1:12" s="12" customFormat="1" x14ac:dyDescent="0.25">
      <c r="A30" s="1"/>
      <c r="B30" s="1"/>
      <c r="C30" s="1"/>
      <c r="D30" s="29"/>
      <c r="E30" s="1"/>
      <c r="F30" s="1"/>
      <c r="G30" s="20"/>
      <c r="H30" s="18"/>
      <c r="I30" s="11"/>
    </row>
    <row r="31" spans="1:12" s="12" customFormat="1" x14ac:dyDescent="0.25">
      <c r="A31" s="1"/>
      <c r="B31" s="1"/>
      <c r="C31" s="1"/>
      <c r="D31" s="29"/>
      <c r="E31" s="1"/>
      <c r="F31" s="1"/>
      <c r="G31" s="20"/>
      <c r="H31" s="18"/>
      <c r="I31" s="11"/>
    </row>
    <row r="32" spans="1:12" s="12" customFormat="1" x14ac:dyDescent="0.25">
      <c r="A32" s="1"/>
      <c r="B32" s="1"/>
      <c r="C32" s="1"/>
      <c r="D32" s="29"/>
      <c r="E32" s="1"/>
      <c r="F32" s="1"/>
      <c r="G32" s="20"/>
      <c r="H32" s="18"/>
      <c r="I32" s="11"/>
    </row>
    <row r="33" spans="1:12" s="12" customFormat="1" x14ac:dyDescent="0.25">
      <c r="A33" s="1"/>
      <c r="B33" s="1"/>
      <c r="C33" s="1"/>
      <c r="D33" s="29"/>
      <c r="E33" s="1"/>
      <c r="F33" s="1"/>
      <c r="G33" s="20"/>
      <c r="H33" s="18"/>
      <c r="I33" s="11"/>
    </row>
    <row r="34" spans="1:12" s="12" customFormat="1" x14ac:dyDescent="0.25">
      <c r="A34" s="1"/>
      <c r="B34" s="1"/>
      <c r="C34" s="1"/>
      <c r="D34" s="29"/>
      <c r="E34" s="1"/>
      <c r="F34" s="1"/>
      <c r="G34" s="20"/>
      <c r="H34" s="18"/>
      <c r="I34" s="11"/>
    </row>
    <row r="35" spans="1:12" s="12" customFormat="1" x14ac:dyDescent="0.25">
      <c r="A35" s="1"/>
      <c r="B35" s="1"/>
      <c r="C35" s="1"/>
      <c r="D35" s="29"/>
      <c r="E35" s="1"/>
      <c r="F35" s="1"/>
      <c r="G35" s="20"/>
      <c r="H35" s="18"/>
      <c r="I35" s="11"/>
    </row>
    <row r="36" spans="1:12" s="12" customFormat="1" x14ac:dyDescent="0.25">
      <c r="A36" s="1"/>
      <c r="B36" s="1"/>
      <c r="C36" s="1"/>
      <c r="D36" s="29"/>
      <c r="E36" s="1"/>
      <c r="F36" s="1"/>
      <c r="G36" s="20"/>
      <c r="H36" s="18"/>
      <c r="I36" s="11"/>
    </row>
    <row r="37" spans="1:12" s="12" customFormat="1" x14ac:dyDescent="0.25">
      <c r="A37" s="1"/>
      <c r="B37" s="1"/>
      <c r="C37" s="1"/>
      <c r="D37" s="29"/>
      <c r="E37" s="1"/>
      <c r="F37" s="1"/>
      <c r="G37" s="20"/>
      <c r="H37" s="18"/>
      <c r="I37" s="11"/>
    </row>
    <row r="38" spans="1:12" s="12" customFormat="1" x14ac:dyDescent="0.25">
      <c r="A38" s="1"/>
      <c r="B38" s="1"/>
      <c r="C38" s="1"/>
      <c r="D38" s="29"/>
      <c r="E38" s="1"/>
      <c r="F38" s="1"/>
      <c r="G38" s="20"/>
      <c r="H38" s="18"/>
      <c r="I38" s="11"/>
    </row>
    <row r="39" spans="1:12" s="12" customFormat="1" x14ac:dyDescent="0.25">
      <c r="A39" s="1"/>
      <c r="B39" s="1"/>
      <c r="C39" s="1"/>
      <c r="D39" s="29"/>
      <c r="E39" s="1"/>
      <c r="F39" s="1"/>
      <c r="G39" s="20"/>
      <c r="H39" s="18"/>
      <c r="I39" s="11"/>
    </row>
    <row r="40" spans="1:12" s="12" customFormat="1" x14ac:dyDescent="0.25">
      <c r="A40" s="1"/>
      <c r="B40" s="1"/>
      <c r="C40" s="1"/>
      <c r="D40" s="29"/>
      <c r="E40" s="1"/>
      <c r="F40" s="1"/>
      <c r="G40" s="20"/>
      <c r="H40" s="18"/>
      <c r="I40" s="11"/>
    </row>
    <row r="41" spans="1:12" s="12" customFormat="1" x14ac:dyDescent="0.25">
      <c r="A41" s="1"/>
      <c r="B41" s="1"/>
      <c r="C41" s="1"/>
      <c r="D41" s="29"/>
      <c r="E41" s="1"/>
      <c r="F41" s="1"/>
      <c r="G41" s="20"/>
      <c r="H41" s="18"/>
      <c r="I41" s="11"/>
    </row>
    <row r="42" spans="1:12" s="12" customFormat="1" ht="15.8" customHeight="1" x14ac:dyDescent="0.25">
      <c r="A42" s="1"/>
      <c r="B42" s="1"/>
      <c r="C42" s="1"/>
      <c r="D42" s="29"/>
      <c r="E42" s="1"/>
      <c r="F42" s="1"/>
      <c r="G42" s="20"/>
      <c r="H42" s="18"/>
      <c r="I42" s="11"/>
      <c r="L42" s="33"/>
    </row>
    <row r="43" spans="1:12" s="12" customFormat="1" ht="15.8" customHeight="1" x14ac:dyDescent="0.25">
      <c r="A43" s="1"/>
      <c r="B43" s="1"/>
      <c r="C43" s="1"/>
      <c r="D43" s="29"/>
      <c r="E43" s="1"/>
      <c r="F43" s="1"/>
      <c r="G43" s="20"/>
      <c r="H43" s="18"/>
      <c r="I43" s="11"/>
      <c r="L43" s="33"/>
    </row>
    <row r="44" spans="1:12" s="12" customFormat="1" ht="15.8" customHeight="1" x14ac:dyDescent="0.25">
      <c r="A44" s="1"/>
      <c r="B44" s="1"/>
      <c r="C44" s="1"/>
      <c r="D44" s="29"/>
      <c r="E44" s="1"/>
      <c r="F44" s="1"/>
      <c r="G44" s="20"/>
      <c r="H44" s="18"/>
      <c r="I44" s="11"/>
      <c r="L44" s="34"/>
    </row>
    <row r="45" spans="1:12" s="12" customFormat="1" ht="16.3" x14ac:dyDescent="0.25">
      <c r="A45" s="1"/>
      <c r="B45" s="1"/>
      <c r="C45" s="1"/>
      <c r="D45" s="29"/>
      <c r="E45" s="1"/>
      <c r="F45" s="1"/>
      <c r="G45" s="20"/>
      <c r="H45" s="18"/>
      <c r="I45" s="11"/>
      <c r="L45" s="25">
        <f>SUM(J3:J10)</f>
        <v>68115.64</v>
      </c>
    </row>
    <row r="46" spans="1:12" s="12" customFormat="1" ht="16.3" x14ac:dyDescent="0.3">
      <c r="A46" s="1"/>
      <c r="B46" s="1"/>
      <c r="C46" s="1"/>
      <c r="D46" s="29"/>
      <c r="E46" s="1"/>
      <c r="F46" s="1"/>
      <c r="G46" s="20"/>
      <c r="H46" s="18"/>
      <c r="I46" s="11"/>
      <c r="L46" s="26">
        <f>SUM(K3:K10)</f>
        <v>14484</v>
      </c>
    </row>
    <row r="47" spans="1:12" s="12" customFormat="1" ht="16.3" x14ac:dyDescent="0.3">
      <c r="A47" s="1"/>
      <c r="B47" s="1"/>
      <c r="C47" s="1"/>
      <c r="D47" s="29"/>
      <c r="E47" s="1"/>
      <c r="F47" s="1"/>
      <c r="G47" s="20"/>
      <c r="H47" s="18"/>
      <c r="I47" s="11"/>
      <c r="L47" s="26"/>
    </row>
    <row r="48" spans="1:12" s="12" customFormat="1" ht="16.3" x14ac:dyDescent="0.3">
      <c r="A48" s="1"/>
      <c r="B48" s="1"/>
      <c r="C48" s="1"/>
      <c r="D48" s="29"/>
      <c r="E48" s="1"/>
      <c r="F48" s="1"/>
      <c r="G48" s="20"/>
      <c r="H48" s="18"/>
      <c r="I48" s="11"/>
      <c r="L48" s="27">
        <f>L46/L45</f>
        <v>0.21263838965617882</v>
      </c>
    </row>
    <row r="49" spans="1:12" s="12" customFormat="1" x14ac:dyDescent="0.25">
      <c r="A49" s="1"/>
      <c r="B49" s="1"/>
      <c r="C49" s="1"/>
      <c r="D49" s="29"/>
      <c r="E49" s="1"/>
      <c r="F49" s="1"/>
      <c r="G49" s="20"/>
      <c r="H49" s="18"/>
      <c r="I49" s="11"/>
      <c r="L49" s="28"/>
    </row>
    <row r="50" spans="1:12" s="12" customFormat="1" x14ac:dyDescent="0.25">
      <c r="A50" s="1"/>
      <c r="B50" s="1"/>
      <c r="C50" s="1"/>
      <c r="D50" s="29"/>
      <c r="E50" s="1"/>
      <c r="F50" s="1"/>
      <c r="G50" s="20"/>
      <c r="H50" s="18"/>
      <c r="I50" s="11"/>
    </row>
    <row r="51" spans="1:12" s="12" customFormat="1" x14ac:dyDescent="0.25">
      <c r="A51" s="1"/>
      <c r="B51" s="1"/>
      <c r="C51" s="1"/>
      <c r="D51" s="29"/>
      <c r="E51" s="1"/>
      <c r="F51" s="1"/>
      <c r="G51" s="20"/>
      <c r="H51" s="18"/>
      <c r="I51" s="11"/>
    </row>
    <row r="52" spans="1:12" s="12" customFormat="1" x14ac:dyDescent="0.25">
      <c r="A52" s="1"/>
      <c r="B52" s="1"/>
      <c r="C52" s="1"/>
      <c r="D52" s="29"/>
      <c r="E52" s="1"/>
      <c r="F52" s="1"/>
      <c r="G52" s="20"/>
      <c r="H52" s="18"/>
      <c r="I52" s="11"/>
    </row>
    <row r="53" spans="1:12" s="12" customFormat="1" x14ac:dyDescent="0.25">
      <c r="A53" s="1"/>
      <c r="B53" s="1"/>
      <c r="C53" s="1"/>
      <c r="D53" s="29"/>
      <c r="E53" s="1"/>
      <c r="F53" s="1"/>
      <c r="G53" s="20"/>
      <c r="H53" s="18"/>
      <c r="I53" s="11"/>
    </row>
    <row r="54" spans="1:12" s="12" customFormat="1" x14ac:dyDescent="0.25">
      <c r="A54" s="1"/>
      <c r="B54" s="1"/>
      <c r="C54" s="1"/>
      <c r="D54" s="29"/>
      <c r="E54" s="1"/>
      <c r="F54" s="1"/>
      <c r="G54" s="20"/>
      <c r="H54" s="18"/>
      <c r="I54" s="11"/>
    </row>
    <row r="55" spans="1:12" s="12" customFormat="1" x14ac:dyDescent="0.25">
      <c r="A55" s="1"/>
      <c r="B55" s="1"/>
      <c r="C55" s="1"/>
      <c r="D55" s="29"/>
      <c r="E55" s="1"/>
      <c r="F55" s="1"/>
      <c r="G55" s="20"/>
      <c r="H55" s="18"/>
      <c r="I55" s="11"/>
    </row>
    <row r="56" spans="1:12" s="12" customFormat="1" x14ac:dyDescent="0.25">
      <c r="A56" s="1"/>
      <c r="B56" s="1"/>
      <c r="C56" s="1"/>
      <c r="D56" s="29"/>
      <c r="E56" s="1"/>
      <c r="F56" s="1"/>
      <c r="G56" s="20"/>
      <c r="H56" s="18"/>
      <c r="I56" s="11"/>
    </row>
    <row r="57" spans="1:12" s="12" customFormat="1" x14ac:dyDescent="0.25">
      <c r="A57" s="1"/>
      <c r="B57" s="1"/>
      <c r="C57" s="1"/>
      <c r="D57" s="29"/>
      <c r="E57" s="1"/>
      <c r="F57" s="1"/>
      <c r="G57" s="20"/>
      <c r="H57" s="18"/>
      <c r="I57" s="11"/>
    </row>
    <row r="58" spans="1:12" s="12" customFormat="1" x14ac:dyDescent="0.25">
      <c r="A58" s="1"/>
      <c r="B58" s="1"/>
      <c r="C58" s="1"/>
      <c r="D58" s="29"/>
      <c r="E58" s="1"/>
      <c r="F58" s="1"/>
      <c r="G58" s="20"/>
      <c r="H58" s="18"/>
      <c r="I58" s="11"/>
    </row>
    <row r="59" spans="1:12" s="12" customFormat="1" x14ac:dyDescent="0.25">
      <c r="A59" s="1"/>
      <c r="B59" s="1"/>
      <c r="C59" s="1"/>
      <c r="D59" s="29"/>
      <c r="E59" s="1"/>
      <c r="F59" s="1"/>
      <c r="G59" s="20"/>
      <c r="H59" s="18"/>
      <c r="I59" s="11"/>
    </row>
    <row r="60" spans="1:12" s="12" customFormat="1" x14ac:dyDescent="0.25">
      <c r="A60" s="1"/>
      <c r="B60" s="1"/>
      <c r="C60" s="1"/>
      <c r="D60" s="29"/>
      <c r="E60" s="1"/>
      <c r="F60" s="1"/>
      <c r="G60" s="20"/>
      <c r="H60" s="18"/>
      <c r="I60" s="11"/>
    </row>
    <row r="61" spans="1:12" s="12" customFormat="1" x14ac:dyDescent="0.25">
      <c r="A61" s="1"/>
      <c r="B61" s="1"/>
      <c r="C61" s="1"/>
      <c r="D61" s="29"/>
      <c r="E61" s="1"/>
      <c r="F61" s="1"/>
      <c r="G61" s="20"/>
      <c r="H61" s="18"/>
      <c r="I61" s="11"/>
    </row>
    <row r="62" spans="1:12" s="12" customFormat="1" x14ac:dyDescent="0.25">
      <c r="A62" s="1"/>
      <c r="B62" s="1"/>
      <c r="C62" s="1"/>
      <c r="D62" s="29"/>
      <c r="E62" s="1"/>
      <c r="F62" s="1"/>
      <c r="G62" s="20"/>
      <c r="H62" s="18"/>
      <c r="I62" s="11"/>
    </row>
    <row r="63" spans="1:12" s="12" customFormat="1" x14ac:dyDescent="0.25">
      <c r="A63" s="1"/>
      <c r="B63" s="1"/>
      <c r="C63" s="1"/>
      <c r="D63" s="29"/>
      <c r="E63" s="1"/>
      <c r="F63" s="1"/>
      <c r="G63" s="20"/>
      <c r="H63" s="18"/>
      <c r="I63" s="11"/>
    </row>
    <row r="64" spans="1:12" s="12" customFormat="1" x14ac:dyDescent="0.25">
      <c r="A64" s="1"/>
      <c r="B64" s="1"/>
      <c r="C64" s="1"/>
      <c r="D64" s="29"/>
      <c r="E64" s="1"/>
      <c r="F64" s="1"/>
      <c r="G64" s="20"/>
      <c r="H64" s="18"/>
      <c r="I64" s="11"/>
    </row>
    <row r="65" spans="1:9" s="12" customFormat="1" x14ac:dyDescent="0.25">
      <c r="A65" s="1"/>
      <c r="B65" s="1"/>
      <c r="C65" s="1"/>
      <c r="D65" s="29"/>
      <c r="E65" s="1"/>
      <c r="F65" s="1"/>
      <c r="G65" s="20"/>
      <c r="H65" s="18"/>
      <c r="I65" s="11"/>
    </row>
    <row r="66" spans="1:9" s="12" customFormat="1" x14ac:dyDescent="0.25">
      <c r="A66" s="1"/>
      <c r="B66" s="1"/>
      <c r="C66" s="1"/>
      <c r="D66" s="29"/>
      <c r="E66" s="1"/>
      <c r="F66" s="1"/>
      <c r="G66" s="20"/>
      <c r="H66" s="18"/>
      <c r="I66" s="11"/>
    </row>
    <row r="67" spans="1:9" s="12" customFormat="1" x14ac:dyDescent="0.25">
      <c r="A67" s="1"/>
      <c r="B67" s="1"/>
      <c r="C67" s="1"/>
      <c r="D67" s="29"/>
      <c r="E67" s="1"/>
      <c r="F67" s="1"/>
      <c r="G67" s="20"/>
      <c r="H67" s="18"/>
      <c r="I67" s="11"/>
    </row>
    <row r="68" spans="1:9" s="12" customFormat="1" x14ac:dyDescent="0.25">
      <c r="A68" s="1"/>
      <c r="B68" s="1"/>
      <c r="C68" s="1"/>
      <c r="D68" s="29"/>
      <c r="E68" s="1"/>
      <c r="F68" s="1"/>
      <c r="G68" s="20"/>
      <c r="H68" s="18"/>
      <c r="I68" s="11"/>
    </row>
    <row r="69" spans="1:9" s="12" customFormat="1" x14ac:dyDescent="0.25">
      <c r="A69" s="1"/>
      <c r="B69" s="1"/>
      <c r="C69" s="1"/>
      <c r="D69" s="29"/>
      <c r="E69" s="1"/>
      <c r="F69" s="1"/>
      <c r="G69" s="20"/>
      <c r="H69" s="18"/>
      <c r="I69" s="11"/>
    </row>
    <row r="70" spans="1:9" s="12" customFormat="1" x14ac:dyDescent="0.25">
      <c r="A70" s="1"/>
      <c r="B70" s="1"/>
      <c r="C70" s="1"/>
      <c r="D70" s="29"/>
      <c r="E70" s="1"/>
      <c r="F70" s="1"/>
      <c r="G70" s="20"/>
      <c r="H70" s="18"/>
      <c r="I70" s="11"/>
    </row>
    <row r="71" spans="1:9" s="12" customFormat="1" x14ac:dyDescent="0.25">
      <c r="A71" s="1"/>
      <c r="B71" s="1"/>
      <c r="C71" s="1"/>
      <c r="D71" s="29"/>
      <c r="E71" s="1"/>
      <c r="F71" s="1"/>
      <c r="G71" s="20"/>
      <c r="H71" s="18"/>
      <c r="I71" s="11"/>
    </row>
    <row r="72" spans="1:9" s="12" customFormat="1" x14ac:dyDescent="0.25">
      <c r="A72" s="1"/>
      <c r="B72" s="1"/>
      <c r="C72" s="1"/>
      <c r="D72" s="29"/>
      <c r="E72" s="1"/>
      <c r="F72" s="1"/>
      <c r="G72" s="20"/>
      <c r="H72" s="18"/>
      <c r="I72" s="11"/>
    </row>
    <row r="73" spans="1:9" s="12" customFormat="1" x14ac:dyDescent="0.25">
      <c r="A73" s="1"/>
      <c r="B73" s="1"/>
      <c r="C73" s="1"/>
      <c r="D73" s="29"/>
      <c r="E73" s="1"/>
      <c r="F73" s="1"/>
      <c r="G73" s="20"/>
      <c r="H73" s="18"/>
      <c r="I73" s="11"/>
    </row>
    <row r="74" spans="1:9" s="12" customFormat="1" x14ac:dyDescent="0.25">
      <c r="A74" s="1"/>
      <c r="B74" s="1"/>
      <c r="C74" s="1"/>
      <c r="D74" s="29"/>
      <c r="E74" s="1"/>
      <c r="F74" s="1"/>
      <c r="G74" s="20"/>
      <c r="H74" s="18"/>
      <c r="I74" s="11"/>
    </row>
    <row r="75" spans="1:9" s="12" customFormat="1" x14ac:dyDescent="0.25">
      <c r="A75" s="1"/>
      <c r="B75" s="1"/>
      <c r="C75" s="1"/>
      <c r="D75" s="29"/>
      <c r="E75" s="1"/>
      <c r="F75" s="1"/>
      <c r="G75" s="20"/>
      <c r="H75" s="18"/>
      <c r="I75" s="11"/>
    </row>
    <row r="76" spans="1:9" s="12" customFormat="1" x14ac:dyDescent="0.25">
      <c r="A76" s="1"/>
      <c r="B76" s="1"/>
      <c r="C76" s="1"/>
      <c r="D76" s="29"/>
      <c r="E76" s="1"/>
      <c r="F76" s="1"/>
      <c r="G76" s="20"/>
      <c r="H76" s="18"/>
      <c r="I76" s="11"/>
    </row>
    <row r="77" spans="1:9" s="12" customFormat="1" x14ac:dyDescent="0.25">
      <c r="A77" s="1"/>
      <c r="B77" s="1"/>
      <c r="C77" s="1"/>
      <c r="D77" s="29"/>
      <c r="E77" s="1"/>
      <c r="F77" s="1"/>
      <c r="G77" s="20"/>
      <c r="H77" s="18"/>
      <c r="I77" s="11"/>
    </row>
    <row r="78" spans="1:9" s="12" customFormat="1" x14ac:dyDescent="0.25">
      <c r="A78" s="1"/>
      <c r="B78" s="1"/>
      <c r="C78" s="1"/>
      <c r="D78" s="29"/>
      <c r="E78" s="1"/>
      <c r="F78" s="1"/>
      <c r="G78" s="20"/>
      <c r="H78" s="18"/>
      <c r="I78" s="11"/>
    </row>
    <row r="79" spans="1:9" s="12" customFormat="1" x14ac:dyDescent="0.25">
      <c r="A79" s="1"/>
      <c r="B79" s="1"/>
      <c r="C79" s="1"/>
      <c r="D79" s="29"/>
      <c r="E79" s="1"/>
      <c r="F79" s="1"/>
      <c r="G79" s="20"/>
      <c r="H79" s="18"/>
      <c r="I79" s="11"/>
    </row>
    <row r="80" spans="1:9" s="12" customFormat="1" x14ac:dyDescent="0.25">
      <c r="A80" s="1"/>
      <c r="B80" s="1"/>
      <c r="C80" s="1"/>
      <c r="D80" s="29"/>
      <c r="E80" s="1"/>
      <c r="F80" s="1"/>
      <c r="G80" s="20"/>
      <c r="H80" s="18"/>
      <c r="I80" s="11"/>
    </row>
    <row r="81" spans="1:9" s="12" customFormat="1" x14ac:dyDescent="0.25">
      <c r="A81" s="1"/>
      <c r="B81" s="1"/>
      <c r="C81" s="1"/>
      <c r="D81" s="29"/>
      <c r="E81" s="1"/>
      <c r="F81" s="1"/>
      <c r="G81" s="20"/>
      <c r="H81" s="18"/>
      <c r="I81" s="11"/>
    </row>
    <row r="82" spans="1:9" s="12" customFormat="1" x14ac:dyDescent="0.25">
      <c r="A82" s="1"/>
      <c r="B82" s="1"/>
      <c r="C82" s="1"/>
      <c r="D82" s="29"/>
      <c r="E82" s="1"/>
      <c r="F82" s="1"/>
      <c r="G82" s="20"/>
      <c r="H82" s="18"/>
      <c r="I82" s="11"/>
    </row>
    <row r="83" spans="1:9" s="12" customFormat="1" x14ac:dyDescent="0.25">
      <c r="A83" s="1"/>
      <c r="B83" s="1"/>
      <c r="C83" s="1"/>
      <c r="D83" s="29"/>
      <c r="E83" s="1"/>
      <c r="F83" s="1"/>
      <c r="G83" s="20"/>
      <c r="H83" s="18"/>
      <c r="I83" s="11"/>
    </row>
    <row r="84" spans="1:9" s="12" customFormat="1" x14ac:dyDescent="0.25">
      <c r="A84" s="1"/>
      <c r="B84" s="1"/>
      <c r="C84" s="1"/>
      <c r="D84" s="29"/>
      <c r="E84" s="1"/>
      <c r="F84" s="1"/>
      <c r="G84" s="20"/>
      <c r="H84" s="18"/>
      <c r="I84" s="11"/>
    </row>
    <row r="85" spans="1:9" s="12" customFormat="1" x14ac:dyDescent="0.25">
      <c r="A85" s="1"/>
      <c r="B85" s="1"/>
      <c r="C85" s="1"/>
      <c r="D85" s="29"/>
      <c r="E85" s="1"/>
      <c r="F85" s="1"/>
      <c r="G85" s="20"/>
      <c r="H85" s="18"/>
      <c r="I85" s="11"/>
    </row>
    <row r="86" spans="1:9" s="12" customFormat="1" x14ac:dyDescent="0.25">
      <c r="A86" s="1"/>
      <c r="B86" s="1"/>
      <c r="C86" s="1"/>
      <c r="D86" s="29"/>
      <c r="E86" s="1"/>
      <c r="F86" s="1"/>
      <c r="G86" s="20"/>
      <c r="H86" s="18"/>
      <c r="I86" s="11"/>
    </row>
    <row r="87" spans="1:9" s="12" customFormat="1" x14ac:dyDescent="0.25">
      <c r="A87" s="1"/>
      <c r="B87" s="1"/>
      <c r="C87" s="1"/>
      <c r="D87" s="29"/>
      <c r="E87" s="1"/>
      <c r="F87" s="1"/>
      <c r="G87" s="20"/>
      <c r="H87" s="18"/>
      <c r="I87" s="11"/>
    </row>
    <row r="88" spans="1:9" s="12" customFormat="1" x14ac:dyDescent="0.25">
      <c r="A88" s="1"/>
      <c r="B88" s="1"/>
      <c r="C88" s="1"/>
      <c r="D88" s="29"/>
      <c r="E88" s="1"/>
      <c r="F88" s="1"/>
      <c r="G88" s="20"/>
      <c r="H88" s="18"/>
      <c r="I88" s="11"/>
    </row>
    <row r="89" spans="1:9" s="12" customFormat="1" x14ac:dyDescent="0.25">
      <c r="A89" s="1"/>
      <c r="B89" s="1"/>
      <c r="C89" s="1"/>
      <c r="D89" s="29"/>
      <c r="E89" s="1"/>
      <c r="F89" s="1"/>
      <c r="G89" s="20"/>
      <c r="H89" s="18"/>
      <c r="I89" s="11"/>
    </row>
    <row r="90" spans="1:9" s="12" customFormat="1" x14ac:dyDescent="0.25">
      <c r="A90" s="1"/>
      <c r="B90" s="1"/>
      <c r="C90" s="1"/>
      <c r="D90" s="29"/>
      <c r="E90" s="1"/>
      <c r="F90" s="1"/>
      <c r="G90" s="20"/>
      <c r="H90" s="18"/>
      <c r="I90" s="11"/>
    </row>
    <row r="91" spans="1:9" s="12" customFormat="1" x14ac:dyDescent="0.25">
      <c r="A91" s="1"/>
      <c r="B91" s="1"/>
      <c r="C91" s="1"/>
      <c r="D91" s="29"/>
      <c r="E91" s="1"/>
      <c r="F91" s="1"/>
      <c r="G91" s="20"/>
      <c r="H91" s="18"/>
      <c r="I91" s="11"/>
    </row>
    <row r="92" spans="1:9" s="12" customFormat="1" x14ac:dyDescent="0.25">
      <c r="A92" s="1"/>
      <c r="B92" s="1"/>
      <c r="C92" s="1"/>
      <c r="D92" s="29"/>
      <c r="E92" s="1"/>
      <c r="F92" s="1"/>
      <c r="G92" s="20"/>
      <c r="H92" s="18"/>
      <c r="I92" s="11"/>
    </row>
    <row r="93" spans="1:9" s="12" customFormat="1" x14ac:dyDescent="0.25">
      <c r="A93" s="1"/>
      <c r="B93" s="1"/>
      <c r="C93" s="1"/>
      <c r="D93" s="29"/>
      <c r="E93" s="1"/>
      <c r="F93" s="1"/>
      <c r="G93" s="20"/>
      <c r="H93" s="18"/>
      <c r="I93" s="11"/>
    </row>
    <row r="94" spans="1:9" s="12" customFormat="1" x14ac:dyDescent="0.25">
      <c r="A94" s="1"/>
      <c r="B94" s="1"/>
      <c r="C94" s="1"/>
      <c r="D94" s="29"/>
      <c r="E94" s="1"/>
      <c r="F94" s="1"/>
      <c r="G94" s="20"/>
      <c r="H94" s="18"/>
      <c r="I94" s="11"/>
    </row>
    <row r="95" spans="1:9" s="12" customFormat="1" x14ac:dyDescent="0.25">
      <c r="A95" s="1"/>
      <c r="B95" s="1"/>
      <c r="C95" s="1"/>
      <c r="D95" s="29"/>
      <c r="E95" s="1"/>
      <c r="F95" s="1"/>
      <c r="G95" s="20"/>
      <c r="H95" s="18"/>
      <c r="I95" s="11"/>
    </row>
    <row r="96" spans="1:9" s="12" customFormat="1" x14ac:dyDescent="0.25">
      <c r="A96" s="1"/>
      <c r="B96" s="1"/>
      <c r="C96" s="1"/>
      <c r="D96" s="29"/>
      <c r="E96" s="1"/>
      <c r="F96" s="1"/>
      <c r="G96" s="20"/>
      <c r="H96" s="18"/>
      <c r="I96" s="11"/>
    </row>
    <row r="97" spans="1:9" s="12" customFormat="1" x14ac:dyDescent="0.25">
      <c r="A97" s="1"/>
      <c r="B97" s="1"/>
      <c r="C97" s="1"/>
      <c r="D97" s="29"/>
      <c r="E97" s="1"/>
      <c r="F97" s="1"/>
      <c r="G97" s="20"/>
      <c r="H97" s="18"/>
      <c r="I97" s="11"/>
    </row>
    <row r="98" spans="1:9" s="12" customFormat="1" x14ac:dyDescent="0.25">
      <c r="A98" s="1"/>
      <c r="B98" s="1"/>
      <c r="C98" s="1"/>
      <c r="D98" s="29"/>
      <c r="E98" s="1"/>
      <c r="F98" s="1"/>
      <c r="G98" s="20"/>
      <c r="H98" s="18"/>
      <c r="I98" s="11"/>
    </row>
    <row r="99" spans="1:9" s="12" customFormat="1" x14ac:dyDescent="0.25">
      <c r="A99" s="1"/>
      <c r="B99" s="1"/>
      <c r="C99" s="1"/>
      <c r="D99" s="29"/>
      <c r="E99" s="1"/>
      <c r="F99" s="1"/>
      <c r="G99" s="20"/>
      <c r="H99" s="18"/>
      <c r="I99" s="11"/>
    </row>
    <row r="100" spans="1:9" s="12" customFormat="1" x14ac:dyDescent="0.25">
      <c r="A100" s="1"/>
      <c r="B100" s="1"/>
      <c r="C100" s="1"/>
      <c r="D100" s="29"/>
      <c r="E100" s="1"/>
      <c r="F100" s="1"/>
      <c r="G100" s="20"/>
      <c r="H100" s="18"/>
      <c r="I100" s="11"/>
    </row>
    <row r="101" spans="1:9" s="12" customFormat="1" x14ac:dyDescent="0.25">
      <c r="A101" s="1"/>
      <c r="B101" s="1"/>
      <c r="C101" s="1"/>
      <c r="D101" s="29"/>
      <c r="E101" s="1"/>
      <c r="F101" s="1"/>
      <c r="G101" s="20"/>
      <c r="H101" s="18"/>
      <c r="I101" s="11"/>
    </row>
    <row r="102" spans="1:9" s="12" customFormat="1" x14ac:dyDescent="0.25">
      <c r="A102" s="1"/>
      <c r="B102" s="1"/>
      <c r="C102" s="1"/>
      <c r="D102" s="29"/>
      <c r="E102" s="1"/>
      <c r="F102" s="1"/>
      <c r="G102" s="20"/>
      <c r="H102" s="18"/>
      <c r="I102" s="11"/>
    </row>
    <row r="103" spans="1:9" s="12" customFormat="1" x14ac:dyDescent="0.25">
      <c r="A103" s="1"/>
      <c r="B103" s="1"/>
      <c r="C103" s="1"/>
      <c r="D103" s="29"/>
      <c r="E103" s="1"/>
      <c r="F103" s="1"/>
      <c r="G103" s="20"/>
      <c r="H103" s="18"/>
      <c r="I103" s="11"/>
    </row>
    <row r="104" spans="1:9" s="12" customFormat="1" x14ac:dyDescent="0.25">
      <c r="A104" s="1"/>
      <c r="B104" s="1"/>
      <c r="C104" s="1"/>
      <c r="D104" s="29"/>
      <c r="E104" s="1"/>
      <c r="F104" s="1"/>
      <c r="G104" s="20"/>
      <c r="H104" s="18"/>
      <c r="I104" s="11"/>
    </row>
    <row r="105" spans="1:9" s="12" customFormat="1" x14ac:dyDescent="0.25">
      <c r="A105" s="1"/>
      <c r="B105" s="1"/>
      <c r="C105" s="1"/>
      <c r="D105" s="29"/>
      <c r="E105" s="1"/>
      <c r="F105" s="1"/>
      <c r="G105" s="20"/>
      <c r="H105" s="18"/>
      <c r="I105" s="11"/>
    </row>
    <row r="106" spans="1:9" s="12" customFormat="1" x14ac:dyDescent="0.25">
      <c r="A106" s="1"/>
      <c r="B106" s="1"/>
      <c r="C106" s="1"/>
      <c r="D106" s="29"/>
      <c r="E106" s="1"/>
      <c r="F106" s="1"/>
      <c r="G106" s="20"/>
      <c r="H106" s="18"/>
      <c r="I106" s="11"/>
    </row>
    <row r="107" spans="1:9" s="12" customFormat="1" x14ac:dyDescent="0.25">
      <c r="A107" s="1"/>
      <c r="B107" s="1"/>
      <c r="C107" s="1"/>
      <c r="D107" s="29"/>
      <c r="E107" s="1"/>
      <c r="F107" s="1"/>
      <c r="G107" s="20"/>
      <c r="H107" s="18"/>
      <c r="I107" s="11"/>
    </row>
    <row r="108" spans="1:9" s="12" customFormat="1" x14ac:dyDescent="0.25">
      <c r="A108" s="1"/>
      <c r="B108" s="1"/>
      <c r="C108" s="1"/>
      <c r="D108" s="29"/>
      <c r="E108" s="1"/>
      <c r="F108" s="1"/>
      <c r="G108" s="20"/>
      <c r="H108" s="18"/>
      <c r="I108" s="11"/>
    </row>
    <row r="109" spans="1:9" s="12" customFormat="1" x14ac:dyDescent="0.25">
      <c r="A109" s="1"/>
      <c r="B109" s="1"/>
      <c r="C109" s="1"/>
      <c r="D109" s="29"/>
      <c r="E109" s="1"/>
      <c r="F109" s="1"/>
      <c r="G109" s="20"/>
      <c r="H109" s="18"/>
      <c r="I109" s="11"/>
    </row>
    <row r="110" spans="1:9" s="12" customFormat="1" x14ac:dyDescent="0.25">
      <c r="A110" s="1"/>
      <c r="B110" s="1"/>
      <c r="C110" s="1"/>
      <c r="D110" s="29"/>
      <c r="E110" s="1"/>
      <c r="F110" s="1"/>
      <c r="G110" s="20"/>
      <c r="H110" s="18"/>
      <c r="I110" s="11"/>
    </row>
    <row r="111" spans="1:9" s="12" customFormat="1" x14ac:dyDescent="0.25">
      <c r="A111" s="1"/>
      <c r="B111" s="1"/>
      <c r="C111" s="1"/>
      <c r="D111" s="29"/>
      <c r="E111" s="1"/>
      <c r="F111" s="1"/>
      <c r="G111" s="20"/>
      <c r="H111" s="18"/>
      <c r="I111" s="11"/>
    </row>
    <row r="112" spans="1:9" s="12" customFormat="1" x14ac:dyDescent="0.25">
      <c r="A112" s="1"/>
      <c r="B112" s="1"/>
      <c r="C112" s="1"/>
      <c r="D112" s="29"/>
      <c r="E112" s="1"/>
      <c r="F112" s="1"/>
      <c r="G112" s="20"/>
      <c r="H112" s="18"/>
      <c r="I112" s="11"/>
    </row>
    <row r="113" spans="1:11" s="12" customFormat="1" x14ac:dyDescent="0.25">
      <c r="A113" s="1"/>
      <c r="B113" s="1"/>
      <c r="C113" s="1"/>
      <c r="D113" s="29"/>
      <c r="E113" s="1"/>
      <c r="F113" s="1"/>
      <c r="G113" s="20"/>
      <c r="H113" s="18"/>
      <c r="I113" s="11"/>
    </row>
    <row r="114" spans="1:11" s="12" customFormat="1" x14ac:dyDescent="0.25">
      <c r="A114" s="1"/>
      <c r="B114" s="1"/>
      <c r="C114" s="1"/>
      <c r="D114" s="29"/>
      <c r="E114" s="1"/>
      <c r="F114" s="1"/>
      <c r="G114" s="20"/>
      <c r="H114" s="18"/>
      <c r="I114" s="11"/>
    </row>
    <row r="115" spans="1:11" s="12" customFormat="1" x14ac:dyDescent="0.25">
      <c r="A115" s="1"/>
      <c r="B115" s="1"/>
      <c r="C115" s="1"/>
      <c r="D115" s="29"/>
      <c r="E115" s="1"/>
      <c r="F115" s="1"/>
      <c r="G115" s="20"/>
      <c r="H115" s="18"/>
      <c r="I115" s="11"/>
    </row>
    <row r="116" spans="1:11" s="12" customFormat="1" x14ac:dyDescent="0.25">
      <c r="A116" s="1"/>
      <c r="B116" s="1"/>
      <c r="C116" s="1"/>
      <c r="D116" s="29"/>
      <c r="E116" s="1"/>
      <c r="F116" s="1"/>
      <c r="G116" s="20"/>
      <c r="H116" s="18"/>
      <c r="I116" s="11"/>
    </row>
    <row r="117" spans="1:11" s="12" customFormat="1" x14ac:dyDescent="0.25">
      <c r="A117" s="1"/>
      <c r="B117" s="1"/>
      <c r="C117" s="1"/>
      <c r="D117" s="29"/>
      <c r="E117" s="1"/>
      <c r="F117" s="1"/>
      <c r="G117" s="20"/>
      <c r="H117" s="18"/>
      <c r="I117" s="11"/>
    </row>
    <row r="118" spans="1:11" s="12" customFormat="1" x14ac:dyDescent="0.25">
      <c r="A118" s="6"/>
      <c r="B118" s="6"/>
      <c r="C118" s="6"/>
      <c r="D118" s="30"/>
      <c r="E118" s="6"/>
      <c r="F118" s="6"/>
      <c r="G118" s="21"/>
      <c r="H118" s="18"/>
      <c r="I118" s="11"/>
    </row>
    <row r="119" spans="1:11" s="12" customFormat="1" x14ac:dyDescent="0.25">
      <c r="A119" s="6"/>
      <c r="B119" s="6"/>
      <c r="C119" s="6"/>
      <c r="D119" s="30"/>
      <c r="E119" s="6"/>
      <c r="F119" s="6"/>
      <c r="G119" s="21"/>
      <c r="H119" s="19"/>
      <c r="I119" s="7"/>
      <c r="J119" s="2"/>
      <c r="K119" s="2"/>
    </row>
    <row r="120" spans="1:11" s="12" customFormat="1" x14ac:dyDescent="0.25">
      <c r="A120" s="1"/>
      <c r="B120" s="1"/>
      <c r="C120" s="1"/>
      <c r="D120" s="29"/>
      <c r="E120" s="1"/>
      <c r="F120" s="1"/>
      <c r="G120" s="20"/>
      <c r="H120" s="19"/>
      <c r="I120" s="7"/>
      <c r="J120" s="2"/>
      <c r="K120" s="2"/>
    </row>
    <row r="121" spans="1:11" s="12" customFormat="1" x14ac:dyDescent="0.25">
      <c r="A121" s="1"/>
      <c r="B121" s="1"/>
      <c r="C121" s="1"/>
      <c r="D121" s="29"/>
      <c r="E121" s="1"/>
      <c r="F121" s="1"/>
      <c r="G121" s="20"/>
      <c r="H121" s="18"/>
      <c r="I121" s="4"/>
      <c r="J121" s="2"/>
      <c r="K121" s="2"/>
    </row>
    <row r="122" spans="1:11" s="12" customFormat="1" x14ac:dyDescent="0.25">
      <c r="A122" s="1"/>
      <c r="B122" s="1"/>
      <c r="C122" s="1"/>
      <c r="D122" s="29"/>
      <c r="E122" s="1"/>
      <c r="F122" s="1"/>
      <c r="G122" s="20"/>
      <c r="H122" s="18"/>
      <c r="I122" s="4"/>
      <c r="J122" s="2"/>
      <c r="K122" s="2"/>
    </row>
    <row r="123" spans="1:11" s="12" customFormat="1" x14ac:dyDescent="0.25">
      <c r="A123" s="1"/>
      <c r="B123" s="1"/>
      <c r="C123" s="1"/>
      <c r="D123" s="29"/>
      <c r="E123" s="1"/>
      <c r="F123" s="1"/>
      <c r="G123" s="20"/>
      <c r="H123" s="18"/>
      <c r="I123" s="4"/>
      <c r="J123" s="2"/>
      <c r="K123" s="2"/>
    </row>
    <row r="124" spans="1:11" s="12" customFormat="1" x14ac:dyDescent="0.25">
      <c r="A124" s="1"/>
      <c r="B124" s="1"/>
      <c r="C124" s="1"/>
      <c r="D124" s="29"/>
      <c r="E124" s="1"/>
      <c r="F124" s="1"/>
      <c r="G124" s="20"/>
      <c r="H124" s="18"/>
      <c r="I124" s="4"/>
      <c r="J124" s="2"/>
      <c r="K124" s="2"/>
    </row>
    <row r="125" spans="1:11" s="12" customFormat="1" x14ac:dyDescent="0.25">
      <c r="A125" s="1"/>
      <c r="B125" s="1"/>
      <c r="C125" s="1"/>
      <c r="D125" s="29"/>
      <c r="E125" s="1"/>
      <c r="F125" s="1"/>
      <c r="G125" s="20"/>
      <c r="H125" s="18"/>
      <c r="I125" s="4"/>
      <c r="J125" s="2"/>
      <c r="K125" s="2"/>
    </row>
    <row r="126" spans="1:11" s="12" customFormat="1" x14ac:dyDescent="0.25">
      <c r="A126" s="1"/>
      <c r="B126" s="1"/>
      <c r="C126" s="1"/>
      <c r="D126" s="29"/>
      <c r="E126" s="1"/>
      <c r="F126" s="1"/>
      <c r="G126" s="20"/>
      <c r="H126" s="18"/>
      <c r="I126" s="4"/>
      <c r="J126" s="2"/>
      <c r="K126" s="2"/>
    </row>
    <row r="127" spans="1:11" s="12" customFormat="1" x14ac:dyDescent="0.25">
      <c r="A127" s="1"/>
      <c r="B127" s="1"/>
      <c r="C127" s="1"/>
      <c r="D127" s="29"/>
      <c r="E127" s="1"/>
      <c r="F127" s="1"/>
      <c r="G127" s="20"/>
      <c r="H127" s="18"/>
      <c r="I127" s="4"/>
      <c r="J127" s="2"/>
      <c r="K127" s="2"/>
    </row>
    <row r="128" spans="1:11" s="12" customFormat="1" x14ac:dyDescent="0.25">
      <c r="A128" s="1"/>
      <c r="B128" s="1"/>
      <c r="C128" s="1"/>
      <c r="D128" s="29"/>
      <c r="E128" s="1"/>
      <c r="F128" s="1"/>
      <c r="G128" s="20"/>
      <c r="H128" s="18"/>
      <c r="I128" s="4"/>
      <c r="J128" s="2"/>
      <c r="K128" s="2"/>
    </row>
    <row r="129" spans="1:11" s="12" customFormat="1" x14ac:dyDescent="0.25">
      <c r="A129" s="1"/>
      <c r="B129" s="1"/>
      <c r="C129" s="1"/>
      <c r="D129" s="29"/>
      <c r="E129" s="1"/>
      <c r="F129" s="1"/>
      <c r="G129" s="20"/>
      <c r="H129" s="18"/>
      <c r="I129" s="4"/>
      <c r="J129" s="2"/>
      <c r="K129" s="2"/>
    </row>
    <row r="130" spans="1:11" s="12" customFormat="1" x14ac:dyDescent="0.25">
      <c r="A130" s="1"/>
      <c r="B130" s="1"/>
      <c r="C130" s="1"/>
      <c r="D130" s="29"/>
      <c r="E130" s="1"/>
      <c r="F130" s="1"/>
      <c r="G130" s="20"/>
      <c r="H130" s="18"/>
      <c r="I130" s="4"/>
      <c r="J130" s="2"/>
      <c r="K130" s="2"/>
    </row>
    <row r="131" spans="1:11" s="12" customFormat="1" x14ac:dyDescent="0.25">
      <c r="A131" s="1"/>
      <c r="B131" s="1"/>
      <c r="C131" s="1"/>
      <c r="D131" s="29"/>
      <c r="E131" s="1"/>
      <c r="F131" s="1"/>
      <c r="G131" s="20"/>
      <c r="H131" s="18"/>
      <c r="I131" s="4"/>
      <c r="J131" s="2"/>
      <c r="K131" s="2"/>
    </row>
    <row r="132" spans="1:11" s="12" customFormat="1" x14ac:dyDescent="0.25">
      <c r="A132" s="1"/>
      <c r="B132" s="1"/>
      <c r="C132" s="1"/>
      <c r="D132" s="29"/>
      <c r="E132" s="1"/>
      <c r="F132" s="1"/>
      <c r="G132" s="20"/>
      <c r="H132" s="18"/>
      <c r="I132" s="4"/>
      <c r="J132" s="2"/>
      <c r="K132" s="2"/>
    </row>
    <row r="133" spans="1:11" s="12" customFormat="1" x14ac:dyDescent="0.25">
      <c r="A133" s="1"/>
      <c r="B133" s="1"/>
      <c r="C133" s="1"/>
      <c r="D133" s="29"/>
      <c r="E133" s="1"/>
      <c r="F133" s="1"/>
      <c r="G133" s="20"/>
      <c r="H133" s="18"/>
      <c r="I133" s="4"/>
      <c r="J133" s="2"/>
      <c r="K133" s="2"/>
    </row>
    <row r="134" spans="1:11" s="12" customFormat="1" x14ac:dyDescent="0.25">
      <c r="A134" s="1"/>
      <c r="B134" s="1"/>
      <c r="C134" s="1"/>
      <c r="D134" s="29"/>
      <c r="E134" s="1"/>
      <c r="F134" s="1"/>
      <c r="G134" s="20"/>
      <c r="H134" s="18"/>
      <c r="I134" s="4"/>
      <c r="J134" s="2"/>
      <c r="K134" s="2"/>
    </row>
    <row r="135" spans="1:11" s="12" customFormat="1" x14ac:dyDescent="0.25">
      <c r="A135" s="1"/>
      <c r="B135" s="1"/>
      <c r="C135" s="1"/>
      <c r="D135" s="29"/>
      <c r="E135" s="1"/>
      <c r="F135" s="1"/>
      <c r="G135" s="20"/>
      <c r="H135" s="18"/>
      <c r="I135" s="4"/>
      <c r="J135" s="2"/>
      <c r="K135" s="2"/>
    </row>
    <row r="136" spans="1:11" s="12" customFormat="1" x14ac:dyDescent="0.25">
      <c r="A136" s="1"/>
      <c r="B136" s="1"/>
      <c r="C136" s="1"/>
      <c r="D136" s="29"/>
      <c r="E136" s="1"/>
      <c r="F136" s="1"/>
      <c r="G136" s="20"/>
      <c r="H136" s="18"/>
      <c r="I136" s="4"/>
      <c r="J136" s="2"/>
      <c r="K136" s="2"/>
    </row>
    <row r="137" spans="1:11" s="12" customFormat="1" x14ac:dyDescent="0.25">
      <c r="A137" s="1"/>
      <c r="B137" s="1"/>
      <c r="C137" s="1"/>
      <c r="D137" s="29"/>
      <c r="E137" s="1"/>
      <c r="F137" s="1"/>
      <c r="G137" s="20"/>
      <c r="H137" s="18"/>
      <c r="I137" s="4"/>
      <c r="J137" s="2"/>
      <c r="K137" s="2"/>
    </row>
    <row r="138" spans="1:11" s="12" customFormat="1" x14ac:dyDescent="0.25">
      <c r="A138" s="1"/>
      <c r="B138" s="1"/>
      <c r="C138" s="1"/>
      <c r="D138" s="29"/>
      <c r="E138" s="1"/>
      <c r="F138" s="1"/>
      <c r="G138" s="20"/>
      <c r="H138" s="18"/>
      <c r="I138" s="4"/>
      <c r="J138" s="2"/>
      <c r="K138" s="2"/>
    </row>
    <row r="139" spans="1:11" s="12" customFormat="1" x14ac:dyDescent="0.25">
      <c r="A139" s="1"/>
      <c r="B139" s="1"/>
      <c r="C139" s="1"/>
      <c r="D139" s="29"/>
      <c r="E139" s="1"/>
      <c r="F139" s="1"/>
      <c r="G139" s="20"/>
      <c r="H139" s="18"/>
      <c r="I139" s="4"/>
      <c r="J139" s="2"/>
      <c r="K139" s="2"/>
    </row>
    <row r="140" spans="1:11" s="12" customFormat="1" x14ac:dyDescent="0.25">
      <c r="A140" s="1"/>
      <c r="B140" s="1"/>
      <c r="C140" s="1"/>
      <c r="D140" s="29"/>
      <c r="E140" s="1"/>
      <c r="F140" s="1"/>
      <c r="G140" s="20"/>
      <c r="H140" s="18"/>
      <c r="I140" s="4"/>
      <c r="J140" s="2"/>
      <c r="K140" s="2"/>
    </row>
    <row r="141" spans="1:11" s="12" customFormat="1" x14ac:dyDescent="0.25">
      <c r="A141" s="1"/>
      <c r="B141" s="1"/>
      <c r="C141" s="1"/>
      <c r="D141" s="29"/>
      <c r="E141" s="1"/>
      <c r="F141" s="1"/>
      <c r="G141" s="20"/>
      <c r="H141" s="18"/>
      <c r="I141" s="4"/>
      <c r="J141" s="2"/>
      <c r="K141" s="2"/>
    </row>
    <row r="142" spans="1:11" s="12" customFormat="1" x14ac:dyDescent="0.25">
      <c r="A142" s="1"/>
      <c r="B142" s="1"/>
      <c r="C142" s="1"/>
      <c r="D142" s="29"/>
      <c r="E142" s="1"/>
      <c r="F142" s="1"/>
      <c r="G142" s="20"/>
      <c r="H142" s="18"/>
      <c r="I142" s="4"/>
      <c r="J142" s="2"/>
      <c r="K142" s="2"/>
    </row>
    <row r="143" spans="1:11" s="12" customFormat="1" x14ac:dyDescent="0.25">
      <c r="A143" s="1"/>
      <c r="B143" s="1"/>
      <c r="C143" s="1"/>
      <c r="D143" s="29"/>
      <c r="E143" s="1"/>
      <c r="F143" s="1"/>
      <c r="G143" s="20"/>
      <c r="H143" s="18"/>
      <c r="I143" s="4"/>
      <c r="J143" s="2"/>
      <c r="K143" s="2"/>
    </row>
    <row r="144" spans="1:11" s="12" customFormat="1" x14ac:dyDescent="0.25">
      <c r="A144" s="1"/>
      <c r="B144" s="1"/>
      <c r="C144" s="1"/>
      <c r="D144" s="29"/>
      <c r="E144" s="1"/>
      <c r="F144" s="1"/>
      <c r="G144" s="20"/>
      <c r="H144" s="18"/>
      <c r="I144" s="4"/>
      <c r="J144" s="2"/>
      <c r="K144" s="2"/>
    </row>
    <row r="145" spans="1:11" s="12" customFormat="1" x14ac:dyDescent="0.25">
      <c r="A145" s="1"/>
      <c r="B145" s="1"/>
      <c r="C145" s="1"/>
      <c r="D145" s="29"/>
      <c r="E145" s="1"/>
      <c r="F145" s="1"/>
      <c r="G145" s="20"/>
      <c r="H145" s="18"/>
      <c r="I145" s="4"/>
      <c r="J145" s="2"/>
      <c r="K145" s="2"/>
    </row>
    <row r="146" spans="1:11" s="12" customFormat="1" x14ac:dyDescent="0.25">
      <c r="A146" s="1"/>
      <c r="B146" s="1"/>
      <c r="C146" s="1"/>
      <c r="D146" s="29"/>
      <c r="E146" s="1"/>
      <c r="F146" s="1"/>
      <c r="G146" s="20"/>
      <c r="H146" s="18"/>
      <c r="I146" s="4"/>
      <c r="J146" s="2"/>
      <c r="K146" s="2"/>
    </row>
    <row r="147" spans="1:11" s="12" customFormat="1" x14ac:dyDescent="0.25">
      <c r="A147" s="1"/>
      <c r="B147" s="1"/>
      <c r="C147" s="1"/>
      <c r="D147" s="29"/>
      <c r="E147" s="1"/>
      <c r="F147" s="1"/>
      <c r="G147" s="20"/>
      <c r="H147" s="18"/>
      <c r="I147" s="4"/>
      <c r="J147" s="2"/>
      <c r="K147" s="2"/>
    </row>
  </sheetData>
  <mergeCells count="13">
    <mergeCell ref="H13:K13"/>
    <mergeCell ref="H14:K14"/>
    <mergeCell ref="H15:K15"/>
    <mergeCell ref="A1:B1"/>
    <mergeCell ref="G1:K1"/>
    <mergeCell ref="C1:F1"/>
    <mergeCell ref="A3:A10"/>
    <mergeCell ref="B3:B10"/>
    <mergeCell ref="H20:K20"/>
    <mergeCell ref="H16:K16"/>
    <mergeCell ref="H17:K17"/>
    <mergeCell ref="H18:K18"/>
    <mergeCell ref="H19:K1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X236"/>
  <sheetViews>
    <sheetView zoomScale="84" zoomScaleNormal="84" workbookViewId="0">
      <selection activeCell="B18" sqref="B18"/>
    </sheetView>
  </sheetViews>
  <sheetFormatPr defaultColWidth="9.75" defaultRowHeight="14.3" x14ac:dyDescent="0.25"/>
  <cols>
    <col min="1" max="1" width="15.25" style="1" customWidth="1"/>
    <col min="2" max="2" width="23.75" style="1" customWidth="1"/>
    <col min="3" max="3" width="12.375" style="17" customWidth="1"/>
    <col min="4" max="4" width="60.875" style="1" customWidth="1"/>
    <col min="5" max="5" width="16" style="1" customWidth="1"/>
    <col min="6" max="6" width="8" style="1" hidden="1" customWidth="1"/>
    <col min="7" max="7" width="15.75" style="1" customWidth="1"/>
    <col min="8" max="8" width="14.125" style="1" customWidth="1"/>
    <col min="9" max="9" width="17.875" style="1" customWidth="1"/>
    <col min="10" max="10" width="15.875" style="1" bestFit="1" customWidth="1"/>
    <col min="11" max="11" width="12.75" style="23" bestFit="1" customWidth="1"/>
    <col min="12" max="12" width="11.25" style="20" customWidth="1"/>
    <col min="13" max="13" width="13.25" style="18" customWidth="1"/>
    <col min="14" max="14" width="12.625" style="4" customWidth="1"/>
    <col min="15" max="15" width="14.875" style="50" customWidth="1"/>
    <col min="16" max="18" width="16.375" style="50" bestFit="1" customWidth="1"/>
    <col min="19" max="20" width="16.375" style="2" bestFit="1" customWidth="1"/>
    <col min="21" max="21" width="17" style="2" customWidth="1"/>
    <col min="22" max="24" width="16.25" style="2" bestFit="1" customWidth="1"/>
    <col min="25" max="16384" width="9.75" style="2"/>
  </cols>
  <sheetData>
    <row r="1" spans="1:24" ht="32.950000000000003" customHeight="1" x14ac:dyDescent="0.25">
      <c r="A1" s="93" t="s">
        <v>26</v>
      </c>
      <c r="B1" s="93"/>
      <c r="C1" s="93"/>
      <c r="D1" s="93" t="s">
        <v>53</v>
      </c>
      <c r="E1" s="93"/>
      <c r="F1" s="93"/>
      <c r="G1" s="93"/>
      <c r="H1" s="93"/>
      <c r="I1" s="93"/>
      <c r="J1" s="93"/>
      <c r="K1" s="93"/>
      <c r="L1" s="93" t="s">
        <v>27</v>
      </c>
      <c r="M1" s="93"/>
      <c r="N1" s="93"/>
      <c r="O1" s="94" t="s">
        <v>56</v>
      </c>
      <c r="P1" s="92" t="s">
        <v>28</v>
      </c>
      <c r="Q1" s="92" t="s">
        <v>28</v>
      </c>
      <c r="R1" s="92" t="s">
        <v>28</v>
      </c>
      <c r="S1" s="92" t="s">
        <v>28</v>
      </c>
      <c r="T1" s="92" t="s">
        <v>28</v>
      </c>
      <c r="U1" s="92" t="s">
        <v>28</v>
      </c>
      <c r="V1" s="92" t="s">
        <v>28</v>
      </c>
      <c r="W1" s="92" t="s">
        <v>28</v>
      </c>
      <c r="X1" s="92" t="s">
        <v>28</v>
      </c>
    </row>
    <row r="2" spans="1:24" ht="21.75" customHeight="1" x14ac:dyDescent="0.25">
      <c r="A2" s="93" t="s">
        <v>23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4"/>
      <c r="P2" s="92"/>
      <c r="Q2" s="92"/>
      <c r="R2" s="92"/>
      <c r="S2" s="92"/>
      <c r="T2" s="92"/>
      <c r="U2" s="92"/>
      <c r="V2" s="92"/>
      <c r="W2" s="92"/>
      <c r="X2" s="92"/>
    </row>
    <row r="3" spans="1:24" s="3" customFormat="1" ht="54.7" customHeight="1" x14ac:dyDescent="0.2">
      <c r="A3" s="37" t="s">
        <v>4</v>
      </c>
      <c r="B3" s="37" t="s">
        <v>20</v>
      </c>
      <c r="C3" s="37" t="s">
        <v>2</v>
      </c>
      <c r="D3" s="38" t="s">
        <v>15</v>
      </c>
      <c r="E3" s="38" t="s">
        <v>31</v>
      </c>
      <c r="F3" s="38"/>
      <c r="G3" s="38" t="s">
        <v>18</v>
      </c>
      <c r="H3" s="38" t="s">
        <v>16</v>
      </c>
      <c r="I3" s="38" t="s">
        <v>22</v>
      </c>
      <c r="J3" s="38" t="s">
        <v>3</v>
      </c>
      <c r="K3" s="46" t="s">
        <v>21</v>
      </c>
      <c r="L3" s="15" t="s">
        <v>5</v>
      </c>
      <c r="M3" s="16" t="s">
        <v>0</v>
      </c>
      <c r="N3" s="14" t="s">
        <v>1</v>
      </c>
      <c r="O3" s="84">
        <v>45229</v>
      </c>
      <c r="P3" s="62" t="s">
        <v>19</v>
      </c>
      <c r="Q3" s="62" t="s">
        <v>19</v>
      </c>
      <c r="R3" s="62" t="s">
        <v>19</v>
      </c>
      <c r="S3" s="62" t="s">
        <v>19</v>
      </c>
      <c r="T3" s="62" t="s">
        <v>19</v>
      </c>
      <c r="U3" s="62" t="s">
        <v>19</v>
      </c>
      <c r="V3" s="62" t="s">
        <v>19</v>
      </c>
      <c r="W3" s="62" t="s">
        <v>19</v>
      </c>
      <c r="X3" s="62" t="s">
        <v>19</v>
      </c>
    </row>
    <row r="4" spans="1:24" ht="18.350000000000001" x14ac:dyDescent="0.25">
      <c r="A4" s="86" t="s">
        <v>29</v>
      </c>
      <c r="B4" s="89" t="s">
        <v>30</v>
      </c>
      <c r="C4" s="64">
        <v>41</v>
      </c>
      <c r="D4" s="65" t="s">
        <v>32</v>
      </c>
      <c r="E4" s="65" t="s">
        <v>33</v>
      </c>
      <c r="F4" s="65"/>
      <c r="G4" s="68">
        <v>436</v>
      </c>
      <c r="H4" s="69" t="s">
        <v>34</v>
      </c>
      <c r="I4" s="70" t="s">
        <v>35</v>
      </c>
      <c r="J4" s="70" t="s">
        <v>6</v>
      </c>
      <c r="K4" s="71">
        <v>115</v>
      </c>
      <c r="L4" s="72">
        <v>10</v>
      </c>
      <c r="M4" s="73">
        <f>L4-SUM(O4:X4)</f>
        <v>10</v>
      </c>
      <c r="N4" s="74" t="str">
        <f>IF(M4&lt;0,"ATENÇÃO","OK")</f>
        <v>OK</v>
      </c>
      <c r="O4" s="82"/>
      <c r="P4" s="61"/>
      <c r="Q4" s="61"/>
      <c r="R4" s="35"/>
      <c r="S4" s="35"/>
      <c r="T4" s="35"/>
      <c r="U4" s="35"/>
      <c r="V4" s="35"/>
      <c r="W4" s="35"/>
      <c r="X4" s="35"/>
    </row>
    <row r="5" spans="1:24" ht="18.350000000000001" x14ac:dyDescent="0.25">
      <c r="A5" s="87"/>
      <c r="B5" s="90"/>
      <c r="C5" s="64">
        <v>42</v>
      </c>
      <c r="D5" s="66" t="s">
        <v>36</v>
      </c>
      <c r="E5" s="66" t="s">
        <v>37</v>
      </c>
      <c r="F5" s="66"/>
      <c r="G5" s="68">
        <v>436</v>
      </c>
      <c r="H5" s="69" t="s">
        <v>38</v>
      </c>
      <c r="I5" s="75" t="s">
        <v>35</v>
      </c>
      <c r="J5" s="75" t="s">
        <v>6</v>
      </c>
      <c r="K5" s="71">
        <v>97.2</v>
      </c>
      <c r="L5" s="76">
        <v>25</v>
      </c>
      <c r="M5" s="73">
        <f t="shared" ref="M5:M11" si="0">L5-SUM(O5:X5)</f>
        <v>25</v>
      </c>
      <c r="N5" s="74" t="str">
        <f t="shared" ref="N5:N11" si="1">IF(M5&lt;0,"ATENÇÃO","OK")</f>
        <v>OK</v>
      </c>
      <c r="O5" s="82"/>
      <c r="P5" s="61"/>
      <c r="Q5" s="61"/>
      <c r="R5" s="35"/>
      <c r="S5" s="35"/>
      <c r="T5" s="35"/>
      <c r="U5" s="35"/>
      <c r="V5" s="35"/>
      <c r="W5" s="35"/>
      <c r="X5" s="35"/>
    </row>
    <row r="6" spans="1:24" ht="18.350000000000001" x14ac:dyDescent="0.25">
      <c r="A6" s="87"/>
      <c r="B6" s="90"/>
      <c r="C6" s="64">
        <v>43</v>
      </c>
      <c r="D6" s="66" t="s">
        <v>39</v>
      </c>
      <c r="E6" s="66" t="s">
        <v>40</v>
      </c>
      <c r="F6" s="66"/>
      <c r="G6" s="68">
        <v>436</v>
      </c>
      <c r="H6" s="69" t="s">
        <v>41</v>
      </c>
      <c r="I6" s="75" t="s">
        <v>35</v>
      </c>
      <c r="J6" s="75" t="s">
        <v>6</v>
      </c>
      <c r="K6" s="71">
        <v>142.84</v>
      </c>
      <c r="L6" s="76">
        <v>15</v>
      </c>
      <c r="M6" s="73">
        <f t="shared" si="0"/>
        <v>15</v>
      </c>
      <c r="N6" s="74" t="str">
        <f t="shared" si="1"/>
        <v>OK</v>
      </c>
      <c r="O6" s="82"/>
      <c r="P6" s="63"/>
      <c r="Q6" s="61"/>
      <c r="R6" s="35"/>
      <c r="S6" s="35"/>
      <c r="T6" s="35"/>
      <c r="U6" s="35"/>
      <c r="V6" s="35"/>
      <c r="W6" s="35"/>
      <c r="X6" s="35"/>
    </row>
    <row r="7" spans="1:24" ht="22.6" customHeight="1" x14ac:dyDescent="0.25">
      <c r="A7" s="87"/>
      <c r="B7" s="90"/>
      <c r="C7" s="64">
        <v>44</v>
      </c>
      <c r="D7" s="66" t="s">
        <v>42</v>
      </c>
      <c r="E7" s="66" t="s">
        <v>43</v>
      </c>
      <c r="F7" s="66"/>
      <c r="G7" s="68">
        <v>436</v>
      </c>
      <c r="H7" s="69" t="s">
        <v>38</v>
      </c>
      <c r="I7" s="75" t="s">
        <v>35</v>
      </c>
      <c r="J7" s="75" t="s">
        <v>6</v>
      </c>
      <c r="K7" s="71">
        <v>39.6</v>
      </c>
      <c r="L7" s="76">
        <v>15</v>
      </c>
      <c r="M7" s="73">
        <f t="shared" si="0"/>
        <v>15</v>
      </c>
      <c r="N7" s="74" t="str">
        <f t="shared" si="1"/>
        <v>OK</v>
      </c>
      <c r="O7" s="82"/>
      <c r="P7" s="61"/>
      <c r="Q7" s="61"/>
      <c r="R7" s="35"/>
      <c r="S7" s="35"/>
      <c r="T7" s="35"/>
      <c r="U7" s="36"/>
      <c r="V7" s="35"/>
      <c r="W7" s="35"/>
      <c r="X7" s="35"/>
    </row>
    <row r="8" spans="1:24" ht="21.1" customHeight="1" x14ac:dyDescent="0.25">
      <c r="A8" s="87"/>
      <c r="B8" s="90"/>
      <c r="C8" s="64">
        <v>45</v>
      </c>
      <c r="D8" s="66" t="s">
        <v>44</v>
      </c>
      <c r="E8" s="66" t="s">
        <v>37</v>
      </c>
      <c r="F8" s="66"/>
      <c r="G8" s="68">
        <v>436</v>
      </c>
      <c r="H8" s="69" t="s">
        <v>45</v>
      </c>
      <c r="I8" s="75" t="s">
        <v>35</v>
      </c>
      <c r="J8" s="75" t="s">
        <v>6</v>
      </c>
      <c r="K8" s="71">
        <v>53</v>
      </c>
      <c r="L8" s="76">
        <v>30</v>
      </c>
      <c r="M8" s="73">
        <f t="shared" si="0"/>
        <v>30</v>
      </c>
      <c r="N8" s="74" t="str">
        <f t="shared" si="1"/>
        <v>OK</v>
      </c>
      <c r="O8" s="82"/>
      <c r="P8" s="61"/>
      <c r="Q8" s="61"/>
      <c r="R8" s="35"/>
      <c r="S8" s="35"/>
      <c r="T8" s="35"/>
      <c r="U8" s="35"/>
      <c r="V8" s="35"/>
      <c r="W8" s="35"/>
      <c r="X8" s="35"/>
    </row>
    <row r="9" spans="1:24" ht="18.350000000000001" x14ac:dyDescent="0.25">
      <c r="A9" s="87"/>
      <c r="B9" s="90"/>
      <c r="C9" s="64">
        <v>46</v>
      </c>
      <c r="D9" s="66" t="s">
        <v>46</v>
      </c>
      <c r="E9" s="66" t="s">
        <v>43</v>
      </c>
      <c r="F9" s="66"/>
      <c r="G9" s="68">
        <v>436</v>
      </c>
      <c r="H9" s="69" t="s">
        <v>47</v>
      </c>
      <c r="I9" s="75" t="s">
        <v>35</v>
      </c>
      <c r="J9" s="75" t="s">
        <v>6</v>
      </c>
      <c r="K9" s="71">
        <v>19.98</v>
      </c>
      <c r="L9" s="76">
        <v>20</v>
      </c>
      <c r="M9" s="73">
        <f t="shared" si="0"/>
        <v>5</v>
      </c>
      <c r="N9" s="74" t="str">
        <f t="shared" si="1"/>
        <v>OK</v>
      </c>
      <c r="O9" s="82">
        <v>15</v>
      </c>
      <c r="P9" s="61"/>
      <c r="Q9" s="61"/>
      <c r="R9" s="35"/>
      <c r="S9" s="35"/>
      <c r="T9" s="35"/>
      <c r="U9" s="35"/>
      <c r="V9" s="35"/>
      <c r="W9" s="35"/>
      <c r="X9" s="35"/>
    </row>
    <row r="10" spans="1:24" ht="18.350000000000001" x14ac:dyDescent="0.25">
      <c r="A10" s="87"/>
      <c r="B10" s="90"/>
      <c r="C10" s="64">
        <v>47</v>
      </c>
      <c r="D10" s="66" t="s">
        <v>48</v>
      </c>
      <c r="E10" s="66" t="s">
        <v>49</v>
      </c>
      <c r="F10" s="66"/>
      <c r="G10" s="68">
        <v>436</v>
      </c>
      <c r="H10" s="69" t="s">
        <v>50</v>
      </c>
      <c r="I10" s="75" t="s">
        <v>35</v>
      </c>
      <c r="J10" s="75" t="s">
        <v>6</v>
      </c>
      <c r="K10" s="71">
        <v>27</v>
      </c>
      <c r="L10" s="76">
        <v>25</v>
      </c>
      <c r="M10" s="73">
        <f t="shared" si="0"/>
        <v>5</v>
      </c>
      <c r="N10" s="74" t="str">
        <f t="shared" si="1"/>
        <v>OK</v>
      </c>
      <c r="O10" s="82">
        <v>20</v>
      </c>
      <c r="P10" s="61"/>
      <c r="Q10" s="63"/>
      <c r="R10" s="35"/>
      <c r="S10" s="35"/>
      <c r="T10" s="35"/>
      <c r="U10" s="35"/>
      <c r="V10" s="35"/>
      <c r="W10" s="35"/>
      <c r="X10" s="35"/>
    </row>
    <row r="11" spans="1:24" ht="18.350000000000001" x14ac:dyDescent="0.25">
      <c r="A11" s="88"/>
      <c r="B11" s="91"/>
      <c r="C11" s="64">
        <v>48</v>
      </c>
      <c r="D11" s="67" t="s">
        <v>51</v>
      </c>
      <c r="E11" s="67" t="s">
        <v>43</v>
      </c>
      <c r="F11" s="67"/>
      <c r="G11" s="68">
        <v>436</v>
      </c>
      <c r="H11" s="69" t="s">
        <v>52</v>
      </c>
      <c r="I11" s="77" t="s">
        <v>35</v>
      </c>
      <c r="J11" s="77" t="s">
        <v>6</v>
      </c>
      <c r="K11" s="71">
        <v>36.659999999999997</v>
      </c>
      <c r="L11" s="78">
        <v>20</v>
      </c>
      <c r="M11" s="73">
        <f t="shared" si="0"/>
        <v>5</v>
      </c>
      <c r="N11" s="74" t="str">
        <f t="shared" si="1"/>
        <v>OK</v>
      </c>
      <c r="O11" s="82">
        <v>15</v>
      </c>
      <c r="P11" s="61"/>
      <c r="Q11" s="61"/>
      <c r="R11" s="35"/>
      <c r="S11" s="35"/>
      <c r="T11" s="35"/>
      <c r="U11" s="36"/>
      <c r="V11" s="35"/>
      <c r="W11" s="35"/>
      <c r="X11" s="35"/>
    </row>
    <row r="12" spans="1:24" x14ac:dyDescent="0.25">
      <c r="O12" s="85">
        <f>SUMPRODUCT($K$4:$K$11,O4:O11)</f>
        <v>1389.6</v>
      </c>
      <c r="P12" s="31">
        <f>SUMPRODUCT($K$4:$K$11,P4:P11)</f>
        <v>0</v>
      </c>
      <c r="Q12" s="31">
        <f>SUMPRODUCT($K$4:$K$11,Q4:Q11)</f>
        <v>0</v>
      </c>
      <c r="R12" s="31">
        <f>SUMPRODUCT($K$4:$K$11,R4:R11)</f>
        <v>0</v>
      </c>
      <c r="S12" s="31">
        <f>SUMPRODUCT(K4:K11,S4:S11)</f>
        <v>0</v>
      </c>
      <c r="T12" s="31">
        <f>SUMPRODUCT(K4:K11,T4:T11)</f>
        <v>0</v>
      </c>
      <c r="U12" s="32">
        <f>SUMPRODUCT(K4:K11,U4:U11)</f>
        <v>0</v>
      </c>
    </row>
    <row r="13" spans="1:24" x14ac:dyDescent="0.25">
      <c r="O13" s="52"/>
      <c r="P13" s="49"/>
      <c r="Q13" s="49"/>
      <c r="R13" s="49"/>
    </row>
    <row r="14" spans="1:24" x14ac:dyDescent="0.25">
      <c r="O14" s="52"/>
      <c r="P14" s="49"/>
      <c r="Q14" s="49"/>
      <c r="R14" s="49"/>
    </row>
    <row r="15" spans="1:24" x14ac:dyDescent="0.25">
      <c r="O15" s="52"/>
      <c r="P15" s="49"/>
      <c r="Q15" s="49"/>
      <c r="R15" s="49"/>
    </row>
    <row r="16" spans="1:24" x14ac:dyDescent="0.25">
      <c r="O16" s="52"/>
      <c r="P16" s="49"/>
      <c r="Q16" s="49"/>
      <c r="R16" s="49"/>
    </row>
    <row r="17" spans="15:18" x14ac:dyDescent="0.25">
      <c r="O17" s="52"/>
      <c r="P17" s="49"/>
      <c r="Q17" s="49"/>
      <c r="R17" s="49"/>
    </row>
    <row r="18" spans="15:18" ht="26.35" customHeight="1" x14ac:dyDescent="0.25">
      <c r="O18" s="52"/>
    </row>
    <row r="19" spans="15:18" x14ac:dyDescent="0.25">
      <c r="O19" s="52"/>
    </row>
    <row r="20" spans="15:18" x14ac:dyDescent="0.25">
      <c r="O20" s="52"/>
    </row>
    <row r="21" spans="15:18" x14ac:dyDescent="0.25">
      <c r="O21" s="52"/>
    </row>
    <row r="22" spans="15:18" x14ac:dyDescent="0.25">
      <c r="O22" s="52"/>
    </row>
    <row r="23" spans="15:18" x14ac:dyDescent="0.25">
      <c r="O23" s="52"/>
    </row>
    <row r="24" spans="15:18" x14ac:dyDescent="0.25">
      <c r="O24" s="52"/>
    </row>
    <row r="25" spans="15:18" x14ac:dyDescent="0.25">
      <c r="O25" s="52"/>
    </row>
    <row r="26" spans="15:18" x14ac:dyDescent="0.25">
      <c r="O26" s="52"/>
    </row>
    <row r="27" spans="15:18" ht="90" customHeight="1" x14ac:dyDescent="0.25">
      <c r="O27" s="52"/>
    </row>
    <row r="28" spans="15:18" x14ac:dyDescent="0.25">
      <c r="O28" s="52"/>
    </row>
    <row r="29" spans="15:18" x14ac:dyDescent="0.25">
      <c r="O29" s="52"/>
    </row>
    <row r="30" spans="15:18" x14ac:dyDescent="0.25">
      <c r="O30" s="52"/>
    </row>
    <row r="31" spans="15:18" x14ac:dyDescent="0.25">
      <c r="O31" s="52"/>
    </row>
    <row r="32" spans="15:18" x14ac:dyDescent="0.25">
      <c r="O32" s="52"/>
    </row>
    <row r="33" spans="15:15" x14ac:dyDescent="0.25">
      <c r="O33" s="52"/>
    </row>
    <row r="34" spans="15:15" x14ac:dyDescent="0.25">
      <c r="O34" s="52"/>
    </row>
    <row r="35" spans="15:15" x14ac:dyDescent="0.25">
      <c r="O35" s="52"/>
    </row>
    <row r="36" spans="15:15" x14ac:dyDescent="0.25">
      <c r="O36" s="52"/>
    </row>
    <row r="37" spans="15:15" x14ac:dyDescent="0.25">
      <c r="O37" s="52"/>
    </row>
    <row r="38" spans="15:15" x14ac:dyDescent="0.25">
      <c r="O38" s="52"/>
    </row>
    <row r="39" spans="15:15" x14ac:dyDescent="0.25">
      <c r="O39" s="52"/>
    </row>
    <row r="40" spans="15:15" x14ac:dyDescent="0.25">
      <c r="O40" s="52"/>
    </row>
    <row r="41" spans="15:15" x14ac:dyDescent="0.25">
      <c r="O41" s="52"/>
    </row>
    <row r="42" spans="15:15" x14ac:dyDescent="0.25">
      <c r="O42" s="52"/>
    </row>
    <row r="43" spans="15:15" x14ac:dyDescent="0.25">
      <c r="O43" s="52"/>
    </row>
    <row r="44" spans="15:15" x14ac:dyDescent="0.25">
      <c r="O44" s="52"/>
    </row>
    <row r="45" spans="15:15" x14ac:dyDescent="0.25">
      <c r="O45" s="52"/>
    </row>
    <row r="46" spans="15:15" x14ac:dyDescent="0.25">
      <c r="O46" s="52"/>
    </row>
    <row r="47" spans="15:15" x14ac:dyDescent="0.25">
      <c r="O47" s="52"/>
    </row>
    <row r="48" spans="15:15" x14ac:dyDescent="0.25">
      <c r="O48" s="52"/>
    </row>
    <row r="49" spans="15:15" x14ac:dyDescent="0.25">
      <c r="O49" s="52"/>
    </row>
    <row r="50" spans="15:15" x14ac:dyDescent="0.25">
      <c r="O50" s="52"/>
    </row>
    <row r="51" spans="15:15" x14ac:dyDescent="0.25">
      <c r="O51" s="52"/>
    </row>
    <row r="52" spans="15:15" x14ac:dyDescent="0.25">
      <c r="O52" s="52"/>
    </row>
    <row r="53" spans="15:15" x14ac:dyDescent="0.25">
      <c r="O53" s="52"/>
    </row>
    <row r="54" spans="15:15" x14ac:dyDescent="0.25">
      <c r="O54" s="52"/>
    </row>
    <row r="55" spans="15:15" x14ac:dyDescent="0.25">
      <c r="O55" s="52"/>
    </row>
    <row r="56" spans="15:15" x14ac:dyDescent="0.25">
      <c r="O56" s="52"/>
    </row>
    <row r="57" spans="15:15" x14ac:dyDescent="0.25">
      <c r="O57" s="52"/>
    </row>
    <row r="58" spans="15:15" x14ac:dyDescent="0.25">
      <c r="O58" s="52"/>
    </row>
    <row r="59" spans="15:15" x14ac:dyDescent="0.25">
      <c r="O59" s="52"/>
    </row>
    <row r="60" spans="15:15" x14ac:dyDescent="0.25">
      <c r="O60" s="52"/>
    </row>
    <row r="61" spans="15:15" x14ac:dyDescent="0.25">
      <c r="O61" s="52"/>
    </row>
    <row r="62" spans="15:15" x14ac:dyDescent="0.25">
      <c r="O62" s="52"/>
    </row>
    <row r="63" spans="15:15" x14ac:dyDescent="0.25">
      <c r="O63" s="52"/>
    </row>
    <row r="64" spans="15:15" x14ac:dyDescent="0.25">
      <c r="O64" s="52"/>
    </row>
    <row r="65" spans="15:15" x14ac:dyDescent="0.25">
      <c r="O65" s="52"/>
    </row>
    <row r="66" spans="15:15" x14ac:dyDescent="0.25">
      <c r="O66" s="52"/>
    </row>
    <row r="67" spans="15:15" x14ac:dyDescent="0.25">
      <c r="O67" s="52"/>
    </row>
    <row r="68" spans="15:15" x14ac:dyDescent="0.25">
      <c r="O68" s="52"/>
    </row>
    <row r="69" spans="15:15" x14ac:dyDescent="0.25">
      <c r="O69" s="52"/>
    </row>
    <row r="70" spans="15:15" x14ac:dyDescent="0.25">
      <c r="O70" s="52"/>
    </row>
    <row r="71" spans="15:15" x14ac:dyDescent="0.25">
      <c r="O71" s="52"/>
    </row>
    <row r="72" spans="15:15" x14ac:dyDescent="0.25">
      <c r="O72" s="52"/>
    </row>
    <row r="73" spans="15:15" x14ac:dyDescent="0.25">
      <c r="O73" s="52"/>
    </row>
    <row r="74" spans="15:15" x14ac:dyDescent="0.25">
      <c r="O74" s="52"/>
    </row>
    <row r="75" spans="15:15" x14ac:dyDescent="0.25">
      <c r="O75" s="52"/>
    </row>
    <row r="76" spans="15:15" x14ac:dyDescent="0.25">
      <c r="O76" s="52"/>
    </row>
    <row r="77" spans="15:15" x14ac:dyDescent="0.25">
      <c r="O77" s="52"/>
    </row>
    <row r="78" spans="15:15" x14ac:dyDescent="0.25">
      <c r="O78" s="52"/>
    </row>
    <row r="79" spans="15:15" x14ac:dyDescent="0.25">
      <c r="O79" s="52"/>
    </row>
    <row r="80" spans="15:15" x14ac:dyDescent="0.25">
      <c r="O80" s="52"/>
    </row>
    <row r="81" spans="15:15" x14ac:dyDescent="0.25">
      <c r="O81" s="52"/>
    </row>
    <row r="82" spans="15:15" x14ac:dyDescent="0.25">
      <c r="O82" s="52"/>
    </row>
    <row r="83" spans="15:15" x14ac:dyDescent="0.25">
      <c r="O83" s="52"/>
    </row>
    <row r="84" spans="15:15" x14ac:dyDescent="0.25">
      <c r="O84" s="52"/>
    </row>
    <row r="85" spans="15:15" x14ac:dyDescent="0.25">
      <c r="O85" s="52"/>
    </row>
    <row r="86" spans="15:15" x14ac:dyDescent="0.25">
      <c r="O86" s="52"/>
    </row>
    <row r="87" spans="15:15" x14ac:dyDescent="0.25">
      <c r="O87" s="52"/>
    </row>
    <row r="88" spans="15:15" x14ac:dyDescent="0.25">
      <c r="O88" s="52"/>
    </row>
    <row r="89" spans="15:15" x14ac:dyDescent="0.25">
      <c r="O89" s="52"/>
    </row>
    <row r="90" spans="15:15" x14ac:dyDescent="0.25">
      <c r="O90" s="52"/>
    </row>
    <row r="91" spans="15:15" x14ac:dyDescent="0.25">
      <c r="O91" s="52"/>
    </row>
    <row r="92" spans="15:15" x14ac:dyDescent="0.25">
      <c r="O92" s="52"/>
    </row>
    <row r="93" spans="15:15" x14ac:dyDescent="0.25">
      <c r="O93" s="52"/>
    </row>
    <row r="94" spans="15:15" x14ac:dyDescent="0.25">
      <c r="O94" s="52"/>
    </row>
    <row r="95" spans="15:15" x14ac:dyDescent="0.25">
      <c r="O95" s="52"/>
    </row>
    <row r="96" spans="15:15" x14ac:dyDescent="0.25">
      <c r="O96" s="52"/>
    </row>
    <row r="97" spans="15:15" x14ac:dyDescent="0.25">
      <c r="O97" s="52"/>
    </row>
    <row r="98" spans="15:15" x14ac:dyDescent="0.25">
      <c r="O98" s="52"/>
    </row>
    <row r="99" spans="15:15" x14ac:dyDescent="0.25">
      <c r="O99" s="52"/>
    </row>
    <row r="100" spans="15:15" x14ac:dyDescent="0.25">
      <c r="O100" s="52"/>
    </row>
    <row r="101" spans="15:15" x14ac:dyDescent="0.25">
      <c r="O101" s="52"/>
    </row>
    <row r="102" spans="15:15" x14ac:dyDescent="0.25">
      <c r="O102" s="52"/>
    </row>
    <row r="103" spans="15:15" x14ac:dyDescent="0.25">
      <c r="O103" s="52"/>
    </row>
    <row r="104" spans="15:15" x14ac:dyDescent="0.25">
      <c r="O104" s="52"/>
    </row>
    <row r="105" spans="15:15" x14ac:dyDescent="0.25">
      <c r="O105" s="52"/>
    </row>
    <row r="106" spans="15:15" x14ac:dyDescent="0.25">
      <c r="O106" s="52"/>
    </row>
    <row r="107" spans="15:15" x14ac:dyDescent="0.25">
      <c r="O107" s="52"/>
    </row>
    <row r="108" spans="15:15" x14ac:dyDescent="0.25">
      <c r="O108" s="52"/>
    </row>
    <row r="109" spans="15:15" x14ac:dyDescent="0.25">
      <c r="O109" s="52"/>
    </row>
    <row r="110" spans="15:15" x14ac:dyDescent="0.25">
      <c r="O110" s="52"/>
    </row>
    <row r="111" spans="15:15" x14ac:dyDescent="0.25">
      <c r="O111" s="52"/>
    </row>
    <row r="112" spans="15:15" x14ac:dyDescent="0.25">
      <c r="O112" s="52"/>
    </row>
    <row r="113" spans="15:15" x14ac:dyDescent="0.25">
      <c r="O113" s="52"/>
    </row>
    <row r="114" spans="15:15" x14ac:dyDescent="0.25">
      <c r="O114" s="52"/>
    </row>
    <row r="115" spans="15:15" x14ac:dyDescent="0.25">
      <c r="O115" s="52"/>
    </row>
    <row r="116" spans="15:15" x14ac:dyDescent="0.25">
      <c r="O116" s="52"/>
    </row>
    <row r="117" spans="15:15" x14ac:dyDescent="0.25">
      <c r="O117" s="52"/>
    </row>
    <row r="118" spans="15:15" x14ac:dyDescent="0.25">
      <c r="O118" s="52"/>
    </row>
    <row r="119" spans="15:15" x14ac:dyDescent="0.25">
      <c r="O119" s="52"/>
    </row>
    <row r="120" spans="15:15" x14ac:dyDescent="0.25">
      <c r="O120" s="52"/>
    </row>
    <row r="121" spans="15:15" x14ac:dyDescent="0.25">
      <c r="O121" s="52"/>
    </row>
    <row r="122" spans="15:15" x14ac:dyDescent="0.25">
      <c r="O122" s="52"/>
    </row>
    <row r="123" spans="15:15" x14ac:dyDescent="0.25">
      <c r="O123" s="52"/>
    </row>
    <row r="124" spans="15:15" x14ac:dyDescent="0.25">
      <c r="O124" s="52"/>
    </row>
    <row r="125" spans="15:15" x14ac:dyDescent="0.25">
      <c r="O125" s="52"/>
    </row>
    <row r="126" spans="15:15" x14ac:dyDescent="0.25">
      <c r="O126" s="52"/>
    </row>
    <row r="127" spans="15:15" x14ac:dyDescent="0.25">
      <c r="O127" s="52"/>
    </row>
    <row r="128" spans="15:15" x14ac:dyDescent="0.25">
      <c r="O128" s="52"/>
    </row>
    <row r="129" spans="15:15" x14ac:dyDescent="0.25">
      <c r="O129" s="52"/>
    </row>
    <row r="130" spans="15:15" x14ac:dyDescent="0.25">
      <c r="O130" s="52"/>
    </row>
    <row r="131" spans="15:15" x14ac:dyDescent="0.25">
      <c r="O131" s="52"/>
    </row>
    <row r="132" spans="15:15" x14ac:dyDescent="0.25">
      <c r="O132" s="52"/>
    </row>
    <row r="133" spans="15:15" x14ac:dyDescent="0.25">
      <c r="O133" s="52"/>
    </row>
    <row r="134" spans="15:15" x14ac:dyDescent="0.25">
      <c r="O134" s="52"/>
    </row>
    <row r="135" spans="15:15" x14ac:dyDescent="0.25">
      <c r="O135" s="52"/>
    </row>
    <row r="136" spans="15:15" x14ac:dyDescent="0.25">
      <c r="O136" s="52"/>
    </row>
    <row r="137" spans="15:15" x14ac:dyDescent="0.25">
      <c r="O137" s="52"/>
    </row>
    <row r="138" spans="15:15" x14ac:dyDescent="0.25">
      <c r="O138" s="52"/>
    </row>
    <row r="139" spans="15:15" x14ac:dyDescent="0.25">
      <c r="O139" s="52"/>
    </row>
    <row r="140" spans="15:15" x14ac:dyDescent="0.25">
      <c r="O140" s="52"/>
    </row>
    <row r="141" spans="15:15" x14ac:dyDescent="0.25">
      <c r="O141" s="52"/>
    </row>
    <row r="142" spans="15:15" x14ac:dyDescent="0.25">
      <c r="O142" s="52"/>
    </row>
    <row r="143" spans="15:15" x14ac:dyDescent="0.25">
      <c r="O143" s="52"/>
    </row>
    <row r="144" spans="15:15" x14ac:dyDescent="0.25">
      <c r="O144" s="52"/>
    </row>
    <row r="145" spans="15:15" x14ac:dyDescent="0.25">
      <c r="O145" s="52"/>
    </row>
    <row r="146" spans="15:15" x14ac:dyDescent="0.25">
      <c r="O146" s="52"/>
    </row>
    <row r="147" spans="15:15" x14ac:dyDescent="0.25">
      <c r="O147" s="52"/>
    </row>
    <row r="148" spans="15:15" x14ac:dyDescent="0.25">
      <c r="O148" s="52"/>
    </row>
    <row r="149" spans="15:15" x14ac:dyDescent="0.25">
      <c r="O149" s="52"/>
    </row>
    <row r="150" spans="15:15" x14ac:dyDescent="0.25">
      <c r="O150" s="52"/>
    </row>
    <row r="151" spans="15:15" x14ac:dyDescent="0.25">
      <c r="O151" s="52"/>
    </row>
    <row r="152" spans="15:15" x14ac:dyDescent="0.25">
      <c r="O152" s="52"/>
    </row>
    <row r="153" spans="15:15" x14ac:dyDescent="0.25">
      <c r="O153" s="52"/>
    </row>
    <row r="154" spans="15:15" x14ac:dyDescent="0.25">
      <c r="O154" s="52"/>
    </row>
    <row r="155" spans="15:15" x14ac:dyDescent="0.25">
      <c r="O155" s="52"/>
    </row>
    <row r="156" spans="15:15" x14ac:dyDescent="0.25">
      <c r="O156" s="52"/>
    </row>
    <row r="157" spans="15:15" x14ac:dyDescent="0.25">
      <c r="O157" s="52"/>
    </row>
    <row r="158" spans="15:15" x14ac:dyDescent="0.25">
      <c r="O158" s="52"/>
    </row>
    <row r="159" spans="15:15" x14ac:dyDescent="0.25">
      <c r="O159" s="52"/>
    </row>
    <row r="160" spans="15:15" x14ac:dyDescent="0.25">
      <c r="O160" s="52"/>
    </row>
    <row r="161" spans="15:15" x14ac:dyDescent="0.25">
      <c r="O161" s="52"/>
    </row>
    <row r="162" spans="15:15" x14ac:dyDescent="0.25">
      <c r="O162" s="52"/>
    </row>
    <row r="163" spans="15:15" x14ac:dyDescent="0.25">
      <c r="O163" s="52"/>
    </row>
    <row r="164" spans="15:15" x14ac:dyDescent="0.25">
      <c r="O164" s="52"/>
    </row>
    <row r="165" spans="15:15" x14ac:dyDescent="0.25">
      <c r="O165" s="52"/>
    </row>
    <row r="166" spans="15:15" x14ac:dyDescent="0.25">
      <c r="O166" s="52"/>
    </row>
    <row r="167" spans="15:15" x14ac:dyDescent="0.25">
      <c r="O167" s="52"/>
    </row>
    <row r="168" spans="15:15" x14ac:dyDescent="0.25">
      <c r="O168" s="52"/>
    </row>
    <row r="169" spans="15:15" x14ac:dyDescent="0.25">
      <c r="O169" s="52"/>
    </row>
    <row r="170" spans="15:15" x14ac:dyDescent="0.25">
      <c r="O170" s="52"/>
    </row>
    <row r="171" spans="15:15" x14ac:dyDescent="0.25">
      <c r="O171" s="52"/>
    </row>
    <row r="172" spans="15:15" x14ac:dyDescent="0.25">
      <c r="O172" s="52"/>
    </row>
    <row r="173" spans="15:15" x14ac:dyDescent="0.25">
      <c r="O173" s="52"/>
    </row>
    <row r="174" spans="15:15" x14ac:dyDescent="0.25">
      <c r="O174" s="52"/>
    </row>
    <row r="175" spans="15:15" x14ac:dyDescent="0.25">
      <c r="O175" s="52"/>
    </row>
    <row r="176" spans="15:15" x14ac:dyDescent="0.25">
      <c r="O176" s="52"/>
    </row>
    <row r="177" spans="15:15" x14ac:dyDescent="0.25">
      <c r="O177" s="52"/>
    </row>
    <row r="178" spans="15:15" x14ac:dyDescent="0.25">
      <c r="O178" s="52"/>
    </row>
    <row r="179" spans="15:15" x14ac:dyDescent="0.25">
      <c r="O179" s="52"/>
    </row>
    <row r="180" spans="15:15" x14ac:dyDescent="0.25">
      <c r="O180" s="52"/>
    </row>
    <row r="181" spans="15:15" x14ac:dyDescent="0.25">
      <c r="O181" s="52"/>
    </row>
    <row r="182" spans="15:15" x14ac:dyDescent="0.25">
      <c r="O182" s="52"/>
    </row>
    <row r="183" spans="15:15" x14ac:dyDescent="0.25">
      <c r="O183" s="52"/>
    </row>
    <row r="184" spans="15:15" x14ac:dyDescent="0.25">
      <c r="O184" s="52"/>
    </row>
    <row r="185" spans="15:15" x14ac:dyDescent="0.25">
      <c r="O185" s="52"/>
    </row>
    <row r="186" spans="15:15" x14ac:dyDescent="0.25">
      <c r="O186" s="52"/>
    </row>
    <row r="187" spans="15:15" x14ac:dyDescent="0.25">
      <c r="O187" s="52"/>
    </row>
    <row r="188" spans="15:15" x14ac:dyDescent="0.25">
      <c r="O188" s="52"/>
    </row>
    <row r="189" spans="15:15" x14ac:dyDescent="0.25">
      <c r="O189" s="52"/>
    </row>
    <row r="190" spans="15:15" x14ac:dyDescent="0.25">
      <c r="O190" s="52"/>
    </row>
    <row r="191" spans="15:15" x14ac:dyDescent="0.25">
      <c r="O191" s="52"/>
    </row>
    <row r="192" spans="15:15" x14ac:dyDescent="0.25">
      <c r="O192" s="52"/>
    </row>
    <row r="193" spans="15:15" x14ac:dyDescent="0.25">
      <c r="O193" s="52"/>
    </row>
    <row r="194" spans="15:15" x14ac:dyDescent="0.25">
      <c r="O194" s="52"/>
    </row>
    <row r="195" spans="15:15" x14ac:dyDescent="0.25">
      <c r="O195" s="52"/>
    </row>
    <row r="196" spans="15:15" x14ac:dyDescent="0.25">
      <c r="O196" s="52"/>
    </row>
    <row r="197" spans="15:15" x14ac:dyDescent="0.25">
      <c r="O197" s="52"/>
    </row>
    <row r="198" spans="15:15" x14ac:dyDescent="0.25">
      <c r="O198" s="52"/>
    </row>
    <row r="199" spans="15:15" x14ac:dyDescent="0.25">
      <c r="O199" s="52"/>
    </row>
    <row r="200" spans="15:15" x14ac:dyDescent="0.25">
      <c r="O200" s="52"/>
    </row>
    <row r="201" spans="15:15" x14ac:dyDescent="0.25">
      <c r="O201" s="52"/>
    </row>
    <row r="202" spans="15:15" x14ac:dyDescent="0.25">
      <c r="O202" s="52"/>
    </row>
    <row r="203" spans="15:15" x14ac:dyDescent="0.25">
      <c r="O203" s="52"/>
    </row>
    <row r="204" spans="15:15" x14ac:dyDescent="0.25">
      <c r="O204" s="52"/>
    </row>
    <row r="205" spans="15:15" x14ac:dyDescent="0.25">
      <c r="O205" s="52"/>
    </row>
    <row r="206" spans="15:15" x14ac:dyDescent="0.25">
      <c r="O206" s="52"/>
    </row>
    <row r="207" spans="15:15" x14ac:dyDescent="0.25">
      <c r="O207" s="52"/>
    </row>
    <row r="208" spans="15:15" x14ac:dyDescent="0.25">
      <c r="O208" s="52"/>
    </row>
    <row r="209" spans="15:15" x14ac:dyDescent="0.25">
      <c r="O209" s="52"/>
    </row>
    <row r="210" spans="15:15" x14ac:dyDescent="0.25">
      <c r="O210" s="52"/>
    </row>
    <row r="211" spans="15:15" x14ac:dyDescent="0.25">
      <c r="O211" s="52"/>
    </row>
    <row r="212" spans="15:15" x14ac:dyDescent="0.25">
      <c r="O212" s="52"/>
    </row>
    <row r="213" spans="15:15" x14ac:dyDescent="0.25">
      <c r="O213" s="52"/>
    </row>
    <row r="214" spans="15:15" x14ac:dyDescent="0.25">
      <c r="O214" s="52"/>
    </row>
    <row r="215" spans="15:15" x14ac:dyDescent="0.25">
      <c r="O215" s="52"/>
    </row>
    <row r="216" spans="15:15" x14ac:dyDescent="0.25">
      <c r="O216" s="52"/>
    </row>
    <row r="217" spans="15:15" x14ac:dyDescent="0.25">
      <c r="O217" s="52"/>
    </row>
    <row r="218" spans="15:15" x14ac:dyDescent="0.25">
      <c r="O218" s="52"/>
    </row>
    <row r="219" spans="15:15" x14ac:dyDescent="0.25">
      <c r="O219" s="52"/>
    </row>
    <row r="220" spans="15:15" x14ac:dyDescent="0.25">
      <c r="O220" s="52"/>
    </row>
    <row r="221" spans="15:15" x14ac:dyDescent="0.25">
      <c r="O221" s="52"/>
    </row>
    <row r="222" spans="15:15" x14ac:dyDescent="0.25">
      <c r="O222" s="52"/>
    </row>
    <row r="223" spans="15:15" x14ac:dyDescent="0.25">
      <c r="O223" s="52"/>
    </row>
    <row r="224" spans="15:15" x14ac:dyDescent="0.25">
      <c r="O224" s="52"/>
    </row>
    <row r="225" spans="15:15" x14ac:dyDescent="0.25">
      <c r="O225" s="52"/>
    </row>
    <row r="226" spans="15:15" x14ac:dyDescent="0.25">
      <c r="O226" s="52"/>
    </row>
    <row r="227" spans="15:15" x14ac:dyDescent="0.25">
      <c r="O227" s="52"/>
    </row>
    <row r="228" spans="15:15" x14ac:dyDescent="0.25">
      <c r="O228" s="52"/>
    </row>
    <row r="229" spans="15:15" x14ac:dyDescent="0.25">
      <c r="O229" s="52"/>
    </row>
    <row r="230" spans="15:15" x14ac:dyDescent="0.25">
      <c r="O230" s="52"/>
    </row>
    <row r="231" spans="15:15" x14ac:dyDescent="0.25">
      <c r="O231" s="52"/>
    </row>
    <row r="232" spans="15:15" x14ac:dyDescent="0.25">
      <c r="O232" s="52"/>
    </row>
    <row r="233" spans="15:15" x14ac:dyDescent="0.25">
      <c r="O233" s="52"/>
    </row>
    <row r="234" spans="15:15" x14ac:dyDescent="0.25">
      <c r="O234" s="52"/>
    </row>
    <row r="235" spans="15:15" x14ac:dyDescent="0.25">
      <c r="O235" s="52"/>
    </row>
    <row r="236" spans="15:15" x14ac:dyDescent="0.25">
      <c r="O236" s="52"/>
    </row>
  </sheetData>
  <mergeCells count="16">
    <mergeCell ref="A4:A11"/>
    <mergeCell ref="B4:B11"/>
    <mergeCell ref="W1:W2"/>
    <mergeCell ref="X1:X2"/>
    <mergeCell ref="A2:N2"/>
    <mergeCell ref="D1:K1"/>
    <mergeCell ref="L1:N1"/>
    <mergeCell ref="V1:V2"/>
    <mergeCell ref="R1:R2"/>
    <mergeCell ref="S1:S2"/>
    <mergeCell ref="T1:T2"/>
    <mergeCell ref="U1:U2"/>
    <mergeCell ref="Q1:Q2"/>
    <mergeCell ref="A1:C1"/>
    <mergeCell ref="O1:O2"/>
    <mergeCell ref="P1:P2"/>
  </mergeCells>
  <conditionalFormatting sqref="M23:N47 M4:M22">
    <cfRule type="cellIs" dxfId="145" priority="19" stopIfTrue="1" operator="greaterThan">
      <formula>0</formula>
    </cfRule>
    <cfRule type="cellIs" dxfId="144" priority="20" stopIfTrue="1" operator="greaterThan">
      <formula>0</formula>
    </cfRule>
    <cfRule type="cellIs" dxfId="143" priority="21" stopIfTrue="1" operator="greaterThan">
      <formula>0</formula>
    </cfRule>
  </conditionalFormatting>
  <conditionalFormatting sqref="P23:P47 P4:Q22">
    <cfRule type="cellIs" dxfId="142" priority="16" stopIfTrue="1" operator="greaterThan">
      <formula>0</formula>
    </cfRule>
    <cfRule type="cellIs" dxfId="141" priority="17" stopIfTrue="1" operator="greaterThan">
      <formula>0</formula>
    </cfRule>
    <cfRule type="cellIs" dxfId="140" priority="18" stopIfTrue="1" operator="greaterThan">
      <formula>0</formula>
    </cfRule>
  </conditionalFormatting>
  <conditionalFormatting sqref="Q26:Q33">
    <cfRule type="cellIs" dxfId="139" priority="13" stopIfTrue="1" operator="greaterThan">
      <formula>0</formula>
    </cfRule>
    <cfRule type="cellIs" dxfId="138" priority="14" stopIfTrue="1" operator="greaterThan">
      <formula>0</formula>
    </cfRule>
    <cfRule type="cellIs" dxfId="137" priority="15" stopIfTrue="1" operator="greaterThan">
      <formula>0</formula>
    </cfRule>
  </conditionalFormatting>
  <conditionalFormatting sqref="Q36:Q45">
    <cfRule type="cellIs" dxfId="136" priority="10" stopIfTrue="1" operator="greaterThan">
      <formula>0</formula>
    </cfRule>
    <cfRule type="cellIs" dxfId="135" priority="11" stopIfTrue="1" operator="greaterThan">
      <formula>0</formula>
    </cfRule>
    <cfRule type="cellIs" dxfId="134" priority="12" stopIfTrue="1" operator="greaterThan">
      <formula>0</formula>
    </cfRule>
  </conditionalFormatting>
  <conditionalFormatting sqref="Q52:Q54">
    <cfRule type="cellIs" dxfId="133" priority="7" stopIfTrue="1" operator="greaterThan">
      <formula>0</formula>
    </cfRule>
    <cfRule type="cellIs" dxfId="132" priority="8" stopIfTrue="1" operator="greaterThan">
      <formula>0</formula>
    </cfRule>
    <cfRule type="cellIs" dxfId="131" priority="9" stopIfTrue="1" operator="greaterThan">
      <formula>0</formula>
    </cfRule>
  </conditionalFormatting>
  <conditionalFormatting sqref="O4:O11 O13:O47">
    <cfRule type="cellIs" dxfId="130" priority="4" stopIfTrue="1" operator="greaterThan">
      <formula>0</formula>
    </cfRule>
    <cfRule type="cellIs" dxfId="129" priority="5" stopIfTrue="1" operator="greaterThan">
      <formula>0</formula>
    </cfRule>
    <cfRule type="cellIs" dxfId="128" priority="6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X236"/>
  <sheetViews>
    <sheetView zoomScale="82" zoomScaleNormal="82" workbookViewId="0">
      <selection activeCell="D21" sqref="D21"/>
    </sheetView>
  </sheetViews>
  <sheetFormatPr defaultColWidth="9.75" defaultRowHeight="14.3" x14ac:dyDescent="0.25"/>
  <cols>
    <col min="1" max="1" width="15.25" style="1" customWidth="1"/>
    <col min="2" max="2" width="23.75" style="1" customWidth="1"/>
    <col min="3" max="3" width="12.375" style="17" customWidth="1"/>
    <col min="4" max="4" width="64.25" style="1" customWidth="1"/>
    <col min="5" max="5" width="16" style="1" customWidth="1"/>
    <col min="6" max="6" width="8" style="1" hidden="1" customWidth="1"/>
    <col min="7" max="7" width="15.75" style="1" customWidth="1"/>
    <col min="8" max="8" width="14.125" style="1" customWidth="1"/>
    <col min="9" max="9" width="17.875" style="1" customWidth="1"/>
    <col min="10" max="10" width="15.875" style="1" bestFit="1" customWidth="1"/>
    <col min="11" max="11" width="12.75" style="23" bestFit="1" customWidth="1"/>
    <col min="12" max="12" width="11.25" style="20" customWidth="1"/>
    <col min="13" max="13" width="13.25" style="18" customWidth="1"/>
    <col min="14" max="14" width="12.625" style="4" customWidth="1"/>
    <col min="15" max="15" width="15.375" style="50" customWidth="1"/>
    <col min="16" max="18" width="16.375" style="50" bestFit="1" customWidth="1"/>
    <col min="19" max="20" width="16.375" style="2" bestFit="1" customWidth="1"/>
    <col min="21" max="21" width="17" style="2" customWidth="1"/>
    <col min="22" max="24" width="16.25" style="2" bestFit="1" customWidth="1"/>
    <col min="25" max="16384" width="9.75" style="2"/>
  </cols>
  <sheetData>
    <row r="1" spans="1:24" ht="32.950000000000003" customHeight="1" x14ac:dyDescent="0.25">
      <c r="A1" s="93" t="s">
        <v>26</v>
      </c>
      <c r="B1" s="93"/>
      <c r="C1" s="93"/>
      <c r="D1" s="93" t="s">
        <v>53</v>
      </c>
      <c r="E1" s="93"/>
      <c r="F1" s="93"/>
      <c r="G1" s="93"/>
      <c r="H1" s="93"/>
      <c r="I1" s="93"/>
      <c r="J1" s="93"/>
      <c r="K1" s="93"/>
      <c r="L1" s="93" t="s">
        <v>27</v>
      </c>
      <c r="M1" s="93"/>
      <c r="N1" s="93"/>
      <c r="O1" s="92" t="s">
        <v>55</v>
      </c>
      <c r="P1" s="92" t="s">
        <v>28</v>
      </c>
      <c r="Q1" s="92" t="s">
        <v>28</v>
      </c>
      <c r="R1" s="92" t="s">
        <v>28</v>
      </c>
      <c r="S1" s="92" t="s">
        <v>28</v>
      </c>
      <c r="T1" s="92" t="s">
        <v>28</v>
      </c>
      <c r="U1" s="92" t="s">
        <v>28</v>
      </c>
      <c r="V1" s="92" t="s">
        <v>28</v>
      </c>
      <c r="W1" s="92" t="s">
        <v>28</v>
      </c>
      <c r="X1" s="92" t="s">
        <v>28</v>
      </c>
    </row>
    <row r="2" spans="1:24" ht="21.75" customHeight="1" x14ac:dyDescent="0.25">
      <c r="A2" s="93" t="s">
        <v>23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24" s="3" customFormat="1" ht="50.3" customHeight="1" x14ac:dyDescent="0.2">
      <c r="A3" s="37" t="s">
        <v>4</v>
      </c>
      <c r="B3" s="37" t="s">
        <v>20</v>
      </c>
      <c r="C3" s="37" t="s">
        <v>2</v>
      </c>
      <c r="D3" s="38" t="s">
        <v>15</v>
      </c>
      <c r="E3" s="38" t="s">
        <v>31</v>
      </c>
      <c r="F3" s="38"/>
      <c r="G3" s="38" t="s">
        <v>18</v>
      </c>
      <c r="H3" s="38" t="s">
        <v>16</v>
      </c>
      <c r="I3" s="38" t="s">
        <v>22</v>
      </c>
      <c r="J3" s="38" t="s">
        <v>3</v>
      </c>
      <c r="K3" s="46" t="s">
        <v>21</v>
      </c>
      <c r="L3" s="15" t="s">
        <v>5</v>
      </c>
      <c r="M3" s="16" t="s">
        <v>0</v>
      </c>
      <c r="N3" s="14" t="s">
        <v>1</v>
      </c>
      <c r="O3" s="81">
        <v>45035</v>
      </c>
      <c r="P3" s="62" t="s">
        <v>19</v>
      </c>
      <c r="Q3" s="62" t="s">
        <v>19</v>
      </c>
      <c r="R3" s="62" t="s">
        <v>19</v>
      </c>
      <c r="S3" s="62" t="s">
        <v>19</v>
      </c>
      <c r="T3" s="62" t="s">
        <v>19</v>
      </c>
      <c r="U3" s="62" t="s">
        <v>19</v>
      </c>
      <c r="V3" s="62" t="s">
        <v>19</v>
      </c>
      <c r="W3" s="62" t="s">
        <v>19</v>
      </c>
      <c r="X3" s="62" t="s">
        <v>19</v>
      </c>
    </row>
    <row r="4" spans="1:24" ht="18.350000000000001" x14ac:dyDescent="0.25">
      <c r="A4" s="86" t="s">
        <v>29</v>
      </c>
      <c r="B4" s="89" t="s">
        <v>30</v>
      </c>
      <c r="C4" s="64">
        <v>41</v>
      </c>
      <c r="D4" s="65" t="s">
        <v>32</v>
      </c>
      <c r="E4" s="65" t="s">
        <v>33</v>
      </c>
      <c r="F4" s="65"/>
      <c r="G4" s="68">
        <v>436</v>
      </c>
      <c r="H4" s="69" t="s">
        <v>34</v>
      </c>
      <c r="I4" s="70" t="s">
        <v>35</v>
      </c>
      <c r="J4" s="70" t="s">
        <v>6</v>
      </c>
      <c r="K4" s="71">
        <v>115</v>
      </c>
      <c r="L4" s="72">
        <v>5</v>
      </c>
      <c r="M4" s="73">
        <f>L4-SUM(O4:X4)</f>
        <v>0</v>
      </c>
      <c r="N4" s="74" t="str">
        <f>IF(M4&lt;0,"ATENÇÃO","OK")</f>
        <v>OK</v>
      </c>
      <c r="O4" s="82">
        <v>5</v>
      </c>
      <c r="P4" s="61"/>
      <c r="Q4" s="61"/>
      <c r="R4" s="35"/>
      <c r="S4" s="35"/>
      <c r="T4" s="35"/>
      <c r="U4" s="35"/>
      <c r="V4" s="35"/>
      <c r="W4" s="35"/>
      <c r="X4" s="35"/>
    </row>
    <row r="5" spans="1:24" ht="18.350000000000001" x14ac:dyDescent="0.25">
      <c r="A5" s="87"/>
      <c r="B5" s="90"/>
      <c r="C5" s="64">
        <v>42</v>
      </c>
      <c r="D5" s="66" t="s">
        <v>36</v>
      </c>
      <c r="E5" s="66" t="s">
        <v>37</v>
      </c>
      <c r="F5" s="66"/>
      <c r="G5" s="68">
        <v>436</v>
      </c>
      <c r="H5" s="69" t="s">
        <v>38</v>
      </c>
      <c r="I5" s="75" t="s">
        <v>35</v>
      </c>
      <c r="J5" s="75" t="s">
        <v>6</v>
      </c>
      <c r="K5" s="71">
        <v>97.2</v>
      </c>
      <c r="L5" s="76">
        <v>5</v>
      </c>
      <c r="M5" s="73">
        <f t="shared" ref="M5:M11" si="0">L5-SUM(O5:X5)</f>
        <v>0</v>
      </c>
      <c r="N5" s="74" t="str">
        <f t="shared" ref="N5:N11" si="1">IF(M5&lt;0,"ATENÇÃO","OK")</f>
        <v>OK</v>
      </c>
      <c r="O5" s="82">
        <v>5</v>
      </c>
      <c r="P5" s="61"/>
      <c r="Q5" s="61"/>
      <c r="R5" s="35"/>
      <c r="S5" s="35"/>
      <c r="T5" s="35"/>
      <c r="U5" s="35"/>
      <c r="V5" s="35"/>
      <c r="W5" s="35"/>
      <c r="X5" s="35"/>
    </row>
    <row r="6" spans="1:24" ht="18.350000000000001" x14ac:dyDescent="0.25">
      <c r="A6" s="87"/>
      <c r="B6" s="90"/>
      <c r="C6" s="64">
        <v>43</v>
      </c>
      <c r="D6" s="66" t="s">
        <v>39</v>
      </c>
      <c r="E6" s="66" t="s">
        <v>40</v>
      </c>
      <c r="F6" s="66"/>
      <c r="G6" s="68">
        <v>436</v>
      </c>
      <c r="H6" s="69" t="s">
        <v>41</v>
      </c>
      <c r="I6" s="75" t="s">
        <v>35</v>
      </c>
      <c r="J6" s="75" t="s">
        <v>6</v>
      </c>
      <c r="K6" s="71">
        <v>142.84</v>
      </c>
      <c r="L6" s="76">
        <v>5</v>
      </c>
      <c r="M6" s="73">
        <f t="shared" si="0"/>
        <v>0</v>
      </c>
      <c r="N6" s="74" t="str">
        <f t="shared" si="1"/>
        <v>OK</v>
      </c>
      <c r="O6" s="82">
        <v>5</v>
      </c>
      <c r="P6" s="63"/>
      <c r="Q6" s="61"/>
      <c r="R6" s="35"/>
      <c r="S6" s="35"/>
      <c r="T6" s="35"/>
      <c r="U6" s="35"/>
      <c r="V6" s="35"/>
      <c r="W6" s="35"/>
      <c r="X6" s="35"/>
    </row>
    <row r="7" spans="1:24" ht="22.6" customHeight="1" x14ac:dyDescent="0.25">
      <c r="A7" s="87"/>
      <c r="B7" s="90"/>
      <c r="C7" s="64">
        <v>44</v>
      </c>
      <c r="D7" s="66" t="s">
        <v>42</v>
      </c>
      <c r="E7" s="66" t="s">
        <v>43</v>
      </c>
      <c r="F7" s="66"/>
      <c r="G7" s="68">
        <v>436</v>
      </c>
      <c r="H7" s="69" t="s">
        <v>38</v>
      </c>
      <c r="I7" s="75" t="s">
        <v>35</v>
      </c>
      <c r="J7" s="75" t="s">
        <v>6</v>
      </c>
      <c r="K7" s="71">
        <v>39.6</v>
      </c>
      <c r="L7" s="76">
        <v>5</v>
      </c>
      <c r="M7" s="73">
        <f t="shared" si="0"/>
        <v>0</v>
      </c>
      <c r="N7" s="74" t="str">
        <f t="shared" si="1"/>
        <v>OK</v>
      </c>
      <c r="O7" s="82">
        <v>5</v>
      </c>
      <c r="P7" s="61"/>
      <c r="Q7" s="61"/>
      <c r="R7" s="35"/>
      <c r="S7" s="35"/>
      <c r="T7" s="35"/>
      <c r="U7" s="36"/>
      <c r="V7" s="35"/>
      <c r="W7" s="35"/>
      <c r="X7" s="35"/>
    </row>
    <row r="8" spans="1:24" ht="21.75" customHeight="1" x14ac:dyDescent="0.25">
      <c r="A8" s="87"/>
      <c r="B8" s="90"/>
      <c r="C8" s="64">
        <v>45</v>
      </c>
      <c r="D8" s="66" t="s">
        <v>44</v>
      </c>
      <c r="E8" s="66" t="s">
        <v>37</v>
      </c>
      <c r="F8" s="66"/>
      <c r="G8" s="68">
        <v>436</v>
      </c>
      <c r="H8" s="69" t="s">
        <v>45</v>
      </c>
      <c r="I8" s="75" t="s">
        <v>35</v>
      </c>
      <c r="J8" s="75" t="s">
        <v>6</v>
      </c>
      <c r="K8" s="71">
        <v>53</v>
      </c>
      <c r="L8" s="76">
        <v>10</v>
      </c>
      <c r="M8" s="73">
        <f t="shared" si="0"/>
        <v>0</v>
      </c>
      <c r="N8" s="74" t="str">
        <f t="shared" si="1"/>
        <v>OK</v>
      </c>
      <c r="O8" s="82">
        <v>10</v>
      </c>
      <c r="P8" s="61"/>
      <c r="Q8" s="61"/>
      <c r="R8" s="35"/>
      <c r="S8" s="35"/>
      <c r="T8" s="35"/>
      <c r="U8" s="35"/>
      <c r="V8" s="35"/>
      <c r="W8" s="35"/>
      <c r="X8" s="35"/>
    </row>
    <row r="9" spans="1:24" ht="18.350000000000001" x14ac:dyDescent="0.25">
      <c r="A9" s="87"/>
      <c r="B9" s="90"/>
      <c r="C9" s="64">
        <v>46</v>
      </c>
      <c r="D9" s="66" t="s">
        <v>46</v>
      </c>
      <c r="E9" s="66" t="s">
        <v>43</v>
      </c>
      <c r="F9" s="66"/>
      <c r="G9" s="68">
        <v>436</v>
      </c>
      <c r="H9" s="69" t="s">
        <v>47</v>
      </c>
      <c r="I9" s="75" t="s">
        <v>35</v>
      </c>
      <c r="J9" s="75" t="s">
        <v>6</v>
      </c>
      <c r="K9" s="71">
        <v>19.98</v>
      </c>
      <c r="L9" s="76">
        <v>10</v>
      </c>
      <c r="M9" s="73">
        <f t="shared" si="0"/>
        <v>0</v>
      </c>
      <c r="N9" s="74" t="str">
        <f t="shared" si="1"/>
        <v>OK</v>
      </c>
      <c r="O9" s="82">
        <v>10</v>
      </c>
      <c r="P9" s="61"/>
      <c r="Q9" s="61"/>
      <c r="R9" s="35"/>
      <c r="S9" s="35"/>
      <c r="T9" s="35"/>
      <c r="U9" s="35"/>
      <c r="V9" s="35"/>
      <c r="W9" s="35"/>
      <c r="X9" s="35"/>
    </row>
    <row r="10" spans="1:24" ht="18.350000000000001" x14ac:dyDescent="0.25">
      <c r="A10" s="87"/>
      <c r="B10" s="90"/>
      <c r="C10" s="64">
        <v>47</v>
      </c>
      <c r="D10" s="66" t="s">
        <v>48</v>
      </c>
      <c r="E10" s="66" t="s">
        <v>49</v>
      </c>
      <c r="F10" s="66"/>
      <c r="G10" s="68">
        <v>436</v>
      </c>
      <c r="H10" s="69" t="s">
        <v>50</v>
      </c>
      <c r="I10" s="75" t="s">
        <v>35</v>
      </c>
      <c r="J10" s="75" t="s">
        <v>6</v>
      </c>
      <c r="K10" s="71">
        <v>27</v>
      </c>
      <c r="L10" s="76">
        <v>10</v>
      </c>
      <c r="M10" s="73">
        <f t="shared" si="0"/>
        <v>0</v>
      </c>
      <c r="N10" s="74" t="str">
        <f t="shared" si="1"/>
        <v>OK</v>
      </c>
      <c r="O10" s="82">
        <v>10</v>
      </c>
      <c r="P10" s="61"/>
      <c r="Q10" s="63"/>
      <c r="R10" s="35"/>
      <c r="S10" s="35"/>
      <c r="T10" s="35"/>
      <c r="U10" s="35"/>
      <c r="V10" s="35"/>
      <c r="W10" s="35"/>
      <c r="X10" s="35"/>
    </row>
    <row r="11" spans="1:24" ht="18.350000000000001" x14ac:dyDescent="0.25">
      <c r="A11" s="88"/>
      <c r="B11" s="91"/>
      <c r="C11" s="64">
        <v>48</v>
      </c>
      <c r="D11" s="67" t="s">
        <v>51</v>
      </c>
      <c r="E11" s="67" t="s">
        <v>43</v>
      </c>
      <c r="F11" s="67"/>
      <c r="G11" s="68">
        <v>436</v>
      </c>
      <c r="H11" s="69" t="s">
        <v>52</v>
      </c>
      <c r="I11" s="77" t="s">
        <v>35</v>
      </c>
      <c r="J11" s="77" t="s">
        <v>6</v>
      </c>
      <c r="K11" s="71">
        <v>36.659999999999997</v>
      </c>
      <c r="L11" s="78">
        <v>10</v>
      </c>
      <c r="M11" s="73">
        <f t="shared" si="0"/>
        <v>0</v>
      </c>
      <c r="N11" s="74" t="str">
        <f t="shared" si="1"/>
        <v>OK</v>
      </c>
      <c r="O11" s="82">
        <v>10</v>
      </c>
      <c r="P11" s="61"/>
      <c r="Q11" s="61"/>
      <c r="R11" s="35"/>
      <c r="S11" s="35"/>
      <c r="T11" s="35"/>
      <c r="U11" s="36"/>
      <c r="V11" s="35"/>
      <c r="W11" s="35"/>
      <c r="X11" s="35"/>
    </row>
    <row r="12" spans="1:24" x14ac:dyDescent="0.25">
      <c r="O12" s="31">
        <f>SUMPRODUCT($K$4:$K$11,O4:O11)</f>
        <v>3339.6</v>
      </c>
      <c r="P12" s="31">
        <f>SUMPRODUCT($K$4:$K$11,P4:P11)</f>
        <v>0</v>
      </c>
      <c r="Q12" s="31">
        <f>SUMPRODUCT($K$4:$K$11,Q4:Q11)</f>
        <v>0</v>
      </c>
      <c r="R12" s="31">
        <f>SUMPRODUCT($K$4:$K$11,R4:R11)</f>
        <v>0</v>
      </c>
      <c r="S12" s="31">
        <f>SUMPRODUCT(K4:K11,S4:S11)</f>
        <v>0</v>
      </c>
      <c r="T12" s="31">
        <f>SUMPRODUCT(K4:K11,T4:T11)</f>
        <v>0</v>
      </c>
      <c r="U12" s="32">
        <f>SUMPRODUCT(K4:K11,U4:U11)</f>
        <v>0</v>
      </c>
    </row>
    <row r="13" spans="1:24" x14ac:dyDescent="0.25">
      <c r="O13" s="52"/>
      <c r="P13" s="49"/>
      <c r="Q13" s="49"/>
      <c r="R13" s="49"/>
    </row>
    <row r="14" spans="1:24" x14ac:dyDescent="0.25">
      <c r="O14" s="52"/>
      <c r="P14" s="49"/>
      <c r="Q14" s="49"/>
      <c r="R14" s="49"/>
    </row>
    <row r="15" spans="1:24" x14ac:dyDescent="0.25">
      <c r="O15" s="52"/>
      <c r="P15" s="49"/>
      <c r="Q15" s="49"/>
      <c r="R15" s="49"/>
    </row>
    <row r="16" spans="1:24" x14ac:dyDescent="0.25">
      <c r="O16" s="52"/>
      <c r="P16" s="49"/>
      <c r="Q16" s="49"/>
      <c r="R16" s="49"/>
    </row>
    <row r="17" spans="15:18" x14ac:dyDescent="0.25">
      <c r="O17" s="52"/>
      <c r="P17" s="49"/>
      <c r="Q17" s="49"/>
      <c r="R17" s="49"/>
    </row>
    <row r="18" spans="15:18" ht="26.35" customHeight="1" x14ac:dyDescent="0.25">
      <c r="O18" s="52"/>
    </row>
    <row r="19" spans="15:18" x14ac:dyDescent="0.25">
      <c r="O19" s="52"/>
    </row>
    <row r="20" spans="15:18" x14ac:dyDescent="0.25">
      <c r="O20" s="52"/>
    </row>
    <row r="21" spans="15:18" x14ac:dyDescent="0.25">
      <c r="O21" s="52"/>
    </row>
    <row r="22" spans="15:18" x14ac:dyDescent="0.25">
      <c r="O22" s="52"/>
    </row>
    <row r="23" spans="15:18" x14ac:dyDescent="0.25">
      <c r="O23" s="52"/>
    </row>
    <row r="24" spans="15:18" x14ac:dyDescent="0.25">
      <c r="O24" s="52"/>
    </row>
    <row r="25" spans="15:18" x14ac:dyDescent="0.25">
      <c r="O25" s="52"/>
    </row>
    <row r="26" spans="15:18" x14ac:dyDescent="0.25">
      <c r="O26" s="52"/>
    </row>
    <row r="27" spans="15:18" ht="90" customHeight="1" x14ac:dyDescent="0.25">
      <c r="O27" s="52"/>
    </row>
    <row r="28" spans="15:18" x14ac:dyDescent="0.25">
      <c r="O28" s="52"/>
    </row>
    <row r="29" spans="15:18" x14ac:dyDescent="0.25">
      <c r="O29" s="52"/>
    </row>
    <row r="30" spans="15:18" x14ac:dyDescent="0.25">
      <c r="O30" s="52"/>
    </row>
    <row r="31" spans="15:18" x14ac:dyDescent="0.25">
      <c r="O31" s="52"/>
    </row>
    <row r="32" spans="15:18" x14ac:dyDescent="0.25">
      <c r="O32" s="52"/>
    </row>
    <row r="33" spans="15:15" x14ac:dyDescent="0.25">
      <c r="O33" s="52"/>
    </row>
    <row r="34" spans="15:15" x14ac:dyDescent="0.25">
      <c r="O34" s="52"/>
    </row>
    <row r="35" spans="15:15" x14ac:dyDescent="0.25">
      <c r="O35" s="52"/>
    </row>
    <row r="36" spans="15:15" x14ac:dyDescent="0.25">
      <c r="O36" s="52"/>
    </row>
    <row r="37" spans="15:15" x14ac:dyDescent="0.25">
      <c r="O37" s="52"/>
    </row>
    <row r="38" spans="15:15" x14ac:dyDescent="0.25">
      <c r="O38" s="52"/>
    </row>
    <row r="39" spans="15:15" x14ac:dyDescent="0.25">
      <c r="O39" s="52"/>
    </row>
    <row r="40" spans="15:15" x14ac:dyDescent="0.25">
      <c r="O40" s="52"/>
    </row>
    <row r="41" spans="15:15" x14ac:dyDescent="0.25">
      <c r="O41" s="52"/>
    </row>
    <row r="42" spans="15:15" x14ac:dyDescent="0.25">
      <c r="O42" s="52"/>
    </row>
    <row r="43" spans="15:15" x14ac:dyDescent="0.25">
      <c r="O43" s="52"/>
    </row>
    <row r="44" spans="15:15" x14ac:dyDescent="0.25">
      <c r="O44" s="52"/>
    </row>
    <row r="45" spans="15:15" x14ac:dyDescent="0.25">
      <c r="O45" s="52"/>
    </row>
    <row r="46" spans="15:15" x14ac:dyDescent="0.25">
      <c r="O46" s="52"/>
    </row>
    <row r="47" spans="15:15" x14ac:dyDescent="0.25">
      <c r="O47" s="52"/>
    </row>
    <row r="48" spans="15:15" x14ac:dyDescent="0.25">
      <c r="O48" s="52"/>
    </row>
    <row r="49" spans="15:15" x14ac:dyDescent="0.25">
      <c r="O49" s="52"/>
    </row>
    <row r="50" spans="15:15" x14ac:dyDescent="0.25">
      <c r="O50" s="52"/>
    </row>
    <row r="51" spans="15:15" x14ac:dyDescent="0.25">
      <c r="O51" s="52"/>
    </row>
    <row r="52" spans="15:15" x14ac:dyDescent="0.25">
      <c r="O52" s="52"/>
    </row>
    <row r="53" spans="15:15" x14ac:dyDescent="0.25">
      <c r="O53" s="52"/>
    </row>
    <row r="54" spans="15:15" x14ac:dyDescent="0.25">
      <c r="O54" s="52"/>
    </row>
    <row r="55" spans="15:15" x14ac:dyDescent="0.25">
      <c r="O55" s="52"/>
    </row>
    <row r="56" spans="15:15" x14ac:dyDescent="0.25">
      <c r="O56" s="52"/>
    </row>
    <row r="57" spans="15:15" x14ac:dyDescent="0.25">
      <c r="O57" s="52"/>
    </row>
    <row r="58" spans="15:15" x14ac:dyDescent="0.25">
      <c r="O58" s="52"/>
    </row>
    <row r="59" spans="15:15" x14ac:dyDescent="0.25">
      <c r="O59" s="52"/>
    </row>
    <row r="60" spans="15:15" x14ac:dyDescent="0.25">
      <c r="O60" s="52"/>
    </row>
    <row r="61" spans="15:15" x14ac:dyDescent="0.25">
      <c r="O61" s="52"/>
    </row>
    <row r="62" spans="15:15" x14ac:dyDescent="0.25">
      <c r="O62" s="52"/>
    </row>
    <row r="63" spans="15:15" x14ac:dyDescent="0.25">
      <c r="O63" s="52"/>
    </row>
    <row r="64" spans="15:15" x14ac:dyDescent="0.25">
      <c r="O64" s="52"/>
    </row>
    <row r="65" spans="15:15" x14ac:dyDescent="0.25">
      <c r="O65" s="52"/>
    </row>
    <row r="66" spans="15:15" x14ac:dyDescent="0.25">
      <c r="O66" s="52"/>
    </row>
    <row r="67" spans="15:15" x14ac:dyDescent="0.25">
      <c r="O67" s="52"/>
    </row>
    <row r="68" spans="15:15" x14ac:dyDescent="0.25">
      <c r="O68" s="52"/>
    </row>
    <row r="69" spans="15:15" x14ac:dyDescent="0.25">
      <c r="O69" s="52"/>
    </row>
    <row r="70" spans="15:15" x14ac:dyDescent="0.25">
      <c r="O70" s="52"/>
    </row>
    <row r="71" spans="15:15" x14ac:dyDescent="0.25">
      <c r="O71" s="52"/>
    </row>
    <row r="72" spans="15:15" x14ac:dyDescent="0.25">
      <c r="O72" s="52"/>
    </row>
    <row r="73" spans="15:15" x14ac:dyDescent="0.25">
      <c r="O73" s="52"/>
    </row>
    <row r="74" spans="15:15" x14ac:dyDescent="0.25">
      <c r="O74" s="52"/>
    </row>
    <row r="75" spans="15:15" x14ac:dyDescent="0.25">
      <c r="O75" s="52"/>
    </row>
    <row r="76" spans="15:15" x14ac:dyDescent="0.25">
      <c r="O76" s="52"/>
    </row>
    <row r="77" spans="15:15" x14ac:dyDescent="0.25">
      <c r="O77" s="52"/>
    </row>
    <row r="78" spans="15:15" x14ac:dyDescent="0.25">
      <c r="O78" s="52"/>
    </row>
    <row r="79" spans="15:15" x14ac:dyDescent="0.25">
      <c r="O79" s="52"/>
    </row>
    <row r="80" spans="15:15" x14ac:dyDescent="0.25">
      <c r="O80" s="52"/>
    </row>
    <row r="81" spans="15:15" x14ac:dyDescent="0.25">
      <c r="O81" s="52"/>
    </row>
    <row r="82" spans="15:15" x14ac:dyDescent="0.25">
      <c r="O82" s="52"/>
    </row>
    <row r="83" spans="15:15" x14ac:dyDescent="0.25">
      <c r="O83" s="52"/>
    </row>
    <row r="84" spans="15:15" x14ac:dyDescent="0.25">
      <c r="O84" s="52"/>
    </row>
    <row r="85" spans="15:15" x14ac:dyDescent="0.25">
      <c r="O85" s="52"/>
    </row>
    <row r="86" spans="15:15" x14ac:dyDescent="0.25">
      <c r="O86" s="52"/>
    </row>
    <row r="87" spans="15:15" x14ac:dyDescent="0.25">
      <c r="O87" s="52"/>
    </row>
    <row r="88" spans="15:15" x14ac:dyDescent="0.25">
      <c r="O88" s="52"/>
    </row>
    <row r="89" spans="15:15" x14ac:dyDescent="0.25">
      <c r="O89" s="52"/>
    </row>
    <row r="90" spans="15:15" x14ac:dyDescent="0.25">
      <c r="O90" s="52"/>
    </row>
    <row r="91" spans="15:15" x14ac:dyDescent="0.25">
      <c r="O91" s="52"/>
    </row>
    <row r="92" spans="15:15" x14ac:dyDescent="0.25">
      <c r="O92" s="52"/>
    </row>
    <row r="93" spans="15:15" x14ac:dyDescent="0.25">
      <c r="O93" s="52"/>
    </row>
    <row r="94" spans="15:15" x14ac:dyDescent="0.25">
      <c r="O94" s="52"/>
    </row>
    <row r="95" spans="15:15" x14ac:dyDescent="0.25">
      <c r="O95" s="52"/>
    </row>
    <row r="96" spans="15:15" x14ac:dyDescent="0.25">
      <c r="O96" s="52"/>
    </row>
    <row r="97" spans="15:15" x14ac:dyDescent="0.25">
      <c r="O97" s="52"/>
    </row>
    <row r="98" spans="15:15" x14ac:dyDescent="0.25">
      <c r="O98" s="52"/>
    </row>
    <row r="99" spans="15:15" x14ac:dyDescent="0.25">
      <c r="O99" s="52"/>
    </row>
    <row r="100" spans="15:15" x14ac:dyDescent="0.25">
      <c r="O100" s="52"/>
    </row>
    <row r="101" spans="15:15" x14ac:dyDescent="0.25">
      <c r="O101" s="52"/>
    </row>
    <row r="102" spans="15:15" x14ac:dyDescent="0.25">
      <c r="O102" s="52"/>
    </row>
    <row r="103" spans="15:15" x14ac:dyDescent="0.25">
      <c r="O103" s="52"/>
    </row>
    <row r="104" spans="15:15" x14ac:dyDescent="0.25">
      <c r="O104" s="52"/>
    </row>
    <row r="105" spans="15:15" x14ac:dyDescent="0.25">
      <c r="O105" s="52"/>
    </row>
    <row r="106" spans="15:15" x14ac:dyDescent="0.25">
      <c r="O106" s="52"/>
    </row>
    <row r="107" spans="15:15" x14ac:dyDescent="0.25">
      <c r="O107" s="52"/>
    </row>
    <row r="108" spans="15:15" x14ac:dyDescent="0.25">
      <c r="O108" s="52"/>
    </row>
    <row r="109" spans="15:15" x14ac:dyDescent="0.25">
      <c r="O109" s="52"/>
    </row>
    <row r="110" spans="15:15" x14ac:dyDescent="0.25">
      <c r="O110" s="52"/>
    </row>
    <row r="111" spans="15:15" x14ac:dyDescent="0.25">
      <c r="O111" s="52"/>
    </row>
    <row r="112" spans="15:15" x14ac:dyDescent="0.25">
      <c r="O112" s="52"/>
    </row>
    <row r="113" spans="15:15" x14ac:dyDescent="0.25">
      <c r="O113" s="52"/>
    </row>
    <row r="114" spans="15:15" x14ac:dyDescent="0.25">
      <c r="O114" s="52"/>
    </row>
    <row r="115" spans="15:15" x14ac:dyDescent="0.25">
      <c r="O115" s="52"/>
    </row>
    <row r="116" spans="15:15" x14ac:dyDescent="0.25">
      <c r="O116" s="52"/>
    </row>
    <row r="117" spans="15:15" x14ac:dyDescent="0.25">
      <c r="O117" s="52"/>
    </row>
    <row r="118" spans="15:15" x14ac:dyDescent="0.25">
      <c r="O118" s="52"/>
    </row>
    <row r="119" spans="15:15" x14ac:dyDescent="0.25">
      <c r="O119" s="52"/>
    </row>
    <row r="120" spans="15:15" x14ac:dyDescent="0.25">
      <c r="O120" s="52"/>
    </row>
    <row r="121" spans="15:15" x14ac:dyDescent="0.25">
      <c r="O121" s="52"/>
    </row>
    <row r="122" spans="15:15" x14ac:dyDescent="0.25">
      <c r="O122" s="52"/>
    </row>
    <row r="123" spans="15:15" x14ac:dyDescent="0.25">
      <c r="O123" s="52"/>
    </row>
    <row r="124" spans="15:15" x14ac:dyDescent="0.25">
      <c r="O124" s="52"/>
    </row>
    <row r="125" spans="15:15" x14ac:dyDescent="0.25">
      <c r="O125" s="52"/>
    </row>
    <row r="126" spans="15:15" x14ac:dyDescent="0.25">
      <c r="O126" s="52"/>
    </row>
    <row r="127" spans="15:15" x14ac:dyDescent="0.25">
      <c r="O127" s="52"/>
    </row>
    <row r="128" spans="15:15" x14ac:dyDescent="0.25">
      <c r="O128" s="52"/>
    </row>
    <row r="129" spans="15:15" x14ac:dyDescent="0.25">
      <c r="O129" s="52"/>
    </row>
    <row r="130" spans="15:15" x14ac:dyDescent="0.25">
      <c r="O130" s="52"/>
    </row>
    <row r="131" spans="15:15" x14ac:dyDescent="0.25">
      <c r="O131" s="52"/>
    </row>
    <row r="132" spans="15:15" x14ac:dyDescent="0.25">
      <c r="O132" s="52"/>
    </row>
    <row r="133" spans="15:15" x14ac:dyDescent="0.25">
      <c r="O133" s="52"/>
    </row>
    <row r="134" spans="15:15" x14ac:dyDescent="0.25">
      <c r="O134" s="52"/>
    </row>
    <row r="135" spans="15:15" x14ac:dyDescent="0.25">
      <c r="O135" s="52"/>
    </row>
    <row r="136" spans="15:15" x14ac:dyDescent="0.25">
      <c r="O136" s="52"/>
    </row>
    <row r="137" spans="15:15" x14ac:dyDescent="0.25">
      <c r="O137" s="52"/>
    </row>
    <row r="138" spans="15:15" x14ac:dyDescent="0.25">
      <c r="O138" s="52"/>
    </row>
    <row r="139" spans="15:15" x14ac:dyDescent="0.25">
      <c r="O139" s="52"/>
    </row>
    <row r="140" spans="15:15" x14ac:dyDescent="0.25">
      <c r="O140" s="52"/>
    </row>
    <row r="141" spans="15:15" x14ac:dyDescent="0.25">
      <c r="O141" s="52"/>
    </row>
    <row r="142" spans="15:15" x14ac:dyDescent="0.25">
      <c r="O142" s="52"/>
    </row>
    <row r="143" spans="15:15" x14ac:dyDescent="0.25">
      <c r="O143" s="52"/>
    </row>
    <row r="144" spans="15:15" x14ac:dyDescent="0.25">
      <c r="O144" s="52"/>
    </row>
    <row r="145" spans="15:15" x14ac:dyDescent="0.25">
      <c r="O145" s="52"/>
    </row>
    <row r="146" spans="15:15" x14ac:dyDescent="0.25">
      <c r="O146" s="52"/>
    </row>
    <row r="147" spans="15:15" x14ac:dyDescent="0.25">
      <c r="O147" s="52"/>
    </row>
    <row r="148" spans="15:15" x14ac:dyDescent="0.25">
      <c r="O148" s="52"/>
    </row>
    <row r="149" spans="15:15" x14ac:dyDescent="0.25">
      <c r="O149" s="52"/>
    </row>
    <row r="150" spans="15:15" x14ac:dyDescent="0.25">
      <c r="O150" s="52"/>
    </row>
    <row r="151" spans="15:15" x14ac:dyDescent="0.25">
      <c r="O151" s="52"/>
    </row>
    <row r="152" spans="15:15" x14ac:dyDescent="0.25">
      <c r="O152" s="52"/>
    </row>
    <row r="153" spans="15:15" x14ac:dyDescent="0.25">
      <c r="O153" s="52"/>
    </row>
    <row r="154" spans="15:15" x14ac:dyDescent="0.25">
      <c r="O154" s="52"/>
    </row>
    <row r="155" spans="15:15" x14ac:dyDescent="0.25">
      <c r="O155" s="52"/>
    </row>
    <row r="156" spans="15:15" x14ac:dyDescent="0.25">
      <c r="O156" s="52"/>
    </row>
    <row r="157" spans="15:15" x14ac:dyDescent="0.25">
      <c r="O157" s="52"/>
    </row>
    <row r="158" spans="15:15" x14ac:dyDescent="0.25">
      <c r="O158" s="52"/>
    </row>
    <row r="159" spans="15:15" x14ac:dyDescent="0.25">
      <c r="O159" s="52"/>
    </row>
    <row r="160" spans="15:15" x14ac:dyDescent="0.25">
      <c r="O160" s="52"/>
    </row>
    <row r="161" spans="15:15" x14ac:dyDescent="0.25">
      <c r="O161" s="52"/>
    </row>
    <row r="162" spans="15:15" x14ac:dyDescent="0.25">
      <c r="O162" s="52"/>
    </row>
    <row r="163" spans="15:15" x14ac:dyDescent="0.25">
      <c r="O163" s="52"/>
    </row>
    <row r="164" spans="15:15" x14ac:dyDescent="0.25">
      <c r="O164" s="52"/>
    </row>
    <row r="165" spans="15:15" x14ac:dyDescent="0.25">
      <c r="O165" s="52"/>
    </row>
    <row r="166" spans="15:15" x14ac:dyDescent="0.25">
      <c r="O166" s="52"/>
    </row>
    <row r="167" spans="15:15" x14ac:dyDescent="0.25">
      <c r="O167" s="52"/>
    </row>
    <row r="168" spans="15:15" x14ac:dyDescent="0.25">
      <c r="O168" s="52"/>
    </row>
    <row r="169" spans="15:15" x14ac:dyDescent="0.25">
      <c r="O169" s="52"/>
    </row>
    <row r="170" spans="15:15" x14ac:dyDescent="0.25">
      <c r="O170" s="52"/>
    </row>
    <row r="171" spans="15:15" x14ac:dyDescent="0.25">
      <c r="O171" s="52"/>
    </row>
    <row r="172" spans="15:15" x14ac:dyDescent="0.25">
      <c r="O172" s="52"/>
    </row>
    <row r="173" spans="15:15" x14ac:dyDescent="0.25">
      <c r="O173" s="52"/>
    </row>
    <row r="174" spans="15:15" x14ac:dyDescent="0.25">
      <c r="O174" s="52"/>
    </row>
    <row r="175" spans="15:15" x14ac:dyDescent="0.25">
      <c r="O175" s="52"/>
    </row>
    <row r="176" spans="15:15" x14ac:dyDescent="0.25">
      <c r="O176" s="52"/>
    </row>
    <row r="177" spans="15:15" x14ac:dyDescent="0.25">
      <c r="O177" s="52"/>
    </row>
    <row r="178" spans="15:15" x14ac:dyDescent="0.25">
      <c r="O178" s="52"/>
    </row>
    <row r="179" spans="15:15" x14ac:dyDescent="0.25">
      <c r="O179" s="52"/>
    </row>
    <row r="180" spans="15:15" x14ac:dyDescent="0.25">
      <c r="O180" s="52"/>
    </row>
    <row r="181" spans="15:15" x14ac:dyDescent="0.25">
      <c r="O181" s="52"/>
    </row>
    <row r="182" spans="15:15" x14ac:dyDescent="0.25">
      <c r="O182" s="52"/>
    </row>
    <row r="183" spans="15:15" x14ac:dyDescent="0.25">
      <c r="O183" s="52"/>
    </row>
    <row r="184" spans="15:15" x14ac:dyDescent="0.25">
      <c r="O184" s="52"/>
    </row>
    <row r="185" spans="15:15" x14ac:dyDescent="0.25">
      <c r="O185" s="52"/>
    </row>
    <row r="186" spans="15:15" x14ac:dyDescent="0.25">
      <c r="O186" s="52"/>
    </row>
    <row r="187" spans="15:15" x14ac:dyDescent="0.25">
      <c r="O187" s="52"/>
    </row>
    <row r="188" spans="15:15" x14ac:dyDescent="0.25">
      <c r="O188" s="52"/>
    </row>
    <row r="189" spans="15:15" x14ac:dyDescent="0.25">
      <c r="O189" s="52"/>
    </row>
    <row r="190" spans="15:15" x14ac:dyDescent="0.25">
      <c r="O190" s="52"/>
    </row>
    <row r="191" spans="15:15" x14ac:dyDescent="0.25">
      <c r="O191" s="52"/>
    </row>
    <row r="192" spans="15:15" x14ac:dyDescent="0.25">
      <c r="O192" s="52"/>
    </row>
    <row r="193" spans="15:15" x14ac:dyDescent="0.25">
      <c r="O193" s="52"/>
    </row>
    <row r="194" spans="15:15" x14ac:dyDescent="0.25">
      <c r="O194" s="52"/>
    </row>
    <row r="195" spans="15:15" x14ac:dyDescent="0.25">
      <c r="O195" s="52"/>
    </row>
    <row r="196" spans="15:15" x14ac:dyDescent="0.25">
      <c r="O196" s="52"/>
    </row>
    <row r="197" spans="15:15" x14ac:dyDescent="0.25">
      <c r="O197" s="52"/>
    </row>
    <row r="198" spans="15:15" x14ac:dyDescent="0.25">
      <c r="O198" s="52"/>
    </row>
    <row r="199" spans="15:15" x14ac:dyDescent="0.25">
      <c r="O199" s="52"/>
    </row>
    <row r="200" spans="15:15" x14ac:dyDescent="0.25">
      <c r="O200" s="52"/>
    </row>
    <row r="201" spans="15:15" x14ac:dyDescent="0.25">
      <c r="O201" s="52"/>
    </row>
    <row r="202" spans="15:15" x14ac:dyDescent="0.25">
      <c r="O202" s="52"/>
    </row>
    <row r="203" spans="15:15" x14ac:dyDescent="0.25">
      <c r="O203" s="52"/>
    </row>
    <row r="204" spans="15:15" x14ac:dyDescent="0.25">
      <c r="O204" s="52"/>
    </row>
    <row r="205" spans="15:15" x14ac:dyDescent="0.25">
      <c r="O205" s="52"/>
    </row>
    <row r="206" spans="15:15" x14ac:dyDescent="0.25">
      <c r="O206" s="52"/>
    </row>
    <row r="207" spans="15:15" x14ac:dyDescent="0.25">
      <c r="O207" s="52"/>
    </row>
    <row r="208" spans="15:15" x14ac:dyDescent="0.25">
      <c r="O208" s="52"/>
    </row>
    <row r="209" spans="15:15" x14ac:dyDescent="0.25">
      <c r="O209" s="52"/>
    </row>
    <row r="210" spans="15:15" x14ac:dyDescent="0.25">
      <c r="O210" s="52"/>
    </row>
    <row r="211" spans="15:15" x14ac:dyDescent="0.25">
      <c r="O211" s="52"/>
    </row>
    <row r="212" spans="15:15" x14ac:dyDescent="0.25">
      <c r="O212" s="52"/>
    </row>
    <row r="213" spans="15:15" x14ac:dyDescent="0.25">
      <c r="O213" s="52"/>
    </row>
    <row r="214" spans="15:15" x14ac:dyDescent="0.25">
      <c r="O214" s="52"/>
    </row>
    <row r="215" spans="15:15" x14ac:dyDescent="0.25">
      <c r="O215" s="52"/>
    </row>
    <row r="216" spans="15:15" x14ac:dyDescent="0.25">
      <c r="O216" s="52"/>
    </row>
    <row r="217" spans="15:15" x14ac:dyDescent="0.25">
      <c r="O217" s="52"/>
    </row>
    <row r="218" spans="15:15" x14ac:dyDescent="0.25">
      <c r="O218" s="52"/>
    </row>
    <row r="219" spans="15:15" x14ac:dyDescent="0.25">
      <c r="O219" s="52"/>
    </row>
    <row r="220" spans="15:15" x14ac:dyDescent="0.25">
      <c r="O220" s="52"/>
    </row>
    <row r="221" spans="15:15" x14ac:dyDescent="0.25">
      <c r="O221" s="52"/>
    </row>
    <row r="222" spans="15:15" x14ac:dyDescent="0.25">
      <c r="O222" s="52"/>
    </row>
    <row r="223" spans="15:15" x14ac:dyDescent="0.25">
      <c r="O223" s="52"/>
    </row>
    <row r="224" spans="15:15" x14ac:dyDescent="0.25">
      <c r="O224" s="52"/>
    </row>
    <row r="225" spans="15:15" x14ac:dyDescent="0.25">
      <c r="O225" s="52"/>
    </row>
    <row r="226" spans="15:15" x14ac:dyDescent="0.25">
      <c r="O226" s="52"/>
    </row>
    <row r="227" spans="15:15" x14ac:dyDescent="0.25">
      <c r="O227" s="52"/>
    </row>
    <row r="228" spans="15:15" x14ac:dyDescent="0.25">
      <c r="O228" s="52"/>
    </row>
    <row r="229" spans="15:15" x14ac:dyDescent="0.25">
      <c r="O229" s="52"/>
    </row>
    <row r="230" spans="15:15" x14ac:dyDescent="0.25">
      <c r="O230" s="52"/>
    </row>
    <row r="231" spans="15:15" x14ac:dyDescent="0.25">
      <c r="O231" s="52"/>
    </row>
    <row r="232" spans="15:15" x14ac:dyDescent="0.25">
      <c r="O232" s="52"/>
    </row>
    <row r="233" spans="15:15" x14ac:dyDescent="0.25">
      <c r="O233" s="52"/>
    </row>
    <row r="234" spans="15:15" x14ac:dyDescent="0.25">
      <c r="O234" s="52"/>
    </row>
    <row r="235" spans="15:15" x14ac:dyDescent="0.25">
      <c r="O235" s="52"/>
    </row>
    <row r="236" spans="15:15" x14ac:dyDescent="0.25">
      <c r="O236" s="52"/>
    </row>
  </sheetData>
  <mergeCells count="16">
    <mergeCell ref="A4:A11"/>
    <mergeCell ref="B4:B11"/>
    <mergeCell ref="O1:O2"/>
    <mergeCell ref="W1:W2"/>
    <mergeCell ref="X1:X2"/>
    <mergeCell ref="A2:N2"/>
    <mergeCell ref="U1:U2"/>
    <mergeCell ref="V1:V2"/>
    <mergeCell ref="T1:T2"/>
    <mergeCell ref="S1:S2"/>
    <mergeCell ref="P1:P2"/>
    <mergeCell ref="Q1:Q2"/>
    <mergeCell ref="R1:R2"/>
    <mergeCell ref="A1:C1"/>
    <mergeCell ref="D1:K1"/>
    <mergeCell ref="L1:N1"/>
  </mergeCells>
  <conditionalFormatting sqref="M4 M5:P47">
    <cfRule type="cellIs" dxfId="127" priority="4" stopIfTrue="1" operator="greaterThan">
      <formula>0</formula>
    </cfRule>
    <cfRule type="cellIs" dxfId="126" priority="5" stopIfTrue="1" operator="greaterThan">
      <formula>0</formula>
    </cfRule>
    <cfRule type="cellIs" dxfId="125" priority="6" stopIfTrue="1" operator="greaterThan">
      <formula>0</formula>
    </cfRule>
  </conditionalFormatting>
  <conditionalFormatting sqref="N4:P4">
    <cfRule type="cellIs" dxfId="124" priority="1" stopIfTrue="1" operator="greaterThan">
      <formula>0</formula>
    </cfRule>
    <cfRule type="cellIs" dxfId="123" priority="2" stopIfTrue="1" operator="greaterThan">
      <formula>0</formula>
    </cfRule>
    <cfRule type="cellIs" dxfId="122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X236"/>
  <sheetViews>
    <sheetView zoomScale="84" zoomScaleNormal="84" workbookViewId="0">
      <selection activeCell="J23" sqref="J23"/>
    </sheetView>
  </sheetViews>
  <sheetFormatPr defaultColWidth="9.75" defaultRowHeight="14.3" x14ac:dyDescent="0.25"/>
  <cols>
    <col min="1" max="1" width="15.25" style="1" customWidth="1"/>
    <col min="2" max="2" width="23.75" style="1" customWidth="1"/>
    <col min="3" max="3" width="12.375" style="17" customWidth="1"/>
    <col min="4" max="4" width="60.875" style="1" customWidth="1"/>
    <col min="5" max="5" width="16" style="1" customWidth="1"/>
    <col min="6" max="6" width="8" style="1" hidden="1" customWidth="1"/>
    <col min="7" max="7" width="15.75" style="1" customWidth="1"/>
    <col min="8" max="8" width="14.125" style="1" customWidth="1"/>
    <col min="9" max="9" width="17.875" style="1" customWidth="1"/>
    <col min="10" max="10" width="15.875" style="1" bestFit="1" customWidth="1"/>
    <col min="11" max="11" width="12.75" style="23" bestFit="1" customWidth="1"/>
    <col min="12" max="12" width="11.25" style="20" customWidth="1"/>
    <col min="13" max="13" width="13.25" style="18" customWidth="1"/>
    <col min="14" max="14" width="12.625" style="4" customWidth="1"/>
    <col min="15" max="15" width="15.375" style="50" customWidth="1"/>
    <col min="16" max="18" width="16.375" style="50" bestFit="1" customWidth="1"/>
    <col min="19" max="20" width="16.375" style="2" bestFit="1" customWidth="1"/>
    <col min="21" max="21" width="17" style="2" customWidth="1"/>
    <col min="22" max="24" width="16.25" style="2" bestFit="1" customWidth="1"/>
    <col min="25" max="16384" width="9.75" style="2"/>
  </cols>
  <sheetData>
    <row r="1" spans="1:24" ht="32.950000000000003" customHeight="1" x14ac:dyDescent="0.25">
      <c r="A1" s="93" t="s">
        <v>26</v>
      </c>
      <c r="B1" s="93"/>
      <c r="C1" s="93"/>
      <c r="D1" s="93" t="s">
        <v>53</v>
      </c>
      <c r="E1" s="93"/>
      <c r="F1" s="93"/>
      <c r="G1" s="93"/>
      <c r="H1" s="93"/>
      <c r="I1" s="93"/>
      <c r="J1" s="93"/>
      <c r="K1" s="93"/>
      <c r="L1" s="93" t="s">
        <v>27</v>
      </c>
      <c r="M1" s="93"/>
      <c r="N1" s="93"/>
      <c r="O1" s="92" t="s">
        <v>28</v>
      </c>
      <c r="P1" s="92" t="s">
        <v>28</v>
      </c>
      <c r="Q1" s="92" t="s">
        <v>28</v>
      </c>
      <c r="R1" s="92" t="s">
        <v>28</v>
      </c>
      <c r="S1" s="92" t="s">
        <v>28</v>
      </c>
      <c r="T1" s="92" t="s">
        <v>28</v>
      </c>
      <c r="U1" s="92" t="s">
        <v>28</v>
      </c>
      <c r="V1" s="92" t="s">
        <v>28</v>
      </c>
      <c r="W1" s="92" t="s">
        <v>28</v>
      </c>
      <c r="X1" s="92" t="s">
        <v>28</v>
      </c>
    </row>
    <row r="2" spans="1:24" ht="21.75" customHeight="1" x14ac:dyDescent="0.25">
      <c r="A2" s="93" t="s">
        <v>23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24" s="3" customFormat="1" ht="49.6" customHeight="1" x14ac:dyDescent="0.2">
      <c r="A3" s="37" t="s">
        <v>4</v>
      </c>
      <c r="B3" s="37" t="s">
        <v>20</v>
      </c>
      <c r="C3" s="37" t="s">
        <v>2</v>
      </c>
      <c r="D3" s="38" t="s">
        <v>15</v>
      </c>
      <c r="E3" s="38" t="s">
        <v>31</v>
      </c>
      <c r="F3" s="38"/>
      <c r="G3" s="38" t="s">
        <v>18</v>
      </c>
      <c r="H3" s="38" t="s">
        <v>16</v>
      </c>
      <c r="I3" s="38" t="s">
        <v>22</v>
      </c>
      <c r="J3" s="38" t="s">
        <v>3</v>
      </c>
      <c r="K3" s="46" t="s">
        <v>21</v>
      </c>
      <c r="L3" s="15" t="s">
        <v>5</v>
      </c>
      <c r="M3" s="16" t="s">
        <v>0</v>
      </c>
      <c r="N3" s="14" t="s">
        <v>1</v>
      </c>
      <c r="O3" s="62" t="s">
        <v>19</v>
      </c>
      <c r="P3" s="62" t="s">
        <v>19</v>
      </c>
      <c r="Q3" s="62" t="s">
        <v>19</v>
      </c>
      <c r="R3" s="62" t="s">
        <v>19</v>
      </c>
      <c r="S3" s="62" t="s">
        <v>19</v>
      </c>
      <c r="T3" s="62" t="s">
        <v>19</v>
      </c>
      <c r="U3" s="62" t="s">
        <v>19</v>
      </c>
      <c r="V3" s="62" t="s">
        <v>19</v>
      </c>
      <c r="W3" s="62" t="s">
        <v>19</v>
      </c>
      <c r="X3" s="62" t="s">
        <v>19</v>
      </c>
    </row>
    <row r="4" spans="1:24" ht="18.350000000000001" x14ac:dyDescent="0.25">
      <c r="A4" s="86" t="s">
        <v>29</v>
      </c>
      <c r="B4" s="89" t="s">
        <v>30</v>
      </c>
      <c r="C4" s="64">
        <v>41</v>
      </c>
      <c r="D4" s="65" t="s">
        <v>32</v>
      </c>
      <c r="E4" s="65" t="s">
        <v>33</v>
      </c>
      <c r="F4" s="65"/>
      <c r="G4" s="68">
        <v>436</v>
      </c>
      <c r="H4" s="69" t="s">
        <v>34</v>
      </c>
      <c r="I4" s="70" t="s">
        <v>35</v>
      </c>
      <c r="J4" s="70" t="s">
        <v>6</v>
      </c>
      <c r="K4" s="71">
        <v>115</v>
      </c>
      <c r="L4" s="72">
        <v>10</v>
      </c>
      <c r="M4" s="73">
        <f>L4-SUM(O4:X4)</f>
        <v>10</v>
      </c>
      <c r="N4" s="74" t="str">
        <f>IF(M4&lt;0,"ATENÇÃO","OK")</f>
        <v>OK</v>
      </c>
      <c r="O4" s="63"/>
      <c r="P4" s="61"/>
      <c r="Q4" s="61"/>
      <c r="R4" s="35"/>
      <c r="S4" s="35"/>
      <c r="T4" s="35"/>
      <c r="U4" s="35"/>
      <c r="V4" s="35"/>
      <c r="W4" s="35"/>
      <c r="X4" s="35"/>
    </row>
    <row r="5" spans="1:24" ht="18.350000000000001" x14ac:dyDescent="0.25">
      <c r="A5" s="87"/>
      <c r="B5" s="90"/>
      <c r="C5" s="64">
        <v>42</v>
      </c>
      <c r="D5" s="66" t="s">
        <v>36</v>
      </c>
      <c r="E5" s="66" t="s">
        <v>37</v>
      </c>
      <c r="F5" s="66"/>
      <c r="G5" s="68">
        <v>436</v>
      </c>
      <c r="H5" s="69" t="s">
        <v>38</v>
      </c>
      <c r="I5" s="75" t="s">
        <v>35</v>
      </c>
      <c r="J5" s="75" t="s">
        <v>6</v>
      </c>
      <c r="K5" s="71">
        <v>97.2</v>
      </c>
      <c r="L5" s="76">
        <v>6</v>
      </c>
      <c r="M5" s="73">
        <f t="shared" ref="M5:M11" si="0">L5-SUM(O5:X5)</f>
        <v>6</v>
      </c>
      <c r="N5" s="74" t="str">
        <f t="shared" ref="N5:N11" si="1">IF(M5&lt;0,"ATENÇÃO","OK")</f>
        <v>OK</v>
      </c>
      <c r="O5" s="63"/>
      <c r="P5" s="61"/>
      <c r="Q5" s="61"/>
      <c r="R5" s="35"/>
      <c r="S5" s="35"/>
      <c r="T5" s="35"/>
      <c r="U5" s="35"/>
      <c r="V5" s="35"/>
      <c r="W5" s="35"/>
      <c r="X5" s="35"/>
    </row>
    <row r="6" spans="1:24" ht="18.350000000000001" x14ac:dyDescent="0.25">
      <c r="A6" s="87"/>
      <c r="B6" s="90"/>
      <c r="C6" s="64">
        <v>43</v>
      </c>
      <c r="D6" s="66" t="s">
        <v>39</v>
      </c>
      <c r="E6" s="66" t="s">
        <v>40</v>
      </c>
      <c r="F6" s="66"/>
      <c r="G6" s="68">
        <v>436</v>
      </c>
      <c r="H6" s="69" t="s">
        <v>41</v>
      </c>
      <c r="I6" s="75" t="s">
        <v>35</v>
      </c>
      <c r="J6" s="75" t="s">
        <v>6</v>
      </c>
      <c r="K6" s="71">
        <v>142.84</v>
      </c>
      <c r="L6" s="76">
        <v>4</v>
      </c>
      <c r="M6" s="73">
        <f t="shared" si="0"/>
        <v>4</v>
      </c>
      <c r="N6" s="74" t="str">
        <f t="shared" si="1"/>
        <v>OK</v>
      </c>
      <c r="O6" s="63"/>
      <c r="P6" s="63"/>
      <c r="Q6" s="61"/>
      <c r="R6" s="35"/>
      <c r="S6" s="35"/>
      <c r="T6" s="35"/>
      <c r="U6" s="35"/>
      <c r="V6" s="35"/>
      <c r="W6" s="35"/>
      <c r="X6" s="35"/>
    </row>
    <row r="7" spans="1:24" ht="18.7" customHeight="1" x14ac:dyDescent="0.25">
      <c r="A7" s="87"/>
      <c r="B7" s="90"/>
      <c r="C7" s="64">
        <v>44</v>
      </c>
      <c r="D7" s="66" t="s">
        <v>42</v>
      </c>
      <c r="E7" s="66" t="s">
        <v>43</v>
      </c>
      <c r="F7" s="66"/>
      <c r="G7" s="68">
        <v>436</v>
      </c>
      <c r="H7" s="69" t="s">
        <v>38</v>
      </c>
      <c r="I7" s="75" t="s">
        <v>35</v>
      </c>
      <c r="J7" s="75" t="s">
        <v>6</v>
      </c>
      <c r="K7" s="71">
        <v>39.6</v>
      </c>
      <c r="L7" s="76">
        <v>10</v>
      </c>
      <c r="M7" s="73">
        <f t="shared" si="0"/>
        <v>10</v>
      </c>
      <c r="N7" s="74" t="str">
        <f t="shared" si="1"/>
        <v>OK</v>
      </c>
      <c r="O7" s="63"/>
      <c r="P7" s="61"/>
      <c r="Q7" s="61"/>
      <c r="R7" s="35"/>
      <c r="S7" s="35"/>
      <c r="T7" s="35"/>
      <c r="U7" s="36"/>
      <c r="V7" s="35"/>
      <c r="W7" s="35"/>
      <c r="X7" s="35"/>
    </row>
    <row r="8" spans="1:24" ht="18.7" customHeight="1" x14ac:dyDescent="0.25">
      <c r="A8" s="87"/>
      <c r="B8" s="90"/>
      <c r="C8" s="64">
        <v>45</v>
      </c>
      <c r="D8" s="66" t="s">
        <v>44</v>
      </c>
      <c r="E8" s="66" t="s">
        <v>37</v>
      </c>
      <c r="F8" s="66"/>
      <c r="G8" s="68">
        <v>436</v>
      </c>
      <c r="H8" s="69" t="s">
        <v>45</v>
      </c>
      <c r="I8" s="75" t="s">
        <v>35</v>
      </c>
      <c r="J8" s="75" t="s">
        <v>6</v>
      </c>
      <c r="K8" s="71">
        <v>53</v>
      </c>
      <c r="L8" s="76">
        <v>4</v>
      </c>
      <c r="M8" s="73">
        <f t="shared" si="0"/>
        <v>4</v>
      </c>
      <c r="N8" s="74" t="str">
        <f t="shared" si="1"/>
        <v>OK</v>
      </c>
      <c r="O8" s="63"/>
      <c r="P8" s="61"/>
      <c r="Q8" s="61"/>
      <c r="R8" s="35"/>
      <c r="S8" s="35"/>
      <c r="T8" s="35"/>
      <c r="U8" s="35"/>
      <c r="V8" s="35"/>
      <c r="W8" s="35"/>
      <c r="X8" s="35"/>
    </row>
    <row r="9" spans="1:24" ht="18.350000000000001" x14ac:dyDescent="0.25">
      <c r="A9" s="87"/>
      <c r="B9" s="90"/>
      <c r="C9" s="64">
        <v>46</v>
      </c>
      <c r="D9" s="66" t="s">
        <v>46</v>
      </c>
      <c r="E9" s="66" t="s">
        <v>43</v>
      </c>
      <c r="F9" s="66"/>
      <c r="G9" s="68">
        <v>436</v>
      </c>
      <c r="H9" s="69" t="s">
        <v>47</v>
      </c>
      <c r="I9" s="75" t="s">
        <v>35</v>
      </c>
      <c r="J9" s="75" t="s">
        <v>6</v>
      </c>
      <c r="K9" s="71">
        <v>19.98</v>
      </c>
      <c r="L9" s="76">
        <v>1</v>
      </c>
      <c r="M9" s="73">
        <f t="shared" si="0"/>
        <v>1</v>
      </c>
      <c r="N9" s="74" t="str">
        <f t="shared" si="1"/>
        <v>OK</v>
      </c>
      <c r="O9" s="63"/>
      <c r="P9" s="61"/>
      <c r="Q9" s="61"/>
      <c r="R9" s="35"/>
      <c r="S9" s="35"/>
      <c r="T9" s="35"/>
      <c r="U9" s="35"/>
      <c r="V9" s="35"/>
      <c r="W9" s="35"/>
      <c r="X9" s="35"/>
    </row>
    <row r="10" spans="1:24" ht="18.350000000000001" x14ac:dyDescent="0.25">
      <c r="A10" s="87"/>
      <c r="B10" s="90"/>
      <c r="C10" s="64">
        <v>47</v>
      </c>
      <c r="D10" s="66" t="s">
        <v>48</v>
      </c>
      <c r="E10" s="66" t="s">
        <v>49</v>
      </c>
      <c r="F10" s="66"/>
      <c r="G10" s="68">
        <v>436</v>
      </c>
      <c r="H10" s="69" t="s">
        <v>50</v>
      </c>
      <c r="I10" s="75" t="s">
        <v>35</v>
      </c>
      <c r="J10" s="75" t="s">
        <v>6</v>
      </c>
      <c r="K10" s="71">
        <v>27</v>
      </c>
      <c r="L10" s="76">
        <v>1</v>
      </c>
      <c r="M10" s="73">
        <f t="shared" si="0"/>
        <v>1</v>
      </c>
      <c r="N10" s="74" t="str">
        <f t="shared" si="1"/>
        <v>OK</v>
      </c>
      <c r="O10" s="63"/>
      <c r="P10" s="61"/>
      <c r="Q10" s="63"/>
      <c r="R10" s="35"/>
      <c r="S10" s="35"/>
      <c r="T10" s="35"/>
      <c r="U10" s="35"/>
      <c r="V10" s="35"/>
      <c r="W10" s="35"/>
      <c r="X10" s="35"/>
    </row>
    <row r="11" spans="1:24" ht="18.350000000000001" x14ac:dyDescent="0.25">
      <c r="A11" s="88"/>
      <c r="B11" s="91"/>
      <c r="C11" s="64">
        <v>48</v>
      </c>
      <c r="D11" s="67" t="s">
        <v>51</v>
      </c>
      <c r="E11" s="67" t="s">
        <v>43</v>
      </c>
      <c r="F11" s="67"/>
      <c r="G11" s="68">
        <v>436</v>
      </c>
      <c r="H11" s="69" t="s">
        <v>52</v>
      </c>
      <c r="I11" s="77" t="s">
        <v>35</v>
      </c>
      <c r="J11" s="77" t="s">
        <v>6</v>
      </c>
      <c r="K11" s="71">
        <v>36.659999999999997</v>
      </c>
      <c r="L11" s="78">
        <v>1</v>
      </c>
      <c r="M11" s="73">
        <f t="shared" si="0"/>
        <v>1</v>
      </c>
      <c r="N11" s="74" t="str">
        <f t="shared" si="1"/>
        <v>OK</v>
      </c>
      <c r="O11" s="63"/>
      <c r="P11" s="61"/>
      <c r="Q11" s="61"/>
      <c r="R11" s="35"/>
      <c r="S11" s="35"/>
      <c r="T11" s="35"/>
      <c r="U11" s="36"/>
      <c r="V11" s="35"/>
      <c r="W11" s="35"/>
      <c r="X11" s="35"/>
    </row>
    <row r="12" spans="1:24" x14ac:dyDescent="0.25">
      <c r="O12" s="31">
        <f>SUMPRODUCT($K$4:$K$11,O4:O11)</f>
        <v>0</v>
      </c>
      <c r="P12" s="31">
        <f>SUMPRODUCT($K$4:$K$11,P4:P11)</f>
        <v>0</v>
      </c>
      <c r="Q12" s="31">
        <f>SUMPRODUCT($K$4:$K$11,Q4:Q11)</f>
        <v>0</v>
      </c>
      <c r="R12" s="31">
        <f>SUMPRODUCT($K$4:$K$11,R4:R11)</f>
        <v>0</v>
      </c>
      <c r="S12" s="31">
        <f>SUMPRODUCT(K4:K11,S4:S11)</f>
        <v>0</v>
      </c>
      <c r="T12" s="31">
        <f>SUMPRODUCT(K4:K11,T4:T11)</f>
        <v>0</v>
      </c>
      <c r="U12" s="32">
        <f>SUMPRODUCT(K4:K11,U4:U11)</f>
        <v>0</v>
      </c>
    </row>
    <row r="13" spans="1:24" x14ac:dyDescent="0.25">
      <c r="O13" s="52"/>
      <c r="P13" s="49"/>
      <c r="Q13" s="49"/>
      <c r="R13" s="49"/>
    </row>
    <row r="14" spans="1:24" x14ac:dyDescent="0.25">
      <c r="O14" s="52"/>
      <c r="P14" s="49"/>
      <c r="Q14" s="49"/>
      <c r="R14" s="49"/>
    </row>
    <row r="15" spans="1:24" x14ac:dyDescent="0.25">
      <c r="O15" s="52"/>
      <c r="P15" s="49"/>
      <c r="Q15" s="49"/>
      <c r="R15" s="49"/>
    </row>
    <row r="16" spans="1:24" x14ac:dyDescent="0.25">
      <c r="O16" s="52"/>
      <c r="P16" s="49"/>
      <c r="Q16" s="49"/>
      <c r="R16" s="49"/>
    </row>
    <row r="17" spans="15:18" x14ac:dyDescent="0.25">
      <c r="O17" s="52"/>
      <c r="P17" s="49"/>
      <c r="Q17" s="49"/>
      <c r="R17" s="49"/>
    </row>
    <row r="18" spans="15:18" ht="26.35" customHeight="1" x14ac:dyDescent="0.25">
      <c r="O18" s="52"/>
    </row>
    <row r="19" spans="15:18" x14ac:dyDescent="0.25">
      <c r="O19" s="52"/>
    </row>
    <row r="20" spans="15:18" x14ac:dyDescent="0.25">
      <c r="O20" s="52"/>
    </row>
    <row r="21" spans="15:18" x14ac:dyDescent="0.25">
      <c r="O21" s="52"/>
    </row>
    <row r="22" spans="15:18" x14ac:dyDescent="0.25">
      <c r="O22" s="52"/>
    </row>
    <row r="23" spans="15:18" x14ac:dyDescent="0.25">
      <c r="O23" s="52"/>
    </row>
    <row r="24" spans="15:18" x14ac:dyDescent="0.25">
      <c r="O24" s="52"/>
    </row>
    <row r="25" spans="15:18" x14ac:dyDescent="0.25">
      <c r="O25" s="52"/>
    </row>
    <row r="26" spans="15:18" x14ac:dyDescent="0.25">
      <c r="O26" s="52"/>
    </row>
    <row r="27" spans="15:18" ht="90" customHeight="1" x14ac:dyDescent="0.25">
      <c r="O27" s="52"/>
    </row>
    <row r="28" spans="15:18" x14ac:dyDescent="0.25">
      <c r="O28" s="52"/>
    </row>
    <row r="29" spans="15:18" x14ac:dyDescent="0.25">
      <c r="O29" s="52"/>
    </row>
    <row r="30" spans="15:18" x14ac:dyDescent="0.25">
      <c r="O30" s="52"/>
    </row>
    <row r="31" spans="15:18" x14ac:dyDescent="0.25">
      <c r="O31" s="52"/>
    </row>
    <row r="32" spans="15:18" x14ac:dyDescent="0.25">
      <c r="O32" s="52"/>
    </row>
    <row r="33" spans="15:15" x14ac:dyDescent="0.25">
      <c r="O33" s="52"/>
    </row>
    <row r="34" spans="15:15" x14ac:dyDescent="0.25">
      <c r="O34" s="52"/>
    </row>
    <row r="35" spans="15:15" x14ac:dyDescent="0.25">
      <c r="O35" s="52"/>
    </row>
    <row r="36" spans="15:15" x14ac:dyDescent="0.25">
      <c r="O36" s="52"/>
    </row>
    <row r="37" spans="15:15" x14ac:dyDescent="0.25">
      <c r="O37" s="52"/>
    </row>
    <row r="38" spans="15:15" x14ac:dyDescent="0.25">
      <c r="O38" s="52"/>
    </row>
    <row r="39" spans="15:15" x14ac:dyDescent="0.25">
      <c r="O39" s="52"/>
    </row>
    <row r="40" spans="15:15" x14ac:dyDescent="0.25">
      <c r="O40" s="52"/>
    </row>
    <row r="41" spans="15:15" x14ac:dyDescent="0.25">
      <c r="O41" s="52"/>
    </row>
    <row r="42" spans="15:15" x14ac:dyDescent="0.25">
      <c r="O42" s="52"/>
    </row>
    <row r="43" spans="15:15" x14ac:dyDescent="0.25">
      <c r="O43" s="52"/>
    </row>
    <row r="44" spans="15:15" x14ac:dyDescent="0.25">
      <c r="O44" s="52"/>
    </row>
    <row r="45" spans="15:15" x14ac:dyDescent="0.25">
      <c r="O45" s="52"/>
    </row>
    <row r="46" spans="15:15" x14ac:dyDescent="0.25">
      <c r="O46" s="52"/>
    </row>
    <row r="47" spans="15:15" x14ac:dyDescent="0.25">
      <c r="O47" s="52"/>
    </row>
    <row r="48" spans="15:15" x14ac:dyDescent="0.25">
      <c r="O48" s="52"/>
    </row>
    <row r="49" spans="15:15" x14ac:dyDescent="0.25">
      <c r="O49" s="52"/>
    </row>
    <row r="50" spans="15:15" x14ac:dyDescent="0.25">
      <c r="O50" s="52"/>
    </row>
    <row r="51" spans="15:15" x14ac:dyDescent="0.25">
      <c r="O51" s="52"/>
    </row>
    <row r="52" spans="15:15" x14ac:dyDescent="0.25">
      <c r="O52" s="52"/>
    </row>
    <row r="53" spans="15:15" x14ac:dyDescent="0.25">
      <c r="O53" s="52"/>
    </row>
    <row r="54" spans="15:15" x14ac:dyDescent="0.25">
      <c r="O54" s="52"/>
    </row>
    <row r="55" spans="15:15" x14ac:dyDescent="0.25">
      <c r="O55" s="52"/>
    </row>
    <row r="56" spans="15:15" x14ac:dyDescent="0.25">
      <c r="O56" s="52"/>
    </row>
    <row r="57" spans="15:15" x14ac:dyDescent="0.25">
      <c r="O57" s="52"/>
    </row>
    <row r="58" spans="15:15" x14ac:dyDescent="0.25">
      <c r="O58" s="52"/>
    </row>
    <row r="59" spans="15:15" x14ac:dyDescent="0.25">
      <c r="O59" s="52"/>
    </row>
    <row r="60" spans="15:15" x14ac:dyDescent="0.25">
      <c r="O60" s="52"/>
    </row>
    <row r="61" spans="15:15" x14ac:dyDescent="0.25">
      <c r="O61" s="52"/>
    </row>
    <row r="62" spans="15:15" x14ac:dyDescent="0.25">
      <c r="O62" s="52"/>
    </row>
    <row r="63" spans="15:15" x14ac:dyDescent="0.25">
      <c r="O63" s="52"/>
    </row>
    <row r="64" spans="15:15" x14ac:dyDescent="0.25">
      <c r="O64" s="52"/>
    </row>
    <row r="65" spans="15:15" x14ac:dyDescent="0.25">
      <c r="O65" s="52"/>
    </row>
    <row r="66" spans="15:15" x14ac:dyDescent="0.25">
      <c r="O66" s="52"/>
    </row>
    <row r="67" spans="15:15" x14ac:dyDescent="0.25">
      <c r="O67" s="52"/>
    </row>
    <row r="68" spans="15:15" x14ac:dyDescent="0.25">
      <c r="O68" s="52"/>
    </row>
    <row r="69" spans="15:15" x14ac:dyDescent="0.25">
      <c r="O69" s="52"/>
    </row>
    <row r="70" spans="15:15" x14ac:dyDescent="0.25">
      <c r="O70" s="52"/>
    </row>
    <row r="71" spans="15:15" x14ac:dyDescent="0.25">
      <c r="O71" s="52"/>
    </row>
    <row r="72" spans="15:15" x14ac:dyDescent="0.25">
      <c r="O72" s="52"/>
    </row>
    <row r="73" spans="15:15" x14ac:dyDescent="0.25">
      <c r="O73" s="52"/>
    </row>
    <row r="74" spans="15:15" x14ac:dyDescent="0.25">
      <c r="O74" s="52"/>
    </row>
    <row r="75" spans="15:15" x14ac:dyDescent="0.25">
      <c r="O75" s="52"/>
    </row>
    <row r="76" spans="15:15" x14ac:dyDescent="0.25">
      <c r="O76" s="52"/>
    </row>
    <row r="77" spans="15:15" x14ac:dyDescent="0.25">
      <c r="O77" s="52"/>
    </row>
    <row r="78" spans="15:15" x14ac:dyDescent="0.25">
      <c r="O78" s="52"/>
    </row>
    <row r="79" spans="15:15" x14ac:dyDescent="0.25">
      <c r="O79" s="52"/>
    </row>
    <row r="80" spans="15:15" x14ac:dyDescent="0.25">
      <c r="O80" s="52"/>
    </row>
    <row r="81" spans="15:15" x14ac:dyDescent="0.25">
      <c r="O81" s="52"/>
    </row>
    <row r="82" spans="15:15" x14ac:dyDescent="0.25">
      <c r="O82" s="52"/>
    </row>
    <row r="83" spans="15:15" x14ac:dyDescent="0.25">
      <c r="O83" s="52"/>
    </row>
    <row r="84" spans="15:15" x14ac:dyDescent="0.25">
      <c r="O84" s="52"/>
    </row>
    <row r="85" spans="15:15" x14ac:dyDescent="0.25">
      <c r="O85" s="52"/>
    </row>
    <row r="86" spans="15:15" x14ac:dyDescent="0.25">
      <c r="O86" s="52"/>
    </row>
    <row r="87" spans="15:15" x14ac:dyDescent="0.25">
      <c r="O87" s="52"/>
    </row>
    <row r="88" spans="15:15" x14ac:dyDescent="0.25">
      <c r="O88" s="52"/>
    </row>
    <row r="89" spans="15:15" x14ac:dyDescent="0.25">
      <c r="O89" s="52"/>
    </row>
    <row r="90" spans="15:15" x14ac:dyDescent="0.25">
      <c r="O90" s="52"/>
    </row>
    <row r="91" spans="15:15" x14ac:dyDescent="0.25">
      <c r="O91" s="52"/>
    </row>
    <row r="92" spans="15:15" x14ac:dyDescent="0.25">
      <c r="O92" s="52"/>
    </row>
    <row r="93" spans="15:15" x14ac:dyDescent="0.25">
      <c r="O93" s="52"/>
    </row>
    <row r="94" spans="15:15" x14ac:dyDescent="0.25">
      <c r="O94" s="52"/>
    </row>
    <row r="95" spans="15:15" x14ac:dyDescent="0.25">
      <c r="O95" s="52"/>
    </row>
    <row r="96" spans="15:15" x14ac:dyDescent="0.25">
      <c r="O96" s="52"/>
    </row>
    <row r="97" spans="15:15" x14ac:dyDescent="0.25">
      <c r="O97" s="52"/>
    </row>
    <row r="98" spans="15:15" x14ac:dyDescent="0.25">
      <c r="O98" s="52"/>
    </row>
    <row r="99" spans="15:15" x14ac:dyDescent="0.25">
      <c r="O99" s="52"/>
    </row>
    <row r="100" spans="15:15" x14ac:dyDescent="0.25">
      <c r="O100" s="52"/>
    </row>
    <row r="101" spans="15:15" x14ac:dyDescent="0.25">
      <c r="O101" s="52"/>
    </row>
    <row r="102" spans="15:15" x14ac:dyDescent="0.25">
      <c r="O102" s="52"/>
    </row>
    <row r="103" spans="15:15" x14ac:dyDescent="0.25">
      <c r="O103" s="52"/>
    </row>
    <row r="104" spans="15:15" x14ac:dyDescent="0.25">
      <c r="O104" s="52"/>
    </row>
    <row r="105" spans="15:15" x14ac:dyDescent="0.25">
      <c r="O105" s="52"/>
    </row>
    <row r="106" spans="15:15" x14ac:dyDescent="0.25">
      <c r="O106" s="52"/>
    </row>
    <row r="107" spans="15:15" x14ac:dyDescent="0.25">
      <c r="O107" s="52"/>
    </row>
    <row r="108" spans="15:15" x14ac:dyDescent="0.25">
      <c r="O108" s="52"/>
    </row>
    <row r="109" spans="15:15" x14ac:dyDescent="0.25">
      <c r="O109" s="52"/>
    </row>
    <row r="110" spans="15:15" x14ac:dyDescent="0.25">
      <c r="O110" s="52"/>
    </row>
    <row r="111" spans="15:15" x14ac:dyDescent="0.25">
      <c r="O111" s="52"/>
    </row>
    <row r="112" spans="15:15" x14ac:dyDescent="0.25">
      <c r="O112" s="52"/>
    </row>
    <row r="113" spans="15:15" x14ac:dyDescent="0.25">
      <c r="O113" s="52"/>
    </row>
    <row r="114" spans="15:15" x14ac:dyDescent="0.25">
      <c r="O114" s="52"/>
    </row>
    <row r="115" spans="15:15" x14ac:dyDescent="0.25">
      <c r="O115" s="52"/>
    </row>
    <row r="116" spans="15:15" x14ac:dyDescent="0.25">
      <c r="O116" s="52"/>
    </row>
    <row r="117" spans="15:15" x14ac:dyDescent="0.25">
      <c r="O117" s="52"/>
    </row>
    <row r="118" spans="15:15" x14ac:dyDescent="0.25">
      <c r="O118" s="52"/>
    </row>
    <row r="119" spans="15:15" x14ac:dyDescent="0.25">
      <c r="O119" s="52"/>
    </row>
    <row r="120" spans="15:15" x14ac:dyDescent="0.25">
      <c r="O120" s="52"/>
    </row>
    <row r="121" spans="15:15" x14ac:dyDescent="0.25">
      <c r="O121" s="52"/>
    </row>
    <row r="122" spans="15:15" x14ac:dyDescent="0.25">
      <c r="O122" s="52"/>
    </row>
    <row r="123" spans="15:15" x14ac:dyDescent="0.25">
      <c r="O123" s="52"/>
    </row>
    <row r="124" spans="15:15" x14ac:dyDescent="0.25">
      <c r="O124" s="52"/>
    </row>
    <row r="125" spans="15:15" x14ac:dyDescent="0.25">
      <c r="O125" s="52"/>
    </row>
    <row r="126" spans="15:15" x14ac:dyDescent="0.25">
      <c r="O126" s="52"/>
    </row>
    <row r="127" spans="15:15" x14ac:dyDescent="0.25">
      <c r="O127" s="52"/>
    </row>
    <row r="128" spans="15:15" x14ac:dyDescent="0.25">
      <c r="O128" s="52"/>
    </row>
    <row r="129" spans="15:15" x14ac:dyDescent="0.25">
      <c r="O129" s="52"/>
    </row>
    <row r="130" spans="15:15" x14ac:dyDescent="0.25">
      <c r="O130" s="52"/>
    </row>
    <row r="131" spans="15:15" x14ac:dyDescent="0.25">
      <c r="O131" s="52"/>
    </row>
    <row r="132" spans="15:15" x14ac:dyDescent="0.25">
      <c r="O132" s="52"/>
    </row>
    <row r="133" spans="15:15" x14ac:dyDescent="0.25">
      <c r="O133" s="52"/>
    </row>
    <row r="134" spans="15:15" x14ac:dyDescent="0.25">
      <c r="O134" s="52"/>
    </row>
    <row r="135" spans="15:15" x14ac:dyDescent="0.25">
      <c r="O135" s="52"/>
    </row>
    <row r="136" spans="15:15" x14ac:dyDescent="0.25">
      <c r="O136" s="52"/>
    </row>
    <row r="137" spans="15:15" x14ac:dyDescent="0.25">
      <c r="O137" s="52"/>
    </row>
    <row r="138" spans="15:15" x14ac:dyDescent="0.25">
      <c r="O138" s="52"/>
    </row>
    <row r="139" spans="15:15" x14ac:dyDescent="0.25">
      <c r="O139" s="52"/>
    </row>
    <row r="140" spans="15:15" x14ac:dyDescent="0.25">
      <c r="O140" s="52"/>
    </row>
    <row r="141" spans="15:15" x14ac:dyDescent="0.25">
      <c r="O141" s="52"/>
    </row>
    <row r="142" spans="15:15" x14ac:dyDescent="0.25">
      <c r="O142" s="52"/>
    </row>
    <row r="143" spans="15:15" x14ac:dyDescent="0.25">
      <c r="O143" s="52"/>
    </row>
    <row r="144" spans="15:15" x14ac:dyDescent="0.25">
      <c r="O144" s="52"/>
    </row>
    <row r="145" spans="15:15" x14ac:dyDescent="0.25">
      <c r="O145" s="52"/>
    </row>
    <row r="146" spans="15:15" x14ac:dyDescent="0.25">
      <c r="O146" s="52"/>
    </row>
    <row r="147" spans="15:15" x14ac:dyDescent="0.25">
      <c r="O147" s="52"/>
    </row>
    <row r="148" spans="15:15" x14ac:dyDescent="0.25">
      <c r="O148" s="52"/>
    </row>
    <row r="149" spans="15:15" x14ac:dyDescent="0.25">
      <c r="O149" s="52"/>
    </row>
    <row r="150" spans="15:15" x14ac:dyDescent="0.25">
      <c r="O150" s="52"/>
    </row>
    <row r="151" spans="15:15" x14ac:dyDescent="0.25">
      <c r="O151" s="52"/>
    </row>
    <row r="152" spans="15:15" x14ac:dyDescent="0.25">
      <c r="O152" s="52"/>
    </row>
    <row r="153" spans="15:15" x14ac:dyDescent="0.25">
      <c r="O153" s="52"/>
    </row>
    <row r="154" spans="15:15" x14ac:dyDescent="0.25">
      <c r="O154" s="52"/>
    </row>
    <row r="155" spans="15:15" x14ac:dyDescent="0.25">
      <c r="O155" s="52"/>
    </row>
    <row r="156" spans="15:15" x14ac:dyDescent="0.25">
      <c r="O156" s="52"/>
    </row>
    <row r="157" spans="15:15" x14ac:dyDescent="0.25">
      <c r="O157" s="52"/>
    </row>
    <row r="158" spans="15:15" x14ac:dyDescent="0.25">
      <c r="O158" s="52"/>
    </row>
    <row r="159" spans="15:15" x14ac:dyDescent="0.25">
      <c r="O159" s="52"/>
    </row>
    <row r="160" spans="15:15" x14ac:dyDescent="0.25">
      <c r="O160" s="52"/>
    </row>
    <row r="161" spans="15:15" x14ac:dyDescent="0.25">
      <c r="O161" s="52"/>
    </row>
    <row r="162" spans="15:15" x14ac:dyDescent="0.25">
      <c r="O162" s="52"/>
    </row>
    <row r="163" spans="15:15" x14ac:dyDescent="0.25">
      <c r="O163" s="52"/>
    </row>
    <row r="164" spans="15:15" x14ac:dyDescent="0.25">
      <c r="O164" s="52"/>
    </row>
    <row r="165" spans="15:15" x14ac:dyDescent="0.25">
      <c r="O165" s="52"/>
    </row>
    <row r="166" spans="15:15" x14ac:dyDescent="0.25">
      <c r="O166" s="52"/>
    </row>
    <row r="167" spans="15:15" x14ac:dyDescent="0.25">
      <c r="O167" s="52"/>
    </row>
    <row r="168" spans="15:15" x14ac:dyDescent="0.25">
      <c r="O168" s="52"/>
    </row>
    <row r="169" spans="15:15" x14ac:dyDescent="0.25">
      <c r="O169" s="52"/>
    </row>
    <row r="170" spans="15:15" x14ac:dyDescent="0.25">
      <c r="O170" s="52"/>
    </row>
    <row r="171" spans="15:15" x14ac:dyDescent="0.25">
      <c r="O171" s="52"/>
    </row>
    <row r="172" spans="15:15" x14ac:dyDescent="0.25">
      <c r="O172" s="52"/>
    </row>
    <row r="173" spans="15:15" x14ac:dyDescent="0.25">
      <c r="O173" s="52"/>
    </row>
    <row r="174" spans="15:15" x14ac:dyDescent="0.25">
      <c r="O174" s="52"/>
    </row>
    <row r="175" spans="15:15" x14ac:dyDescent="0.25">
      <c r="O175" s="52"/>
    </row>
    <row r="176" spans="15:15" x14ac:dyDescent="0.25">
      <c r="O176" s="52"/>
    </row>
    <row r="177" spans="15:15" x14ac:dyDescent="0.25">
      <c r="O177" s="52"/>
    </row>
    <row r="178" spans="15:15" x14ac:dyDescent="0.25">
      <c r="O178" s="52"/>
    </row>
    <row r="179" spans="15:15" x14ac:dyDescent="0.25">
      <c r="O179" s="52"/>
    </row>
    <row r="180" spans="15:15" x14ac:dyDescent="0.25">
      <c r="O180" s="52"/>
    </row>
    <row r="181" spans="15:15" x14ac:dyDescent="0.25">
      <c r="O181" s="52"/>
    </row>
    <row r="182" spans="15:15" x14ac:dyDescent="0.25">
      <c r="O182" s="52"/>
    </row>
    <row r="183" spans="15:15" x14ac:dyDescent="0.25">
      <c r="O183" s="52"/>
    </row>
    <row r="184" spans="15:15" x14ac:dyDescent="0.25">
      <c r="O184" s="52"/>
    </row>
    <row r="185" spans="15:15" x14ac:dyDescent="0.25">
      <c r="O185" s="52"/>
    </row>
    <row r="186" spans="15:15" x14ac:dyDescent="0.25">
      <c r="O186" s="52"/>
    </row>
    <row r="187" spans="15:15" x14ac:dyDescent="0.25">
      <c r="O187" s="52"/>
    </row>
    <row r="188" spans="15:15" x14ac:dyDescent="0.25">
      <c r="O188" s="52"/>
    </row>
    <row r="189" spans="15:15" x14ac:dyDescent="0.25">
      <c r="O189" s="52"/>
    </row>
    <row r="190" spans="15:15" x14ac:dyDescent="0.25">
      <c r="O190" s="52"/>
    </row>
    <row r="191" spans="15:15" x14ac:dyDescent="0.25">
      <c r="O191" s="52"/>
    </row>
    <row r="192" spans="15:15" x14ac:dyDescent="0.25">
      <c r="O192" s="52"/>
    </row>
    <row r="193" spans="15:15" x14ac:dyDescent="0.25">
      <c r="O193" s="52"/>
    </row>
    <row r="194" spans="15:15" x14ac:dyDescent="0.25">
      <c r="O194" s="52"/>
    </row>
    <row r="195" spans="15:15" x14ac:dyDescent="0.25">
      <c r="O195" s="52"/>
    </row>
    <row r="196" spans="15:15" x14ac:dyDescent="0.25">
      <c r="O196" s="52"/>
    </row>
    <row r="197" spans="15:15" x14ac:dyDescent="0.25">
      <c r="O197" s="52"/>
    </row>
    <row r="198" spans="15:15" x14ac:dyDescent="0.25">
      <c r="O198" s="52"/>
    </row>
    <row r="199" spans="15:15" x14ac:dyDescent="0.25">
      <c r="O199" s="52"/>
    </row>
    <row r="200" spans="15:15" x14ac:dyDescent="0.25">
      <c r="O200" s="52"/>
    </row>
    <row r="201" spans="15:15" x14ac:dyDescent="0.25">
      <c r="O201" s="52"/>
    </row>
    <row r="202" spans="15:15" x14ac:dyDescent="0.25">
      <c r="O202" s="52"/>
    </row>
    <row r="203" spans="15:15" x14ac:dyDescent="0.25">
      <c r="O203" s="52"/>
    </row>
    <row r="204" spans="15:15" x14ac:dyDescent="0.25">
      <c r="O204" s="52"/>
    </row>
    <row r="205" spans="15:15" x14ac:dyDescent="0.25">
      <c r="O205" s="52"/>
    </row>
    <row r="206" spans="15:15" x14ac:dyDescent="0.25">
      <c r="O206" s="52"/>
    </row>
    <row r="207" spans="15:15" x14ac:dyDescent="0.25">
      <c r="O207" s="52"/>
    </row>
    <row r="208" spans="15:15" x14ac:dyDescent="0.25">
      <c r="O208" s="52"/>
    </row>
    <row r="209" spans="15:15" x14ac:dyDescent="0.25">
      <c r="O209" s="52"/>
    </row>
    <row r="210" spans="15:15" x14ac:dyDescent="0.25">
      <c r="O210" s="52"/>
    </row>
    <row r="211" spans="15:15" x14ac:dyDescent="0.25">
      <c r="O211" s="52"/>
    </row>
    <row r="212" spans="15:15" x14ac:dyDescent="0.25">
      <c r="O212" s="52"/>
    </row>
    <row r="213" spans="15:15" x14ac:dyDescent="0.25">
      <c r="O213" s="52"/>
    </row>
    <row r="214" spans="15:15" x14ac:dyDescent="0.25">
      <c r="O214" s="52"/>
    </row>
    <row r="215" spans="15:15" x14ac:dyDescent="0.25">
      <c r="O215" s="52"/>
    </row>
    <row r="216" spans="15:15" x14ac:dyDescent="0.25">
      <c r="O216" s="52"/>
    </row>
    <row r="217" spans="15:15" x14ac:dyDescent="0.25">
      <c r="O217" s="52"/>
    </row>
    <row r="218" spans="15:15" x14ac:dyDescent="0.25">
      <c r="O218" s="52"/>
    </row>
    <row r="219" spans="15:15" x14ac:dyDescent="0.25">
      <c r="O219" s="52"/>
    </row>
    <row r="220" spans="15:15" x14ac:dyDescent="0.25">
      <c r="O220" s="52"/>
    </row>
    <row r="221" spans="15:15" x14ac:dyDescent="0.25">
      <c r="O221" s="52"/>
    </row>
    <row r="222" spans="15:15" x14ac:dyDescent="0.25">
      <c r="O222" s="52"/>
    </row>
    <row r="223" spans="15:15" x14ac:dyDescent="0.25">
      <c r="O223" s="52"/>
    </row>
    <row r="224" spans="15:15" x14ac:dyDescent="0.25">
      <c r="O224" s="52"/>
    </row>
    <row r="225" spans="15:15" x14ac:dyDescent="0.25">
      <c r="O225" s="52"/>
    </row>
    <row r="226" spans="15:15" x14ac:dyDescent="0.25">
      <c r="O226" s="52"/>
    </row>
    <row r="227" spans="15:15" x14ac:dyDescent="0.25">
      <c r="O227" s="52"/>
    </row>
    <row r="228" spans="15:15" x14ac:dyDescent="0.25">
      <c r="O228" s="52"/>
    </row>
    <row r="229" spans="15:15" x14ac:dyDescent="0.25">
      <c r="O229" s="52"/>
    </row>
    <row r="230" spans="15:15" x14ac:dyDescent="0.25">
      <c r="O230" s="52"/>
    </row>
    <row r="231" spans="15:15" x14ac:dyDescent="0.25">
      <c r="O231" s="52"/>
    </row>
    <row r="232" spans="15:15" x14ac:dyDescent="0.25">
      <c r="O232" s="52"/>
    </row>
    <row r="233" spans="15:15" x14ac:dyDescent="0.25">
      <c r="O233" s="52"/>
    </row>
    <row r="234" spans="15:15" x14ac:dyDescent="0.25">
      <c r="O234" s="52"/>
    </row>
    <row r="235" spans="15:15" x14ac:dyDescent="0.25">
      <c r="O235" s="52"/>
    </row>
    <row r="236" spans="15:15" x14ac:dyDescent="0.25">
      <c r="O236" s="52"/>
    </row>
  </sheetData>
  <mergeCells count="16">
    <mergeCell ref="A4:A11"/>
    <mergeCell ref="B4:B11"/>
    <mergeCell ref="W1:W2"/>
    <mergeCell ref="X1:X2"/>
    <mergeCell ref="A2:N2"/>
    <mergeCell ref="D1:K1"/>
    <mergeCell ref="L1:N1"/>
    <mergeCell ref="V1:V2"/>
    <mergeCell ref="R1:R2"/>
    <mergeCell ref="S1:S2"/>
    <mergeCell ref="T1:T2"/>
    <mergeCell ref="U1:U2"/>
    <mergeCell ref="P1:P2"/>
    <mergeCell ref="Q1:Q2"/>
    <mergeCell ref="A1:C1"/>
    <mergeCell ref="O1:O2"/>
  </mergeCells>
  <conditionalFormatting sqref="M4 M5:P47">
    <cfRule type="cellIs" dxfId="121" priority="4" stopIfTrue="1" operator="greaterThan">
      <formula>0</formula>
    </cfRule>
    <cfRule type="cellIs" dxfId="120" priority="5" stopIfTrue="1" operator="greaterThan">
      <formula>0</formula>
    </cfRule>
    <cfRule type="cellIs" dxfId="119" priority="6" stopIfTrue="1" operator="greaterThan">
      <formula>0</formula>
    </cfRule>
  </conditionalFormatting>
  <conditionalFormatting sqref="N4:P4">
    <cfRule type="cellIs" dxfId="118" priority="1" stopIfTrue="1" operator="greaterThan">
      <formula>0</formula>
    </cfRule>
    <cfRule type="cellIs" dxfId="117" priority="2" stopIfTrue="1" operator="greaterThan">
      <formula>0</formula>
    </cfRule>
    <cfRule type="cellIs" dxfId="11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X236"/>
  <sheetViews>
    <sheetView zoomScale="84" zoomScaleNormal="84" workbookViewId="0">
      <selection activeCell="D25" sqref="D25"/>
    </sheetView>
  </sheetViews>
  <sheetFormatPr defaultColWidth="9.75" defaultRowHeight="14.3" x14ac:dyDescent="0.25"/>
  <cols>
    <col min="1" max="1" width="15.25" style="1" customWidth="1"/>
    <col min="2" max="2" width="23.75" style="1" customWidth="1"/>
    <col min="3" max="3" width="12.375" style="17" customWidth="1"/>
    <col min="4" max="4" width="60.875" style="1" customWidth="1"/>
    <col min="5" max="5" width="16" style="1" customWidth="1"/>
    <col min="6" max="6" width="8" style="1" hidden="1" customWidth="1"/>
    <col min="7" max="7" width="15.75" style="1" customWidth="1"/>
    <col min="8" max="8" width="14.125" style="1" customWidth="1"/>
    <col min="9" max="9" width="17.875" style="1" customWidth="1"/>
    <col min="10" max="10" width="15.875" style="1" bestFit="1" customWidth="1"/>
    <col min="11" max="11" width="12.75" style="23" bestFit="1" customWidth="1"/>
    <col min="12" max="12" width="11.25" style="20" customWidth="1"/>
    <col min="13" max="13" width="13.25" style="18" customWidth="1"/>
    <col min="14" max="14" width="12.625" style="4" customWidth="1"/>
    <col min="15" max="15" width="15.375" style="50" customWidth="1"/>
    <col min="16" max="18" width="16.375" style="50" bestFit="1" customWidth="1"/>
    <col min="19" max="20" width="16.375" style="2" bestFit="1" customWidth="1"/>
    <col min="21" max="21" width="17" style="2" customWidth="1"/>
    <col min="22" max="24" width="16.25" style="2" bestFit="1" customWidth="1"/>
    <col min="25" max="16384" width="9.75" style="2"/>
  </cols>
  <sheetData>
    <row r="1" spans="1:24" ht="32.950000000000003" customHeight="1" x14ac:dyDescent="0.25">
      <c r="A1" s="93" t="s">
        <v>26</v>
      </c>
      <c r="B1" s="93"/>
      <c r="C1" s="93"/>
      <c r="D1" s="93" t="s">
        <v>53</v>
      </c>
      <c r="E1" s="93"/>
      <c r="F1" s="93"/>
      <c r="G1" s="93"/>
      <c r="H1" s="93"/>
      <c r="I1" s="93"/>
      <c r="J1" s="93"/>
      <c r="K1" s="93"/>
      <c r="L1" s="93" t="s">
        <v>27</v>
      </c>
      <c r="M1" s="93"/>
      <c r="N1" s="93"/>
      <c r="O1" s="92" t="s">
        <v>28</v>
      </c>
      <c r="P1" s="92" t="s">
        <v>28</v>
      </c>
      <c r="Q1" s="92" t="s">
        <v>28</v>
      </c>
      <c r="R1" s="92" t="s">
        <v>28</v>
      </c>
      <c r="S1" s="92" t="s">
        <v>28</v>
      </c>
      <c r="T1" s="92" t="s">
        <v>28</v>
      </c>
      <c r="U1" s="92" t="s">
        <v>28</v>
      </c>
      <c r="V1" s="92" t="s">
        <v>28</v>
      </c>
      <c r="W1" s="92" t="s">
        <v>28</v>
      </c>
      <c r="X1" s="92" t="s">
        <v>28</v>
      </c>
    </row>
    <row r="2" spans="1:24" ht="21.75" customHeight="1" x14ac:dyDescent="0.25">
      <c r="A2" s="93" t="s">
        <v>23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24" s="3" customFormat="1" ht="53.35" customHeight="1" x14ac:dyDescent="0.2">
      <c r="A3" s="37" t="s">
        <v>4</v>
      </c>
      <c r="B3" s="37" t="s">
        <v>20</v>
      </c>
      <c r="C3" s="37" t="s">
        <v>2</v>
      </c>
      <c r="D3" s="38" t="s">
        <v>15</v>
      </c>
      <c r="E3" s="38" t="s">
        <v>31</v>
      </c>
      <c r="F3" s="38"/>
      <c r="G3" s="38" t="s">
        <v>18</v>
      </c>
      <c r="H3" s="38" t="s">
        <v>16</v>
      </c>
      <c r="I3" s="38" t="s">
        <v>22</v>
      </c>
      <c r="J3" s="38" t="s">
        <v>3</v>
      </c>
      <c r="K3" s="46" t="s">
        <v>21</v>
      </c>
      <c r="L3" s="15" t="s">
        <v>5</v>
      </c>
      <c r="M3" s="16" t="s">
        <v>0</v>
      </c>
      <c r="N3" s="14" t="s">
        <v>1</v>
      </c>
      <c r="O3" s="62" t="s">
        <v>19</v>
      </c>
      <c r="P3" s="62" t="s">
        <v>19</v>
      </c>
      <c r="Q3" s="62" t="s">
        <v>19</v>
      </c>
      <c r="R3" s="62" t="s">
        <v>19</v>
      </c>
      <c r="S3" s="62" t="s">
        <v>19</v>
      </c>
      <c r="T3" s="62" t="s">
        <v>19</v>
      </c>
      <c r="U3" s="62" t="s">
        <v>19</v>
      </c>
      <c r="V3" s="62" t="s">
        <v>19</v>
      </c>
      <c r="W3" s="62" t="s">
        <v>19</v>
      </c>
      <c r="X3" s="62" t="s">
        <v>19</v>
      </c>
    </row>
    <row r="4" spans="1:24" ht="18.350000000000001" x14ac:dyDescent="0.25">
      <c r="A4" s="86" t="s">
        <v>29</v>
      </c>
      <c r="B4" s="89" t="s">
        <v>30</v>
      </c>
      <c r="C4" s="64">
        <v>41</v>
      </c>
      <c r="D4" s="65" t="s">
        <v>32</v>
      </c>
      <c r="E4" s="65" t="s">
        <v>33</v>
      </c>
      <c r="F4" s="65"/>
      <c r="G4" s="68">
        <v>436</v>
      </c>
      <c r="H4" s="69" t="s">
        <v>34</v>
      </c>
      <c r="I4" s="70" t="s">
        <v>35</v>
      </c>
      <c r="J4" s="70" t="s">
        <v>6</v>
      </c>
      <c r="K4" s="71">
        <v>115</v>
      </c>
      <c r="L4" s="79">
        <v>2</v>
      </c>
      <c r="M4" s="73">
        <f>L4-SUM(O4:X4)</f>
        <v>2</v>
      </c>
      <c r="N4" s="74" t="str">
        <f>IF(M4&lt;0,"ATENÇÃO","OK")</f>
        <v>OK</v>
      </c>
      <c r="O4" s="63"/>
      <c r="P4" s="61"/>
      <c r="Q4" s="61"/>
      <c r="R4" s="35"/>
      <c r="S4" s="35"/>
      <c r="T4" s="35"/>
      <c r="U4" s="35"/>
      <c r="V4" s="35"/>
      <c r="W4" s="35"/>
      <c r="X4" s="35"/>
    </row>
    <row r="5" spans="1:24" ht="18.350000000000001" x14ac:dyDescent="0.25">
      <c r="A5" s="87"/>
      <c r="B5" s="90"/>
      <c r="C5" s="64">
        <v>42</v>
      </c>
      <c r="D5" s="66" t="s">
        <v>36</v>
      </c>
      <c r="E5" s="66" t="s">
        <v>37</v>
      </c>
      <c r="F5" s="66"/>
      <c r="G5" s="68">
        <v>436</v>
      </c>
      <c r="H5" s="69" t="s">
        <v>38</v>
      </c>
      <c r="I5" s="75" t="s">
        <v>35</v>
      </c>
      <c r="J5" s="75" t="s">
        <v>6</v>
      </c>
      <c r="K5" s="71">
        <v>97.2</v>
      </c>
      <c r="L5" s="79">
        <v>1</v>
      </c>
      <c r="M5" s="73">
        <f t="shared" ref="M5:M11" si="0">L5-SUM(O5:X5)</f>
        <v>1</v>
      </c>
      <c r="N5" s="74" t="str">
        <f t="shared" ref="N5:N11" si="1">IF(M5&lt;0,"ATENÇÃO","OK")</f>
        <v>OK</v>
      </c>
      <c r="O5" s="63"/>
      <c r="P5" s="61"/>
      <c r="Q5" s="61"/>
      <c r="R5" s="35"/>
      <c r="S5" s="35"/>
      <c r="T5" s="35"/>
      <c r="U5" s="35"/>
      <c r="V5" s="35"/>
      <c r="W5" s="35"/>
      <c r="X5" s="35"/>
    </row>
    <row r="6" spans="1:24" ht="18.350000000000001" x14ac:dyDescent="0.25">
      <c r="A6" s="87"/>
      <c r="B6" s="90"/>
      <c r="C6" s="64">
        <v>43</v>
      </c>
      <c r="D6" s="66" t="s">
        <v>39</v>
      </c>
      <c r="E6" s="66" t="s">
        <v>40</v>
      </c>
      <c r="F6" s="66"/>
      <c r="G6" s="68">
        <v>436</v>
      </c>
      <c r="H6" s="69" t="s">
        <v>41</v>
      </c>
      <c r="I6" s="75" t="s">
        <v>35</v>
      </c>
      <c r="J6" s="75" t="s">
        <v>6</v>
      </c>
      <c r="K6" s="71">
        <v>142.84</v>
      </c>
      <c r="L6" s="79">
        <v>1</v>
      </c>
      <c r="M6" s="73">
        <f t="shared" si="0"/>
        <v>1</v>
      </c>
      <c r="N6" s="74" t="str">
        <f t="shared" si="1"/>
        <v>OK</v>
      </c>
      <c r="O6" s="63"/>
      <c r="P6" s="63"/>
      <c r="Q6" s="61"/>
      <c r="R6" s="35"/>
      <c r="S6" s="35"/>
      <c r="T6" s="35"/>
      <c r="U6" s="35"/>
      <c r="V6" s="35"/>
      <c r="W6" s="35"/>
      <c r="X6" s="35"/>
    </row>
    <row r="7" spans="1:24" ht="17.350000000000001" customHeight="1" x14ac:dyDescent="0.25">
      <c r="A7" s="87"/>
      <c r="B7" s="90"/>
      <c r="C7" s="64">
        <v>44</v>
      </c>
      <c r="D7" s="66" t="s">
        <v>42</v>
      </c>
      <c r="E7" s="66" t="s">
        <v>43</v>
      </c>
      <c r="F7" s="66"/>
      <c r="G7" s="68">
        <v>436</v>
      </c>
      <c r="H7" s="69" t="s">
        <v>38</v>
      </c>
      <c r="I7" s="75" t="s">
        <v>35</v>
      </c>
      <c r="J7" s="75" t="s">
        <v>6</v>
      </c>
      <c r="K7" s="71">
        <v>39.6</v>
      </c>
      <c r="L7" s="79">
        <v>1</v>
      </c>
      <c r="M7" s="73">
        <f t="shared" si="0"/>
        <v>1</v>
      </c>
      <c r="N7" s="74" t="str">
        <f t="shared" si="1"/>
        <v>OK</v>
      </c>
      <c r="O7" s="63"/>
      <c r="P7" s="61"/>
      <c r="Q7" s="61"/>
      <c r="R7" s="35"/>
      <c r="S7" s="35"/>
      <c r="T7" s="35"/>
      <c r="U7" s="36"/>
      <c r="V7" s="35"/>
      <c r="W7" s="35"/>
      <c r="X7" s="35"/>
    </row>
    <row r="8" spans="1:24" ht="21.1" customHeight="1" x14ac:dyDescent="0.25">
      <c r="A8" s="87"/>
      <c r="B8" s="90"/>
      <c r="C8" s="64">
        <v>45</v>
      </c>
      <c r="D8" s="66" t="s">
        <v>44</v>
      </c>
      <c r="E8" s="66" t="s">
        <v>37</v>
      </c>
      <c r="F8" s="66"/>
      <c r="G8" s="68">
        <v>436</v>
      </c>
      <c r="H8" s="69" t="s">
        <v>45</v>
      </c>
      <c r="I8" s="75" t="s">
        <v>35</v>
      </c>
      <c r="J8" s="75" t="s">
        <v>6</v>
      </c>
      <c r="K8" s="71">
        <v>53</v>
      </c>
      <c r="L8" s="79">
        <v>1</v>
      </c>
      <c r="M8" s="73">
        <f t="shared" si="0"/>
        <v>1</v>
      </c>
      <c r="N8" s="74" t="str">
        <f t="shared" si="1"/>
        <v>OK</v>
      </c>
      <c r="O8" s="63"/>
      <c r="P8" s="61"/>
      <c r="Q8" s="61"/>
      <c r="R8" s="35"/>
      <c r="S8" s="35"/>
      <c r="T8" s="35"/>
      <c r="U8" s="35"/>
      <c r="V8" s="35"/>
      <c r="W8" s="35"/>
      <c r="X8" s="35"/>
    </row>
    <row r="9" spans="1:24" ht="18.350000000000001" x14ac:dyDescent="0.25">
      <c r="A9" s="87"/>
      <c r="B9" s="90"/>
      <c r="C9" s="64">
        <v>46</v>
      </c>
      <c r="D9" s="66" t="s">
        <v>46</v>
      </c>
      <c r="E9" s="66" t="s">
        <v>43</v>
      </c>
      <c r="F9" s="66"/>
      <c r="G9" s="68">
        <v>436</v>
      </c>
      <c r="H9" s="69" t="s">
        <v>47</v>
      </c>
      <c r="I9" s="75" t="s">
        <v>35</v>
      </c>
      <c r="J9" s="75" t="s">
        <v>6</v>
      </c>
      <c r="K9" s="71">
        <v>19.98</v>
      </c>
      <c r="L9" s="79">
        <v>1</v>
      </c>
      <c r="M9" s="73">
        <f t="shared" si="0"/>
        <v>1</v>
      </c>
      <c r="N9" s="74" t="str">
        <f t="shared" si="1"/>
        <v>OK</v>
      </c>
      <c r="O9" s="63"/>
      <c r="P9" s="61"/>
      <c r="Q9" s="61"/>
      <c r="R9" s="35"/>
      <c r="S9" s="35"/>
      <c r="T9" s="35"/>
      <c r="U9" s="35"/>
      <c r="V9" s="35"/>
      <c r="W9" s="35"/>
      <c r="X9" s="35"/>
    </row>
    <row r="10" spans="1:24" ht="18.350000000000001" x14ac:dyDescent="0.25">
      <c r="A10" s="87"/>
      <c r="B10" s="90"/>
      <c r="C10" s="64">
        <v>47</v>
      </c>
      <c r="D10" s="66" t="s">
        <v>48</v>
      </c>
      <c r="E10" s="66" t="s">
        <v>49</v>
      </c>
      <c r="F10" s="66"/>
      <c r="G10" s="68">
        <v>436</v>
      </c>
      <c r="H10" s="69" t="s">
        <v>50</v>
      </c>
      <c r="I10" s="75" t="s">
        <v>35</v>
      </c>
      <c r="J10" s="75" t="s">
        <v>6</v>
      </c>
      <c r="K10" s="71">
        <v>27</v>
      </c>
      <c r="L10" s="79">
        <v>1</v>
      </c>
      <c r="M10" s="73">
        <f t="shared" si="0"/>
        <v>1</v>
      </c>
      <c r="N10" s="74" t="str">
        <f t="shared" si="1"/>
        <v>OK</v>
      </c>
      <c r="O10" s="63"/>
      <c r="P10" s="61"/>
      <c r="Q10" s="63"/>
      <c r="R10" s="35"/>
      <c r="S10" s="35"/>
      <c r="T10" s="35"/>
      <c r="U10" s="35"/>
      <c r="V10" s="35"/>
      <c r="W10" s="35"/>
      <c r="X10" s="35"/>
    </row>
    <row r="11" spans="1:24" ht="18.350000000000001" x14ac:dyDescent="0.25">
      <c r="A11" s="88"/>
      <c r="B11" s="91"/>
      <c r="C11" s="64">
        <v>48</v>
      </c>
      <c r="D11" s="67" t="s">
        <v>51</v>
      </c>
      <c r="E11" s="67" t="s">
        <v>43</v>
      </c>
      <c r="F11" s="67"/>
      <c r="G11" s="68">
        <v>436</v>
      </c>
      <c r="H11" s="69" t="s">
        <v>52</v>
      </c>
      <c r="I11" s="77" t="s">
        <v>35</v>
      </c>
      <c r="J11" s="77" t="s">
        <v>6</v>
      </c>
      <c r="K11" s="71">
        <v>36.659999999999997</v>
      </c>
      <c r="L11" s="79">
        <v>1</v>
      </c>
      <c r="M11" s="73">
        <f t="shared" si="0"/>
        <v>1</v>
      </c>
      <c r="N11" s="74" t="str">
        <f t="shared" si="1"/>
        <v>OK</v>
      </c>
      <c r="O11" s="63"/>
      <c r="P11" s="61"/>
      <c r="Q11" s="61"/>
      <c r="R11" s="35"/>
      <c r="S11" s="35"/>
      <c r="T11" s="35"/>
      <c r="U11" s="36"/>
      <c r="V11" s="35"/>
      <c r="W11" s="35"/>
      <c r="X11" s="35"/>
    </row>
    <row r="12" spans="1:24" x14ac:dyDescent="0.25">
      <c r="O12" s="31">
        <f>SUMPRODUCT($K$4:$K$11,O4:O11)</f>
        <v>0</v>
      </c>
      <c r="P12" s="31">
        <f>SUMPRODUCT($K$4:$K$11,P4:P11)</f>
        <v>0</v>
      </c>
      <c r="Q12" s="31">
        <f>SUMPRODUCT($K$4:$K$11,Q4:Q11)</f>
        <v>0</v>
      </c>
      <c r="R12" s="31">
        <f>SUMPRODUCT($K$4:$K$11,R4:R11)</f>
        <v>0</v>
      </c>
      <c r="S12" s="31">
        <f>SUMPRODUCT(K4:K11,S4:S11)</f>
        <v>0</v>
      </c>
      <c r="T12" s="31">
        <f>SUMPRODUCT(K4:K11,T4:T11)</f>
        <v>0</v>
      </c>
      <c r="U12" s="32">
        <f>SUMPRODUCT(K4:K11,U4:U11)</f>
        <v>0</v>
      </c>
    </row>
    <row r="13" spans="1:24" x14ac:dyDescent="0.25">
      <c r="O13" s="52"/>
      <c r="P13" s="49"/>
      <c r="Q13" s="49"/>
      <c r="R13" s="49"/>
    </row>
    <row r="14" spans="1:24" x14ac:dyDescent="0.25">
      <c r="O14" s="52"/>
      <c r="P14" s="49"/>
      <c r="Q14" s="49"/>
      <c r="R14" s="49"/>
    </row>
    <row r="15" spans="1:24" x14ac:dyDescent="0.25">
      <c r="O15" s="52"/>
      <c r="P15" s="49"/>
      <c r="Q15" s="49"/>
      <c r="R15" s="49"/>
    </row>
    <row r="16" spans="1:24" x14ac:dyDescent="0.25">
      <c r="O16" s="52"/>
      <c r="P16" s="49"/>
      <c r="Q16" s="49"/>
      <c r="R16" s="49"/>
    </row>
    <row r="17" spans="15:18" x14ac:dyDescent="0.25">
      <c r="O17" s="52"/>
      <c r="P17" s="49"/>
      <c r="Q17" s="49"/>
      <c r="R17" s="49"/>
    </row>
    <row r="18" spans="15:18" ht="26.35" customHeight="1" x14ac:dyDescent="0.25">
      <c r="O18" s="52"/>
    </row>
    <row r="19" spans="15:18" x14ac:dyDescent="0.25">
      <c r="O19" s="52"/>
    </row>
    <row r="20" spans="15:18" x14ac:dyDescent="0.25">
      <c r="O20" s="52"/>
    </row>
    <row r="21" spans="15:18" x14ac:dyDescent="0.25">
      <c r="O21" s="52"/>
    </row>
    <row r="22" spans="15:18" x14ac:dyDescent="0.25">
      <c r="O22" s="52"/>
    </row>
    <row r="23" spans="15:18" x14ac:dyDescent="0.25">
      <c r="O23" s="52"/>
    </row>
    <row r="24" spans="15:18" x14ac:dyDescent="0.25">
      <c r="O24" s="52"/>
    </row>
    <row r="25" spans="15:18" x14ac:dyDescent="0.25">
      <c r="O25" s="52"/>
    </row>
    <row r="26" spans="15:18" x14ac:dyDescent="0.25">
      <c r="O26" s="52"/>
    </row>
    <row r="27" spans="15:18" ht="90" customHeight="1" x14ac:dyDescent="0.25">
      <c r="O27" s="52"/>
    </row>
    <row r="28" spans="15:18" x14ac:dyDescent="0.25">
      <c r="O28" s="52"/>
    </row>
    <row r="29" spans="15:18" x14ac:dyDescent="0.25">
      <c r="O29" s="52"/>
    </row>
    <row r="30" spans="15:18" x14ac:dyDescent="0.25">
      <c r="O30" s="52"/>
    </row>
    <row r="31" spans="15:18" x14ac:dyDescent="0.25">
      <c r="O31" s="52"/>
    </row>
    <row r="32" spans="15:18" x14ac:dyDescent="0.25">
      <c r="O32" s="52"/>
    </row>
    <row r="33" spans="15:15" x14ac:dyDescent="0.25">
      <c r="O33" s="52"/>
    </row>
    <row r="34" spans="15:15" x14ac:dyDescent="0.25">
      <c r="O34" s="52"/>
    </row>
    <row r="35" spans="15:15" x14ac:dyDescent="0.25">
      <c r="O35" s="52"/>
    </row>
    <row r="36" spans="15:15" x14ac:dyDescent="0.25">
      <c r="O36" s="52"/>
    </row>
    <row r="37" spans="15:15" x14ac:dyDescent="0.25">
      <c r="O37" s="52"/>
    </row>
    <row r="38" spans="15:15" x14ac:dyDescent="0.25">
      <c r="O38" s="52"/>
    </row>
    <row r="39" spans="15:15" x14ac:dyDescent="0.25">
      <c r="O39" s="52"/>
    </row>
    <row r="40" spans="15:15" x14ac:dyDescent="0.25">
      <c r="O40" s="52"/>
    </row>
    <row r="41" spans="15:15" x14ac:dyDescent="0.25">
      <c r="O41" s="52"/>
    </row>
    <row r="42" spans="15:15" x14ac:dyDescent="0.25">
      <c r="O42" s="52"/>
    </row>
    <row r="43" spans="15:15" x14ac:dyDescent="0.25">
      <c r="O43" s="52"/>
    </row>
    <row r="44" spans="15:15" x14ac:dyDescent="0.25">
      <c r="O44" s="52"/>
    </row>
    <row r="45" spans="15:15" x14ac:dyDescent="0.25">
      <c r="O45" s="52"/>
    </row>
    <row r="46" spans="15:15" x14ac:dyDescent="0.25">
      <c r="O46" s="52"/>
    </row>
    <row r="47" spans="15:15" x14ac:dyDescent="0.25">
      <c r="O47" s="52"/>
    </row>
    <row r="48" spans="15:15" x14ac:dyDescent="0.25">
      <c r="O48" s="52"/>
    </row>
    <row r="49" spans="15:15" x14ac:dyDescent="0.25">
      <c r="O49" s="52"/>
    </row>
    <row r="50" spans="15:15" x14ac:dyDescent="0.25">
      <c r="O50" s="52"/>
    </row>
    <row r="51" spans="15:15" x14ac:dyDescent="0.25">
      <c r="O51" s="52"/>
    </row>
    <row r="52" spans="15:15" x14ac:dyDescent="0.25">
      <c r="O52" s="52"/>
    </row>
    <row r="53" spans="15:15" x14ac:dyDescent="0.25">
      <c r="O53" s="52"/>
    </row>
    <row r="54" spans="15:15" x14ac:dyDescent="0.25">
      <c r="O54" s="52"/>
    </row>
    <row r="55" spans="15:15" x14ac:dyDescent="0.25">
      <c r="O55" s="52"/>
    </row>
    <row r="56" spans="15:15" x14ac:dyDescent="0.25">
      <c r="O56" s="52"/>
    </row>
    <row r="57" spans="15:15" x14ac:dyDescent="0.25">
      <c r="O57" s="52"/>
    </row>
    <row r="58" spans="15:15" x14ac:dyDescent="0.25">
      <c r="O58" s="52"/>
    </row>
    <row r="59" spans="15:15" x14ac:dyDescent="0.25">
      <c r="O59" s="52"/>
    </row>
    <row r="60" spans="15:15" x14ac:dyDescent="0.25">
      <c r="O60" s="52"/>
    </row>
    <row r="61" spans="15:15" x14ac:dyDescent="0.25">
      <c r="O61" s="52"/>
    </row>
    <row r="62" spans="15:15" x14ac:dyDescent="0.25">
      <c r="O62" s="52"/>
    </row>
    <row r="63" spans="15:15" x14ac:dyDescent="0.25">
      <c r="O63" s="52"/>
    </row>
    <row r="64" spans="15:15" x14ac:dyDescent="0.25">
      <c r="O64" s="52"/>
    </row>
    <row r="65" spans="15:15" x14ac:dyDescent="0.25">
      <c r="O65" s="52"/>
    </row>
    <row r="66" spans="15:15" x14ac:dyDescent="0.25">
      <c r="O66" s="52"/>
    </row>
    <row r="67" spans="15:15" x14ac:dyDescent="0.25">
      <c r="O67" s="52"/>
    </row>
    <row r="68" spans="15:15" x14ac:dyDescent="0.25">
      <c r="O68" s="52"/>
    </row>
    <row r="69" spans="15:15" x14ac:dyDescent="0.25">
      <c r="O69" s="52"/>
    </row>
    <row r="70" spans="15:15" x14ac:dyDescent="0.25">
      <c r="O70" s="52"/>
    </row>
    <row r="71" spans="15:15" x14ac:dyDescent="0.25">
      <c r="O71" s="52"/>
    </row>
    <row r="72" spans="15:15" x14ac:dyDescent="0.25">
      <c r="O72" s="52"/>
    </row>
    <row r="73" spans="15:15" x14ac:dyDescent="0.25">
      <c r="O73" s="52"/>
    </row>
    <row r="74" spans="15:15" x14ac:dyDescent="0.25">
      <c r="O74" s="52"/>
    </row>
    <row r="75" spans="15:15" x14ac:dyDescent="0.25">
      <c r="O75" s="52"/>
    </row>
    <row r="76" spans="15:15" x14ac:dyDescent="0.25">
      <c r="O76" s="52"/>
    </row>
    <row r="77" spans="15:15" x14ac:dyDescent="0.25">
      <c r="O77" s="52"/>
    </row>
    <row r="78" spans="15:15" x14ac:dyDescent="0.25">
      <c r="O78" s="52"/>
    </row>
    <row r="79" spans="15:15" x14ac:dyDescent="0.25">
      <c r="O79" s="52"/>
    </row>
    <row r="80" spans="15:15" x14ac:dyDescent="0.25">
      <c r="O80" s="52"/>
    </row>
    <row r="81" spans="15:15" x14ac:dyDescent="0.25">
      <c r="O81" s="52"/>
    </row>
    <row r="82" spans="15:15" x14ac:dyDescent="0.25">
      <c r="O82" s="52"/>
    </row>
    <row r="83" spans="15:15" x14ac:dyDescent="0.25">
      <c r="O83" s="52"/>
    </row>
    <row r="84" spans="15:15" x14ac:dyDescent="0.25">
      <c r="O84" s="52"/>
    </row>
    <row r="85" spans="15:15" x14ac:dyDescent="0.25">
      <c r="O85" s="52"/>
    </row>
    <row r="86" spans="15:15" x14ac:dyDescent="0.25">
      <c r="O86" s="52"/>
    </row>
    <row r="87" spans="15:15" x14ac:dyDescent="0.25">
      <c r="O87" s="52"/>
    </row>
    <row r="88" spans="15:15" x14ac:dyDescent="0.25">
      <c r="O88" s="52"/>
    </row>
    <row r="89" spans="15:15" x14ac:dyDescent="0.25">
      <c r="O89" s="52"/>
    </row>
    <row r="90" spans="15:15" x14ac:dyDescent="0.25">
      <c r="O90" s="52"/>
    </row>
    <row r="91" spans="15:15" x14ac:dyDescent="0.25">
      <c r="O91" s="52"/>
    </row>
    <row r="92" spans="15:15" x14ac:dyDescent="0.25">
      <c r="O92" s="52"/>
    </row>
    <row r="93" spans="15:15" x14ac:dyDescent="0.25">
      <c r="O93" s="52"/>
    </row>
    <row r="94" spans="15:15" x14ac:dyDescent="0.25">
      <c r="O94" s="52"/>
    </row>
    <row r="95" spans="15:15" x14ac:dyDescent="0.25">
      <c r="O95" s="52"/>
    </row>
    <row r="96" spans="15:15" x14ac:dyDescent="0.25">
      <c r="O96" s="52"/>
    </row>
    <row r="97" spans="15:15" x14ac:dyDescent="0.25">
      <c r="O97" s="52"/>
    </row>
    <row r="98" spans="15:15" x14ac:dyDescent="0.25">
      <c r="O98" s="52"/>
    </row>
    <row r="99" spans="15:15" x14ac:dyDescent="0.25">
      <c r="O99" s="52"/>
    </row>
    <row r="100" spans="15:15" x14ac:dyDescent="0.25">
      <c r="O100" s="52"/>
    </row>
    <row r="101" spans="15:15" x14ac:dyDescent="0.25">
      <c r="O101" s="52"/>
    </row>
    <row r="102" spans="15:15" x14ac:dyDescent="0.25">
      <c r="O102" s="52"/>
    </row>
    <row r="103" spans="15:15" x14ac:dyDescent="0.25">
      <c r="O103" s="52"/>
    </row>
    <row r="104" spans="15:15" x14ac:dyDescent="0.25">
      <c r="O104" s="52"/>
    </row>
    <row r="105" spans="15:15" x14ac:dyDescent="0.25">
      <c r="O105" s="52"/>
    </row>
    <row r="106" spans="15:15" x14ac:dyDescent="0.25">
      <c r="O106" s="52"/>
    </row>
    <row r="107" spans="15:15" x14ac:dyDescent="0.25">
      <c r="O107" s="52"/>
    </row>
    <row r="108" spans="15:15" x14ac:dyDescent="0.25">
      <c r="O108" s="52"/>
    </row>
    <row r="109" spans="15:15" x14ac:dyDescent="0.25">
      <c r="O109" s="52"/>
    </row>
    <row r="110" spans="15:15" x14ac:dyDescent="0.25">
      <c r="O110" s="52"/>
    </row>
    <row r="111" spans="15:15" x14ac:dyDescent="0.25">
      <c r="O111" s="52"/>
    </row>
    <row r="112" spans="15:15" x14ac:dyDescent="0.25">
      <c r="O112" s="52"/>
    </row>
    <row r="113" spans="15:15" x14ac:dyDescent="0.25">
      <c r="O113" s="52"/>
    </row>
    <row r="114" spans="15:15" x14ac:dyDescent="0.25">
      <c r="O114" s="52"/>
    </row>
    <row r="115" spans="15:15" x14ac:dyDescent="0.25">
      <c r="O115" s="52"/>
    </row>
    <row r="116" spans="15:15" x14ac:dyDescent="0.25">
      <c r="O116" s="52"/>
    </row>
    <row r="117" spans="15:15" x14ac:dyDescent="0.25">
      <c r="O117" s="52"/>
    </row>
    <row r="118" spans="15:15" x14ac:dyDescent="0.25">
      <c r="O118" s="52"/>
    </row>
    <row r="119" spans="15:15" x14ac:dyDescent="0.25">
      <c r="O119" s="52"/>
    </row>
    <row r="120" spans="15:15" x14ac:dyDescent="0.25">
      <c r="O120" s="52"/>
    </row>
    <row r="121" spans="15:15" x14ac:dyDescent="0.25">
      <c r="O121" s="52"/>
    </row>
    <row r="122" spans="15:15" x14ac:dyDescent="0.25">
      <c r="O122" s="52"/>
    </row>
    <row r="123" spans="15:15" x14ac:dyDescent="0.25">
      <c r="O123" s="52"/>
    </row>
    <row r="124" spans="15:15" x14ac:dyDescent="0.25">
      <c r="O124" s="52"/>
    </row>
    <row r="125" spans="15:15" x14ac:dyDescent="0.25">
      <c r="O125" s="52"/>
    </row>
    <row r="126" spans="15:15" x14ac:dyDescent="0.25">
      <c r="O126" s="52"/>
    </row>
    <row r="127" spans="15:15" x14ac:dyDescent="0.25">
      <c r="O127" s="52"/>
    </row>
    <row r="128" spans="15:15" x14ac:dyDescent="0.25">
      <c r="O128" s="52"/>
    </row>
    <row r="129" spans="15:15" x14ac:dyDescent="0.25">
      <c r="O129" s="52"/>
    </row>
    <row r="130" spans="15:15" x14ac:dyDescent="0.25">
      <c r="O130" s="52"/>
    </row>
    <row r="131" spans="15:15" x14ac:dyDescent="0.25">
      <c r="O131" s="52"/>
    </row>
    <row r="132" spans="15:15" x14ac:dyDescent="0.25">
      <c r="O132" s="52"/>
    </row>
    <row r="133" spans="15:15" x14ac:dyDescent="0.25">
      <c r="O133" s="52"/>
    </row>
    <row r="134" spans="15:15" x14ac:dyDescent="0.25">
      <c r="O134" s="52"/>
    </row>
    <row r="135" spans="15:15" x14ac:dyDescent="0.25">
      <c r="O135" s="52"/>
    </row>
    <row r="136" spans="15:15" x14ac:dyDescent="0.25">
      <c r="O136" s="52"/>
    </row>
    <row r="137" spans="15:15" x14ac:dyDescent="0.25">
      <c r="O137" s="52"/>
    </row>
    <row r="138" spans="15:15" x14ac:dyDescent="0.25">
      <c r="O138" s="52"/>
    </row>
    <row r="139" spans="15:15" x14ac:dyDescent="0.25">
      <c r="O139" s="52"/>
    </row>
    <row r="140" spans="15:15" x14ac:dyDescent="0.25">
      <c r="O140" s="52"/>
    </row>
    <row r="141" spans="15:15" x14ac:dyDescent="0.25">
      <c r="O141" s="52"/>
    </row>
    <row r="142" spans="15:15" x14ac:dyDescent="0.25">
      <c r="O142" s="52"/>
    </row>
    <row r="143" spans="15:15" x14ac:dyDescent="0.25">
      <c r="O143" s="52"/>
    </row>
    <row r="144" spans="15:15" x14ac:dyDescent="0.25">
      <c r="O144" s="52"/>
    </row>
    <row r="145" spans="15:15" x14ac:dyDescent="0.25">
      <c r="O145" s="52"/>
    </row>
    <row r="146" spans="15:15" x14ac:dyDescent="0.25">
      <c r="O146" s="52"/>
    </row>
    <row r="147" spans="15:15" x14ac:dyDescent="0.25">
      <c r="O147" s="52"/>
    </row>
    <row r="148" spans="15:15" x14ac:dyDescent="0.25">
      <c r="O148" s="52"/>
    </row>
    <row r="149" spans="15:15" x14ac:dyDescent="0.25">
      <c r="O149" s="52"/>
    </row>
    <row r="150" spans="15:15" x14ac:dyDescent="0.25">
      <c r="O150" s="52"/>
    </row>
    <row r="151" spans="15:15" x14ac:dyDescent="0.25">
      <c r="O151" s="52"/>
    </row>
    <row r="152" spans="15:15" x14ac:dyDescent="0.25">
      <c r="O152" s="52"/>
    </row>
    <row r="153" spans="15:15" x14ac:dyDescent="0.25">
      <c r="O153" s="52"/>
    </row>
    <row r="154" spans="15:15" x14ac:dyDescent="0.25">
      <c r="O154" s="52"/>
    </row>
    <row r="155" spans="15:15" x14ac:dyDescent="0.25">
      <c r="O155" s="52"/>
    </row>
    <row r="156" spans="15:15" x14ac:dyDescent="0.25">
      <c r="O156" s="52"/>
    </row>
    <row r="157" spans="15:15" x14ac:dyDescent="0.25">
      <c r="O157" s="52"/>
    </row>
    <row r="158" spans="15:15" x14ac:dyDescent="0.25">
      <c r="O158" s="52"/>
    </row>
    <row r="159" spans="15:15" x14ac:dyDescent="0.25">
      <c r="O159" s="52"/>
    </row>
    <row r="160" spans="15:15" x14ac:dyDescent="0.25">
      <c r="O160" s="52"/>
    </row>
    <row r="161" spans="15:15" x14ac:dyDescent="0.25">
      <c r="O161" s="52"/>
    </row>
    <row r="162" spans="15:15" x14ac:dyDescent="0.25">
      <c r="O162" s="52"/>
    </row>
    <row r="163" spans="15:15" x14ac:dyDescent="0.25">
      <c r="O163" s="52"/>
    </row>
    <row r="164" spans="15:15" x14ac:dyDescent="0.25">
      <c r="O164" s="52"/>
    </row>
    <row r="165" spans="15:15" x14ac:dyDescent="0.25">
      <c r="O165" s="52"/>
    </row>
    <row r="166" spans="15:15" x14ac:dyDescent="0.25">
      <c r="O166" s="52"/>
    </row>
    <row r="167" spans="15:15" x14ac:dyDescent="0.25">
      <c r="O167" s="52"/>
    </row>
    <row r="168" spans="15:15" x14ac:dyDescent="0.25">
      <c r="O168" s="52"/>
    </row>
    <row r="169" spans="15:15" x14ac:dyDescent="0.25">
      <c r="O169" s="52"/>
    </row>
    <row r="170" spans="15:15" x14ac:dyDescent="0.25">
      <c r="O170" s="52"/>
    </row>
    <row r="171" spans="15:15" x14ac:dyDescent="0.25">
      <c r="O171" s="52"/>
    </row>
    <row r="172" spans="15:15" x14ac:dyDescent="0.25">
      <c r="O172" s="52"/>
    </row>
    <row r="173" spans="15:15" x14ac:dyDescent="0.25">
      <c r="O173" s="52"/>
    </row>
    <row r="174" spans="15:15" x14ac:dyDescent="0.25">
      <c r="O174" s="52"/>
    </row>
    <row r="175" spans="15:15" x14ac:dyDescent="0.25">
      <c r="O175" s="52"/>
    </row>
    <row r="176" spans="15:15" x14ac:dyDescent="0.25">
      <c r="O176" s="52"/>
    </row>
    <row r="177" spans="15:15" x14ac:dyDescent="0.25">
      <c r="O177" s="52"/>
    </row>
    <row r="178" spans="15:15" x14ac:dyDescent="0.25">
      <c r="O178" s="52"/>
    </row>
    <row r="179" spans="15:15" x14ac:dyDescent="0.25">
      <c r="O179" s="52"/>
    </row>
    <row r="180" spans="15:15" x14ac:dyDescent="0.25">
      <c r="O180" s="52"/>
    </row>
    <row r="181" spans="15:15" x14ac:dyDescent="0.25">
      <c r="O181" s="52"/>
    </row>
    <row r="182" spans="15:15" x14ac:dyDescent="0.25">
      <c r="O182" s="52"/>
    </row>
    <row r="183" spans="15:15" x14ac:dyDescent="0.25">
      <c r="O183" s="52"/>
    </row>
    <row r="184" spans="15:15" x14ac:dyDescent="0.25">
      <c r="O184" s="52"/>
    </row>
    <row r="185" spans="15:15" x14ac:dyDescent="0.25">
      <c r="O185" s="52"/>
    </row>
    <row r="186" spans="15:15" x14ac:dyDescent="0.25">
      <c r="O186" s="52"/>
    </row>
    <row r="187" spans="15:15" x14ac:dyDescent="0.25">
      <c r="O187" s="52"/>
    </row>
    <row r="188" spans="15:15" x14ac:dyDescent="0.25">
      <c r="O188" s="52"/>
    </row>
    <row r="189" spans="15:15" x14ac:dyDescent="0.25">
      <c r="O189" s="52"/>
    </row>
    <row r="190" spans="15:15" x14ac:dyDescent="0.25">
      <c r="O190" s="52"/>
    </row>
    <row r="191" spans="15:15" x14ac:dyDescent="0.25">
      <c r="O191" s="52"/>
    </row>
    <row r="192" spans="15:15" x14ac:dyDescent="0.25">
      <c r="O192" s="52"/>
    </row>
    <row r="193" spans="15:15" x14ac:dyDescent="0.25">
      <c r="O193" s="52"/>
    </row>
    <row r="194" spans="15:15" x14ac:dyDescent="0.25">
      <c r="O194" s="52"/>
    </row>
    <row r="195" spans="15:15" x14ac:dyDescent="0.25">
      <c r="O195" s="52"/>
    </row>
    <row r="196" spans="15:15" x14ac:dyDescent="0.25">
      <c r="O196" s="52"/>
    </row>
    <row r="197" spans="15:15" x14ac:dyDescent="0.25">
      <c r="O197" s="52"/>
    </row>
    <row r="198" spans="15:15" x14ac:dyDescent="0.25">
      <c r="O198" s="52"/>
    </row>
    <row r="199" spans="15:15" x14ac:dyDescent="0.25">
      <c r="O199" s="52"/>
    </row>
    <row r="200" spans="15:15" x14ac:dyDescent="0.25">
      <c r="O200" s="52"/>
    </row>
    <row r="201" spans="15:15" x14ac:dyDescent="0.25">
      <c r="O201" s="52"/>
    </row>
    <row r="202" spans="15:15" x14ac:dyDescent="0.25">
      <c r="O202" s="52"/>
    </row>
    <row r="203" spans="15:15" x14ac:dyDescent="0.25">
      <c r="O203" s="52"/>
    </row>
    <row r="204" spans="15:15" x14ac:dyDescent="0.25">
      <c r="O204" s="52"/>
    </row>
    <row r="205" spans="15:15" x14ac:dyDescent="0.25">
      <c r="O205" s="52"/>
    </row>
    <row r="206" spans="15:15" x14ac:dyDescent="0.25">
      <c r="O206" s="52"/>
    </row>
    <row r="207" spans="15:15" x14ac:dyDescent="0.25">
      <c r="O207" s="52"/>
    </row>
    <row r="208" spans="15:15" x14ac:dyDescent="0.25">
      <c r="O208" s="52"/>
    </row>
    <row r="209" spans="15:15" x14ac:dyDescent="0.25">
      <c r="O209" s="52"/>
    </row>
    <row r="210" spans="15:15" x14ac:dyDescent="0.25">
      <c r="O210" s="52"/>
    </row>
    <row r="211" spans="15:15" x14ac:dyDescent="0.25">
      <c r="O211" s="52"/>
    </row>
    <row r="212" spans="15:15" x14ac:dyDescent="0.25">
      <c r="O212" s="52"/>
    </row>
    <row r="213" spans="15:15" x14ac:dyDescent="0.25">
      <c r="O213" s="52"/>
    </row>
    <row r="214" spans="15:15" x14ac:dyDescent="0.25">
      <c r="O214" s="52"/>
    </row>
    <row r="215" spans="15:15" x14ac:dyDescent="0.25">
      <c r="O215" s="52"/>
    </row>
    <row r="216" spans="15:15" x14ac:dyDescent="0.25">
      <c r="O216" s="52"/>
    </row>
    <row r="217" spans="15:15" x14ac:dyDescent="0.25">
      <c r="O217" s="52"/>
    </row>
    <row r="218" spans="15:15" x14ac:dyDescent="0.25">
      <c r="O218" s="52"/>
    </row>
    <row r="219" spans="15:15" x14ac:dyDescent="0.25">
      <c r="O219" s="52"/>
    </row>
    <row r="220" spans="15:15" x14ac:dyDescent="0.25">
      <c r="O220" s="52"/>
    </row>
    <row r="221" spans="15:15" x14ac:dyDescent="0.25">
      <c r="O221" s="52"/>
    </row>
    <row r="222" spans="15:15" x14ac:dyDescent="0.25">
      <c r="O222" s="52"/>
    </row>
    <row r="223" spans="15:15" x14ac:dyDescent="0.25">
      <c r="O223" s="52"/>
    </row>
    <row r="224" spans="15:15" x14ac:dyDescent="0.25">
      <c r="O224" s="52"/>
    </row>
    <row r="225" spans="15:15" x14ac:dyDescent="0.25">
      <c r="O225" s="52"/>
    </row>
    <row r="226" spans="15:15" x14ac:dyDescent="0.25">
      <c r="O226" s="52"/>
    </row>
    <row r="227" spans="15:15" x14ac:dyDescent="0.25">
      <c r="O227" s="52"/>
    </row>
    <row r="228" spans="15:15" x14ac:dyDescent="0.25">
      <c r="O228" s="52"/>
    </row>
    <row r="229" spans="15:15" x14ac:dyDescent="0.25">
      <c r="O229" s="52"/>
    </row>
    <row r="230" spans="15:15" x14ac:dyDescent="0.25">
      <c r="O230" s="52"/>
    </row>
    <row r="231" spans="15:15" x14ac:dyDescent="0.25">
      <c r="O231" s="52"/>
    </row>
    <row r="232" spans="15:15" x14ac:dyDescent="0.25">
      <c r="O232" s="52"/>
    </row>
    <row r="233" spans="15:15" x14ac:dyDescent="0.25">
      <c r="O233" s="52"/>
    </row>
    <row r="234" spans="15:15" x14ac:dyDescent="0.25">
      <c r="O234" s="52"/>
    </row>
    <row r="235" spans="15:15" x14ac:dyDescent="0.25">
      <c r="O235" s="52"/>
    </row>
    <row r="236" spans="15:15" x14ac:dyDescent="0.25">
      <c r="O236" s="52"/>
    </row>
  </sheetData>
  <mergeCells count="16">
    <mergeCell ref="A4:A11"/>
    <mergeCell ref="B4:B11"/>
    <mergeCell ref="W1:W2"/>
    <mergeCell ref="X1:X2"/>
    <mergeCell ref="A2:N2"/>
    <mergeCell ref="V1:V2"/>
    <mergeCell ref="T1:T2"/>
    <mergeCell ref="U1:U2"/>
    <mergeCell ref="Q1:Q2"/>
    <mergeCell ref="R1:R2"/>
    <mergeCell ref="S1:S2"/>
    <mergeCell ref="O1:O2"/>
    <mergeCell ref="P1:P2"/>
    <mergeCell ref="A1:C1"/>
    <mergeCell ref="D1:K1"/>
    <mergeCell ref="L1:N1"/>
  </mergeCells>
  <conditionalFormatting sqref="P5:P47">
    <cfRule type="cellIs" dxfId="115" priority="22" stopIfTrue="1" operator="greaterThan">
      <formula>0</formula>
    </cfRule>
    <cfRule type="cellIs" dxfId="114" priority="23" stopIfTrue="1" operator="greaterThan">
      <formula>0</formula>
    </cfRule>
    <cfRule type="cellIs" dxfId="113" priority="24" stopIfTrue="1" operator="greaterThan">
      <formula>0</formula>
    </cfRule>
  </conditionalFormatting>
  <conditionalFormatting sqref="P4">
    <cfRule type="cellIs" dxfId="112" priority="19" stopIfTrue="1" operator="greaterThan">
      <formula>0</formula>
    </cfRule>
    <cfRule type="cellIs" dxfId="111" priority="20" stopIfTrue="1" operator="greaterThan">
      <formula>0</formula>
    </cfRule>
    <cfRule type="cellIs" dxfId="110" priority="21" stopIfTrue="1" operator="greaterThan">
      <formula>0</formula>
    </cfRule>
  </conditionalFormatting>
  <conditionalFormatting sqref="M4 M5:N47">
    <cfRule type="cellIs" dxfId="109" priority="10" stopIfTrue="1" operator="greaterThan">
      <formula>0</formula>
    </cfRule>
    <cfRule type="cellIs" dxfId="108" priority="11" stopIfTrue="1" operator="greaterThan">
      <formula>0</formula>
    </cfRule>
    <cfRule type="cellIs" dxfId="107" priority="12" stopIfTrue="1" operator="greaterThan">
      <formula>0</formula>
    </cfRule>
  </conditionalFormatting>
  <conditionalFormatting sqref="N4">
    <cfRule type="cellIs" dxfId="106" priority="7" stopIfTrue="1" operator="greaterThan">
      <formula>0</formula>
    </cfRule>
    <cfRule type="cellIs" dxfId="105" priority="8" stopIfTrue="1" operator="greaterThan">
      <formula>0</formula>
    </cfRule>
    <cfRule type="cellIs" dxfId="104" priority="9" stopIfTrue="1" operator="greaterThan">
      <formula>0</formula>
    </cfRule>
  </conditionalFormatting>
  <conditionalFormatting sqref="O5:O47">
    <cfRule type="cellIs" dxfId="103" priority="4" stopIfTrue="1" operator="greaterThan">
      <formula>0</formula>
    </cfRule>
    <cfRule type="cellIs" dxfId="102" priority="5" stopIfTrue="1" operator="greaterThan">
      <formula>0</formula>
    </cfRule>
    <cfRule type="cellIs" dxfId="101" priority="6" stopIfTrue="1" operator="greaterThan">
      <formula>0</formula>
    </cfRule>
  </conditionalFormatting>
  <conditionalFormatting sqref="O4">
    <cfRule type="cellIs" dxfId="100" priority="1" stopIfTrue="1" operator="greaterThan">
      <formula>0</formula>
    </cfRule>
    <cfRule type="cellIs" dxfId="99" priority="2" stopIfTrue="1" operator="greaterThan">
      <formula>0</formula>
    </cfRule>
    <cfRule type="cellIs" dxfId="98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>
    <tabColor rgb="FF92D050"/>
  </sheetPr>
  <dimension ref="A1:X236"/>
  <sheetViews>
    <sheetView zoomScale="82" zoomScaleNormal="82" workbookViewId="0">
      <selection activeCell="G27" sqref="G27"/>
    </sheetView>
  </sheetViews>
  <sheetFormatPr defaultColWidth="9.75" defaultRowHeight="14.3" x14ac:dyDescent="0.25"/>
  <cols>
    <col min="1" max="1" width="15.25" style="1" customWidth="1"/>
    <col min="2" max="2" width="23.75" style="1" customWidth="1"/>
    <col min="3" max="3" width="12.375" style="17" customWidth="1"/>
    <col min="4" max="4" width="67.375" style="1" customWidth="1"/>
    <col min="5" max="5" width="16" style="1" customWidth="1"/>
    <col min="6" max="6" width="8" style="1" hidden="1" customWidth="1"/>
    <col min="7" max="7" width="15.75" style="1" customWidth="1"/>
    <col min="8" max="8" width="14.125" style="1" customWidth="1"/>
    <col min="9" max="9" width="17.875" style="1" customWidth="1"/>
    <col min="10" max="10" width="15.875" style="1" bestFit="1" customWidth="1"/>
    <col min="11" max="11" width="12.75" style="23" bestFit="1" customWidth="1"/>
    <col min="12" max="12" width="11.25" style="20" customWidth="1"/>
    <col min="13" max="13" width="13.25" style="18" customWidth="1"/>
    <col min="14" max="14" width="12.625" style="4" customWidth="1"/>
    <col min="15" max="15" width="15.375" style="50" customWidth="1"/>
    <col min="16" max="17" width="16.375" style="50" bestFit="1" customWidth="1"/>
    <col min="18" max="18" width="16.375" style="5" bestFit="1" customWidth="1"/>
    <col min="19" max="20" width="16.375" style="2" bestFit="1" customWidth="1"/>
    <col min="21" max="21" width="17" style="2" customWidth="1"/>
    <col min="22" max="24" width="16.25" style="2" bestFit="1" customWidth="1"/>
    <col min="25" max="16384" width="9.75" style="2"/>
  </cols>
  <sheetData>
    <row r="1" spans="1:24" ht="32.950000000000003" customHeight="1" x14ac:dyDescent="0.25">
      <c r="A1" s="93" t="s">
        <v>26</v>
      </c>
      <c r="B1" s="93"/>
      <c r="C1" s="93"/>
      <c r="D1" s="93" t="s">
        <v>53</v>
      </c>
      <c r="E1" s="93"/>
      <c r="F1" s="93"/>
      <c r="G1" s="93"/>
      <c r="H1" s="93"/>
      <c r="I1" s="93"/>
      <c r="J1" s="93"/>
      <c r="K1" s="93"/>
      <c r="L1" s="93" t="s">
        <v>27</v>
      </c>
      <c r="M1" s="93"/>
      <c r="N1" s="93"/>
      <c r="O1" s="92" t="s">
        <v>28</v>
      </c>
      <c r="P1" s="92" t="s">
        <v>28</v>
      </c>
      <c r="Q1" s="92" t="s">
        <v>28</v>
      </c>
      <c r="R1" s="92" t="s">
        <v>28</v>
      </c>
      <c r="S1" s="92" t="s">
        <v>28</v>
      </c>
      <c r="T1" s="92" t="s">
        <v>28</v>
      </c>
      <c r="U1" s="92" t="s">
        <v>28</v>
      </c>
      <c r="V1" s="92" t="s">
        <v>28</v>
      </c>
      <c r="W1" s="92" t="s">
        <v>28</v>
      </c>
      <c r="X1" s="92" t="s">
        <v>28</v>
      </c>
    </row>
    <row r="2" spans="1:24" ht="21.75" customHeight="1" x14ac:dyDescent="0.25">
      <c r="A2" s="93" t="s">
        <v>23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24" s="3" customFormat="1" ht="48.75" customHeight="1" x14ac:dyDescent="0.2">
      <c r="A3" s="37" t="s">
        <v>4</v>
      </c>
      <c r="B3" s="37" t="s">
        <v>20</v>
      </c>
      <c r="C3" s="37" t="s">
        <v>2</v>
      </c>
      <c r="D3" s="38" t="s">
        <v>15</v>
      </c>
      <c r="E3" s="38" t="s">
        <v>31</v>
      </c>
      <c r="F3" s="38"/>
      <c r="G3" s="38" t="s">
        <v>18</v>
      </c>
      <c r="H3" s="38" t="s">
        <v>16</v>
      </c>
      <c r="I3" s="38" t="s">
        <v>22</v>
      </c>
      <c r="J3" s="38" t="s">
        <v>3</v>
      </c>
      <c r="K3" s="46" t="s">
        <v>21</v>
      </c>
      <c r="L3" s="15" t="s">
        <v>5</v>
      </c>
      <c r="M3" s="16" t="s">
        <v>0</v>
      </c>
      <c r="N3" s="14" t="s">
        <v>1</v>
      </c>
      <c r="O3" s="62" t="s">
        <v>19</v>
      </c>
      <c r="P3" s="62" t="s">
        <v>19</v>
      </c>
      <c r="Q3" s="53" t="s">
        <v>19</v>
      </c>
      <c r="R3" s="53" t="s">
        <v>19</v>
      </c>
      <c r="S3" s="13" t="s">
        <v>19</v>
      </c>
      <c r="T3" s="13" t="s">
        <v>19</v>
      </c>
      <c r="U3" s="13" t="s">
        <v>19</v>
      </c>
      <c r="V3" s="13" t="s">
        <v>19</v>
      </c>
      <c r="W3" s="13" t="s">
        <v>19</v>
      </c>
      <c r="X3" s="13" t="s">
        <v>19</v>
      </c>
    </row>
    <row r="4" spans="1:24" ht="18.350000000000001" x14ac:dyDescent="0.25">
      <c r="A4" s="86" t="s">
        <v>29</v>
      </c>
      <c r="B4" s="89" t="s">
        <v>30</v>
      </c>
      <c r="C4" s="64">
        <v>41</v>
      </c>
      <c r="D4" s="65" t="s">
        <v>32</v>
      </c>
      <c r="E4" s="65" t="s">
        <v>33</v>
      </c>
      <c r="F4" s="65"/>
      <c r="G4" s="68">
        <v>436</v>
      </c>
      <c r="H4" s="69" t="s">
        <v>34</v>
      </c>
      <c r="I4" s="70" t="s">
        <v>35</v>
      </c>
      <c r="J4" s="70" t="s">
        <v>6</v>
      </c>
      <c r="K4" s="71">
        <v>115</v>
      </c>
      <c r="L4" s="72">
        <v>10</v>
      </c>
      <c r="M4" s="73">
        <f>L4-SUM(O4:X4)</f>
        <v>10</v>
      </c>
      <c r="N4" s="74" t="str">
        <f>IF(M4&lt;0,"ATENÇÃO","OK")</f>
        <v>OK</v>
      </c>
      <c r="O4" s="63"/>
      <c r="P4" s="61"/>
      <c r="Q4" s="51"/>
      <c r="R4" s="35"/>
      <c r="S4" s="35"/>
      <c r="T4" s="35"/>
      <c r="U4" s="35"/>
      <c r="V4" s="35"/>
      <c r="W4" s="35"/>
      <c r="X4" s="35"/>
    </row>
    <row r="5" spans="1:24" ht="18.350000000000001" x14ac:dyDescent="0.25">
      <c r="A5" s="87"/>
      <c r="B5" s="90"/>
      <c r="C5" s="64">
        <v>42</v>
      </c>
      <c r="D5" s="66" t="s">
        <v>36</v>
      </c>
      <c r="E5" s="66" t="s">
        <v>37</v>
      </c>
      <c r="F5" s="66"/>
      <c r="G5" s="68">
        <v>436</v>
      </c>
      <c r="H5" s="69" t="s">
        <v>38</v>
      </c>
      <c r="I5" s="75" t="s">
        <v>35</v>
      </c>
      <c r="J5" s="75" t="s">
        <v>6</v>
      </c>
      <c r="K5" s="71">
        <v>97.2</v>
      </c>
      <c r="L5" s="76">
        <v>10</v>
      </c>
      <c r="M5" s="73">
        <f t="shared" ref="M5:M11" si="0">L5-SUM(O5:X5)</f>
        <v>10</v>
      </c>
      <c r="N5" s="74" t="str">
        <f t="shared" ref="N5:N11" si="1">IF(M5&lt;0,"ATENÇÃO","OK")</f>
        <v>OK</v>
      </c>
      <c r="O5" s="63"/>
      <c r="P5" s="61"/>
      <c r="Q5" s="51"/>
      <c r="R5" s="35"/>
      <c r="S5" s="35"/>
      <c r="T5" s="35"/>
      <c r="U5" s="35"/>
      <c r="V5" s="35"/>
      <c r="W5" s="35"/>
      <c r="X5" s="35"/>
    </row>
    <row r="6" spans="1:24" ht="18.350000000000001" x14ac:dyDescent="0.25">
      <c r="A6" s="87"/>
      <c r="B6" s="90"/>
      <c r="C6" s="64">
        <v>43</v>
      </c>
      <c r="D6" s="66" t="s">
        <v>39</v>
      </c>
      <c r="E6" s="66" t="s">
        <v>40</v>
      </c>
      <c r="F6" s="66"/>
      <c r="G6" s="68">
        <v>436</v>
      </c>
      <c r="H6" s="69" t="s">
        <v>41</v>
      </c>
      <c r="I6" s="75" t="s">
        <v>35</v>
      </c>
      <c r="J6" s="75" t="s">
        <v>6</v>
      </c>
      <c r="K6" s="71">
        <v>142.84</v>
      </c>
      <c r="L6" s="76">
        <v>5</v>
      </c>
      <c r="M6" s="73">
        <f t="shared" si="0"/>
        <v>5</v>
      </c>
      <c r="N6" s="74" t="str">
        <f t="shared" si="1"/>
        <v>OK</v>
      </c>
      <c r="O6" s="63"/>
      <c r="P6" s="63"/>
      <c r="Q6" s="51"/>
      <c r="R6" s="35"/>
      <c r="S6" s="35"/>
      <c r="T6" s="35"/>
      <c r="U6" s="35"/>
      <c r="V6" s="35"/>
      <c r="W6" s="35"/>
      <c r="X6" s="35"/>
    </row>
    <row r="7" spans="1:24" ht="18" customHeight="1" x14ac:dyDescent="0.25">
      <c r="A7" s="87"/>
      <c r="B7" s="90"/>
      <c r="C7" s="64">
        <v>44</v>
      </c>
      <c r="D7" s="66" t="s">
        <v>42</v>
      </c>
      <c r="E7" s="66" t="s">
        <v>43</v>
      </c>
      <c r="F7" s="66"/>
      <c r="G7" s="68">
        <v>436</v>
      </c>
      <c r="H7" s="69" t="s">
        <v>38</v>
      </c>
      <c r="I7" s="75" t="s">
        <v>35</v>
      </c>
      <c r="J7" s="75" t="s">
        <v>6</v>
      </c>
      <c r="K7" s="71">
        <v>39.6</v>
      </c>
      <c r="L7" s="76">
        <v>10</v>
      </c>
      <c r="M7" s="73">
        <f t="shared" si="0"/>
        <v>10</v>
      </c>
      <c r="N7" s="74" t="str">
        <f t="shared" si="1"/>
        <v>OK</v>
      </c>
      <c r="O7" s="63"/>
      <c r="P7" s="61"/>
      <c r="Q7" s="51"/>
      <c r="R7" s="35"/>
      <c r="S7" s="35"/>
      <c r="T7" s="35"/>
      <c r="U7" s="36"/>
      <c r="V7" s="35"/>
      <c r="W7" s="35"/>
      <c r="X7" s="35"/>
    </row>
    <row r="8" spans="1:24" ht="21.75" customHeight="1" x14ac:dyDescent="0.25">
      <c r="A8" s="87"/>
      <c r="B8" s="90"/>
      <c r="C8" s="64">
        <v>45</v>
      </c>
      <c r="D8" s="66" t="s">
        <v>44</v>
      </c>
      <c r="E8" s="66" t="s">
        <v>37</v>
      </c>
      <c r="F8" s="66"/>
      <c r="G8" s="68">
        <v>436</v>
      </c>
      <c r="H8" s="69" t="s">
        <v>45</v>
      </c>
      <c r="I8" s="75" t="s">
        <v>35</v>
      </c>
      <c r="J8" s="75" t="s">
        <v>6</v>
      </c>
      <c r="K8" s="71">
        <v>53</v>
      </c>
      <c r="L8" s="76">
        <v>10</v>
      </c>
      <c r="M8" s="73">
        <f t="shared" si="0"/>
        <v>10</v>
      </c>
      <c r="N8" s="74" t="str">
        <f t="shared" si="1"/>
        <v>OK</v>
      </c>
      <c r="O8" s="63"/>
      <c r="P8" s="61"/>
      <c r="Q8" s="51"/>
      <c r="R8" s="35"/>
      <c r="S8" s="35"/>
      <c r="T8" s="35"/>
      <c r="U8" s="35"/>
      <c r="V8" s="35"/>
      <c r="W8" s="35"/>
      <c r="X8" s="35"/>
    </row>
    <row r="9" spans="1:24" ht="18.350000000000001" x14ac:dyDescent="0.25">
      <c r="A9" s="87"/>
      <c r="B9" s="90"/>
      <c r="C9" s="64">
        <v>46</v>
      </c>
      <c r="D9" s="66" t="s">
        <v>46</v>
      </c>
      <c r="E9" s="66" t="s">
        <v>43</v>
      </c>
      <c r="F9" s="66"/>
      <c r="G9" s="68">
        <v>436</v>
      </c>
      <c r="H9" s="69" t="s">
        <v>47</v>
      </c>
      <c r="I9" s="75" t="s">
        <v>35</v>
      </c>
      <c r="J9" s="75" t="s">
        <v>6</v>
      </c>
      <c r="K9" s="71">
        <v>19.98</v>
      </c>
      <c r="L9" s="76"/>
      <c r="M9" s="73">
        <f t="shared" si="0"/>
        <v>0</v>
      </c>
      <c r="N9" s="74" t="str">
        <f t="shared" si="1"/>
        <v>OK</v>
      </c>
      <c r="O9" s="63"/>
      <c r="P9" s="61"/>
      <c r="Q9" s="51"/>
      <c r="R9" s="35"/>
      <c r="S9" s="35"/>
      <c r="T9" s="35"/>
      <c r="U9" s="35"/>
      <c r="V9" s="35"/>
      <c r="W9" s="35"/>
      <c r="X9" s="35"/>
    </row>
    <row r="10" spans="1:24" ht="18.350000000000001" x14ac:dyDescent="0.25">
      <c r="A10" s="87"/>
      <c r="B10" s="90"/>
      <c r="C10" s="64">
        <v>47</v>
      </c>
      <c r="D10" s="66" t="s">
        <v>48</v>
      </c>
      <c r="E10" s="66" t="s">
        <v>49</v>
      </c>
      <c r="F10" s="66"/>
      <c r="G10" s="68">
        <v>436</v>
      </c>
      <c r="H10" s="69" t="s">
        <v>50</v>
      </c>
      <c r="I10" s="75" t="s">
        <v>35</v>
      </c>
      <c r="J10" s="75" t="s">
        <v>6</v>
      </c>
      <c r="K10" s="71">
        <v>27</v>
      </c>
      <c r="L10" s="76"/>
      <c r="M10" s="73">
        <f t="shared" si="0"/>
        <v>0</v>
      </c>
      <c r="N10" s="74" t="str">
        <f t="shared" si="1"/>
        <v>OK</v>
      </c>
      <c r="O10" s="63"/>
      <c r="P10" s="61"/>
      <c r="Q10" s="54"/>
      <c r="R10" s="35"/>
      <c r="S10" s="35"/>
      <c r="T10" s="35"/>
      <c r="U10" s="35"/>
      <c r="V10" s="35"/>
      <c r="W10" s="35"/>
      <c r="X10" s="35"/>
    </row>
    <row r="11" spans="1:24" ht="18.350000000000001" x14ac:dyDescent="0.25">
      <c r="A11" s="88"/>
      <c r="B11" s="91"/>
      <c r="C11" s="64">
        <v>48</v>
      </c>
      <c r="D11" s="67" t="s">
        <v>51</v>
      </c>
      <c r="E11" s="67" t="s">
        <v>43</v>
      </c>
      <c r="F11" s="67"/>
      <c r="G11" s="68">
        <v>436</v>
      </c>
      <c r="H11" s="69" t="s">
        <v>52</v>
      </c>
      <c r="I11" s="77" t="s">
        <v>35</v>
      </c>
      <c r="J11" s="77" t="s">
        <v>6</v>
      </c>
      <c r="K11" s="71">
        <v>36.659999999999997</v>
      </c>
      <c r="L11" s="78"/>
      <c r="M11" s="73">
        <f t="shared" si="0"/>
        <v>0</v>
      </c>
      <c r="N11" s="74" t="str">
        <f t="shared" si="1"/>
        <v>OK</v>
      </c>
      <c r="O11" s="63"/>
      <c r="P11" s="61"/>
      <c r="Q11" s="51"/>
      <c r="R11" s="35"/>
      <c r="S11" s="35"/>
      <c r="T11" s="35"/>
      <c r="U11" s="36"/>
      <c r="V11" s="35"/>
      <c r="W11" s="35"/>
      <c r="X11" s="35"/>
    </row>
    <row r="12" spans="1:24" x14ac:dyDescent="0.25">
      <c r="O12" s="31">
        <f>SUMPRODUCT($K$4:$K$11,O4:O11)</f>
        <v>0</v>
      </c>
      <c r="P12" s="31">
        <f>SUMPRODUCT($K$4:$K$11,P4:P11)</f>
        <v>0</v>
      </c>
      <c r="Q12" s="31">
        <f>SUMPRODUCT($K$4:$K$11,Q4:Q11)</f>
        <v>0</v>
      </c>
      <c r="R12" s="31">
        <f>SUMPRODUCT($K$4:$K$11,R4:R11)</f>
        <v>0</v>
      </c>
      <c r="S12" s="31">
        <f>SUMPRODUCT(K4:K11,S4:S11)</f>
        <v>0</v>
      </c>
      <c r="T12" s="31">
        <f>SUMPRODUCT(K4:K11,T4:T11)</f>
        <v>0</v>
      </c>
      <c r="U12" s="32">
        <f>SUMPRODUCT(K4:K11,U4:U11)</f>
        <v>0</v>
      </c>
    </row>
    <row r="13" spans="1:24" x14ac:dyDescent="0.25">
      <c r="O13" s="52"/>
      <c r="P13" s="49"/>
      <c r="Q13" s="49"/>
      <c r="R13" s="48"/>
    </row>
    <row r="14" spans="1:24" x14ac:dyDescent="0.25">
      <c r="O14" s="52"/>
      <c r="P14" s="49"/>
      <c r="Q14" s="49"/>
      <c r="R14" s="48"/>
    </row>
    <row r="15" spans="1:24" x14ac:dyDescent="0.25">
      <c r="O15" s="52"/>
      <c r="P15" s="49"/>
      <c r="Q15" s="49"/>
      <c r="R15" s="48"/>
    </row>
    <row r="16" spans="1:24" x14ac:dyDescent="0.25">
      <c r="O16" s="52"/>
      <c r="P16" s="49"/>
      <c r="Q16" s="49"/>
      <c r="R16" s="48"/>
    </row>
    <row r="17" spans="15:18" x14ac:dyDescent="0.25">
      <c r="O17" s="52"/>
      <c r="P17" s="49"/>
      <c r="Q17" s="49"/>
      <c r="R17" s="48"/>
    </row>
    <row r="18" spans="15:18" ht="26.35" customHeight="1" x14ac:dyDescent="0.25">
      <c r="O18" s="52"/>
      <c r="R18" s="50"/>
    </row>
    <row r="19" spans="15:18" x14ac:dyDescent="0.25">
      <c r="O19" s="52"/>
      <c r="R19" s="50"/>
    </row>
    <row r="20" spans="15:18" x14ac:dyDescent="0.25">
      <c r="O20" s="52"/>
      <c r="R20" s="50"/>
    </row>
    <row r="21" spans="15:18" x14ac:dyDescent="0.25">
      <c r="O21" s="52"/>
      <c r="R21" s="50"/>
    </row>
    <row r="22" spans="15:18" x14ac:dyDescent="0.25">
      <c r="O22" s="52"/>
      <c r="R22" s="50"/>
    </row>
    <row r="23" spans="15:18" x14ac:dyDescent="0.25">
      <c r="O23" s="52"/>
      <c r="R23" s="50"/>
    </row>
    <row r="24" spans="15:18" x14ac:dyDescent="0.25">
      <c r="O24" s="52"/>
      <c r="R24" s="50"/>
    </row>
    <row r="25" spans="15:18" x14ac:dyDescent="0.25">
      <c r="O25" s="52"/>
      <c r="R25" s="50"/>
    </row>
    <row r="26" spans="15:18" x14ac:dyDescent="0.25">
      <c r="O26" s="52"/>
      <c r="R26" s="50"/>
    </row>
    <row r="27" spans="15:18" ht="90" customHeight="1" x14ac:dyDescent="0.25">
      <c r="O27" s="52"/>
      <c r="R27" s="50"/>
    </row>
    <row r="28" spans="15:18" x14ac:dyDescent="0.25">
      <c r="O28" s="52"/>
      <c r="R28" s="50"/>
    </row>
    <row r="29" spans="15:18" x14ac:dyDescent="0.25">
      <c r="O29" s="52"/>
      <c r="R29" s="50"/>
    </row>
    <row r="30" spans="15:18" x14ac:dyDescent="0.25">
      <c r="O30" s="52"/>
      <c r="R30" s="50"/>
    </row>
    <row r="31" spans="15:18" x14ac:dyDescent="0.25">
      <c r="O31" s="52"/>
      <c r="R31" s="50"/>
    </row>
    <row r="32" spans="15:18" x14ac:dyDescent="0.25">
      <c r="O32" s="52"/>
      <c r="R32" s="50"/>
    </row>
    <row r="33" spans="15:18" x14ac:dyDescent="0.25">
      <c r="O33" s="52"/>
      <c r="R33" s="50"/>
    </row>
    <row r="34" spans="15:18" x14ac:dyDescent="0.25">
      <c r="O34" s="52"/>
      <c r="R34" s="50"/>
    </row>
    <row r="35" spans="15:18" x14ac:dyDescent="0.25">
      <c r="O35" s="52"/>
      <c r="R35" s="50"/>
    </row>
    <row r="36" spans="15:18" x14ac:dyDescent="0.25">
      <c r="O36" s="52"/>
      <c r="R36" s="50"/>
    </row>
    <row r="37" spans="15:18" x14ac:dyDescent="0.25">
      <c r="O37" s="52"/>
      <c r="R37" s="50"/>
    </row>
    <row r="38" spans="15:18" x14ac:dyDescent="0.25">
      <c r="O38" s="52"/>
      <c r="R38" s="50"/>
    </row>
    <row r="39" spans="15:18" x14ac:dyDescent="0.25">
      <c r="O39" s="52"/>
      <c r="R39" s="50"/>
    </row>
    <row r="40" spans="15:18" x14ac:dyDescent="0.25">
      <c r="O40" s="52"/>
      <c r="R40" s="50"/>
    </row>
    <row r="41" spans="15:18" x14ac:dyDescent="0.25">
      <c r="O41" s="52"/>
      <c r="R41" s="50"/>
    </row>
    <row r="42" spans="15:18" x14ac:dyDescent="0.25">
      <c r="O42" s="52"/>
      <c r="R42" s="50"/>
    </row>
    <row r="43" spans="15:18" x14ac:dyDescent="0.25">
      <c r="O43" s="52"/>
      <c r="R43" s="50"/>
    </row>
    <row r="44" spans="15:18" x14ac:dyDescent="0.25">
      <c r="O44" s="52"/>
      <c r="R44" s="50"/>
    </row>
    <row r="45" spans="15:18" x14ac:dyDescent="0.25">
      <c r="O45" s="52"/>
      <c r="R45" s="50"/>
    </row>
    <row r="46" spans="15:18" x14ac:dyDescent="0.25">
      <c r="O46" s="52"/>
      <c r="R46" s="50"/>
    </row>
    <row r="47" spans="15:18" x14ac:dyDescent="0.25">
      <c r="O47" s="52"/>
      <c r="R47" s="50"/>
    </row>
    <row r="48" spans="15:18" x14ac:dyDescent="0.25">
      <c r="O48" s="52"/>
      <c r="R48" s="50"/>
    </row>
    <row r="49" spans="15:18" x14ac:dyDescent="0.25">
      <c r="O49" s="52"/>
      <c r="R49" s="50"/>
    </row>
    <row r="50" spans="15:18" x14ac:dyDescent="0.25">
      <c r="O50" s="52"/>
      <c r="R50" s="50"/>
    </row>
    <row r="51" spans="15:18" x14ac:dyDescent="0.25">
      <c r="O51" s="52"/>
      <c r="R51" s="50"/>
    </row>
    <row r="52" spans="15:18" x14ac:dyDescent="0.25">
      <c r="O52" s="52"/>
      <c r="R52" s="50"/>
    </row>
    <row r="53" spans="15:18" x14ac:dyDescent="0.25">
      <c r="O53" s="52"/>
      <c r="R53" s="50"/>
    </row>
    <row r="54" spans="15:18" x14ac:dyDescent="0.25">
      <c r="O54" s="52"/>
      <c r="R54" s="50"/>
    </row>
    <row r="55" spans="15:18" x14ac:dyDescent="0.25">
      <c r="O55" s="52"/>
      <c r="R55" s="50"/>
    </row>
    <row r="56" spans="15:18" x14ac:dyDescent="0.25">
      <c r="O56" s="52"/>
      <c r="R56" s="50"/>
    </row>
    <row r="57" spans="15:18" x14ac:dyDescent="0.25">
      <c r="O57" s="52"/>
      <c r="R57" s="50"/>
    </row>
    <row r="58" spans="15:18" x14ac:dyDescent="0.25">
      <c r="O58" s="52"/>
      <c r="R58" s="50"/>
    </row>
    <row r="59" spans="15:18" x14ac:dyDescent="0.25">
      <c r="O59" s="52"/>
      <c r="R59" s="50"/>
    </row>
    <row r="60" spans="15:18" x14ac:dyDescent="0.25">
      <c r="O60" s="52"/>
      <c r="R60" s="50"/>
    </row>
    <row r="61" spans="15:18" x14ac:dyDescent="0.25">
      <c r="O61" s="52"/>
      <c r="R61" s="50"/>
    </row>
    <row r="62" spans="15:18" x14ac:dyDescent="0.25">
      <c r="O62" s="52"/>
      <c r="R62" s="50"/>
    </row>
    <row r="63" spans="15:18" x14ac:dyDescent="0.25">
      <c r="O63" s="52"/>
      <c r="R63" s="50"/>
    </row>
    <row r="64" spans="15:18" x14ac:dyDescent="0.25">
      <c r="O64" s="52"/>
      <c r="R64" s="50"/>
    </row>
    <row r="65" spans="15:18" x14ac:dyDescent="0.25">
      <c r="O65" s="52"/>
      <c r="R65" s="50"/>
    </row>
    <row r="66" spans="15:18" x14ac:dyDescent="0.25">
      <c r="O66" s="52"/>
      <c r="R66" s="50"/>
    </row>
    <row r="67" spans="15:18" x14ac:dyDescent="0.25">
      <c r="O67" s="52"/>
      <c r="R67" s="50"/>
    </row>
    <row r="68" spans="15:18" x14ac:dyDescent="0.25">
      <c r="O68" s="52"/>
      <c r="R68" s="50"/>
    </row>
    <row r="69" spans="15:18" x14ac:dyDescent="0.25">
      <c r="O69" s="52"/>
      <c r="R69" s="50"/>
    </row>
    <row r="70" spans="15:18" x14ac:dyDescent="0.25">
      <c r="O70" s="52"/>
      <c r="R70" s="50"/>
    </row>
    <row r="71" spans="15:18" x14ac:dyDescent="0.25">
      <c r="O71" s="52"/>
      <c r="R71" s="50"/>
    </row>
    <row r="72" spans="15:18" x14ac:dyDescent="0.25">
      <c r="O72" s="52"/>
      <c r="R72" s="50"/>
    </row>
    <row r="73" spans="15:18" x14ac:dyDescent="0.25">
      <c r="O73" s="52"/>
      <c r="R73" s="50"/>
    </row>
    <row r="74" spans="15:18" x14ac:dyDescent="0.25">
      <c r="O74" s="52"/>
      <c r="R74" s="50"/>
    </row>
    <row r="75" spans="15:18" x14ac:dyDescent="0.25">
      <c r="O75" s="52"/>
      <c r="R75" s="50"/>
    </row>
    <row r="76" spans="15:18" x14ac:dyDescent="0.25">
      <c r="O76" s="52"/>
      <c r="R76" s="50"/>
    </row>
    <row r="77" spans="15:18" x14ac:dyDescent="0.25">
      <c r="O77" s="52"/>
      <c r="R77" s="50"/>
    </row>
    <row r="78" spans="15:18" x14ac:dyDescent="0.25">
      <c r="O78" s="52"/>
      <c r="R78" s="50"/>
    </row>
    <row r="79" spans="15:18" x14ac:dyDescent="0.25">
      <c r="O79" s="52"/>
      <c r="R79" s="50"/>
    </row>
    <row r="80" spans="15:18" x14ac:dyDescent="0.25">
      <c r="O80" s="52"/>
      <c r="R80" s="50"/>
    </row>
    <row r="81" spans="15:18" x14ac:dyDescent="0.25">
      <c r="O81" s="52"/>
      <c r="R81" s="50"/>
    </row>
    <row r="82" spans="15:18" x14ac:dyDescent="0.25">
      <c r="O82" s="52"/>
      <c r="R82" s="50"/>
    </row>
    <row r="83" spans="15:18" x14ac:dyDescent="0.25">
      <c r="O83" s="52"/>
      <c r="R83" s="50"/>
    </row>
    <row r="84" spans="15:18" x14ac:dyDescent="0.25">
      <c r="O84" s="52"/>
      <c r="R84" s="50"/>
    </row>
    <row r="85" spans="15:18" x14ac:dyDescent="0.25">
      <c r="O85" s="52"/>
      <c r="R85" s="50"/>
    </row>
    <row r="86" spans="15:18" x14ac:dyDescent="0.25">
      <c r="O86" s="52"/>
      <c r="R86" s="50"/>
    </row>
    <row r="87" spans="15:18" x14ac:dyDescent="0.25">
      <c r="O87" s="52"/>
      <c r="R87" s="50"/>
    </row>
    <row r="88" spans="15:18" x14ac:dyDescent="0.25">
      <c r="O88" s="52"/>
      <c r="R88" s="50"/>
    </row>
    <row r="89" spans="15:18" x14ac:dyDescent="0.25">
      <c r="O89" s="52"/>
      <c r="R89" s="50"/>
    </row>
    <row r="90" spans="15:18" x14ac:dyDescent="0.25">
      <c r="O90" s="52"/>
      <c r="R90" s="50"/>
    </row>
    <row r="91" spans="15:18" x14ac:dyDescent="0.25">
      <c r="O91" s="52"/>
      <c r="R91" s="50"/>
    </row>
    <row r="92" spans="15:18" x14ac:dyDescent="0.25">
      <c r="O92" s="52"/>
      <c r="R92" s="50"/>
    </row>
    <row r="93" spans="15:18" x14ac:dyDescent="0.25">
      <c r="O93" s="52"/>
      <c r="R93" s="50"/>
    </row>
    <row r="94" spans="15:18" x14ac:dyDescent="0.25">
      <c r="O94" s="52"/>
      <c r="R94" s="50"/>
    </row>
    <row r="95" spans="15:18" x14ac:dyDescent="0.25">
      <c r="O95" s="52"/>
      <c r="R95" s="50"/>
    </row>
    <row r="96" spans="15:18" x14ac:dyDescent="0.25">
      <c r="O96" s="52"/>
      <c r="R96" s="50"/>
    </row>
    <row r="97" spans="15:18" x14ac:dyDescent="0.25">
      <c r="O97" s="52"/>
      <c r="R97" s="50"/>
    </row>
    <row r="98" spans="15:18" x14ac:dyDescent="0.25">
      <c r="O98" s="52"/>
      <c r="R98" s="50"/>
    </row>
    <row r="99" spans="15:18" x14ac:dyDescent="0.25">
      <c r="O99" s="52"/>
      <c r="R99" s="50"/>
    </row>
    <row r="100" spans="15:18" x14ac:dyDescent="0.25">
      <c r="O100" s="52"/>
      <c r="R100" s="50"/>
    </row>
    <row r="101" spans="15:18" x14ac:dyDescent="0.25">
      <c r="O101" s="52"/>
      <c r="R101" s="50"/>
    </row>
    <row r="102" spans="15:18" x14ac:dyDescent="0.25">
      <c r="O102" s="52"/>
      <c r="R102" s="50"/>
    </row>
    <row r="103" spans="15:18" x14ac:dyDescent="0.25">
      <c r="O103" s="52"/>
      <c r="R103" s="50"/>
    </row>
    <row r="104" spans="15:18" x14ac:dyDescent="0.25">
      <c r="O104" s="52"/>
      <c r="R104" s="50"/>
    </row>
    <row r="105" spans="15:18" x14ac:dyDescent="0.25">
      <c r="O105" s="52"/>
      <c r="R105" s="50"/>
    </row>
    <row r="106" spans="15:18" x14ac:dyDescent="0.25">
      <c r="O106" s="52"/>
      <c r="R106" s="50"/>
    </row>
    <row r="107" spans="15:18" x14ac:dyDescent="0.25">
      <c r="O107" s="52"/>
      <c r="R107" s="50"/>
    </row>
    <row r="108" spans="15:18" x14ac:dyDescent="0.25">
      <c r="O108" s="52"/>
      <c r="R108" s="50"/>
    </row>
    <row r="109" spans="15:18" x14ac:dyDescent="0.25">
      <c r="O109" s="52"/>
      <c r="R109" s="50"/>
    </row>
    <row r="110" spans="15:18" x14ac:dyDescent="0.25">
      <c r="O110" s="52"/>
      <c r="R110" s="50"/>
    </row>
    <row r="111" spans="15:18" x14ac:dyDescent="0.25">
      <c r="O111" s="52"/>
      <c r="R111" s="50"/>
    </row>
    <row r="112" spans="15:18" x14ac:dyDescent="0.25">
      <c r="O112" s="52"/>
      <c r="R112" s="50"/>
    </row>
    <row r="113" spans="15:18" x14ac:dyDescent="0.25">
      <c r="O113" s="52"/>
      <c r="R113" s="50"/>
    </row>
    <row r="114" spans="15:18" x14ac:dyDescent="0.25">
      <c r="O114" s="52"/>
      <c r="R114" s="50"/>
    </row>
    <row r="115" spans="15:18" x14ac:dyDescent="0.25">
      <c r="O115" s="52"/>
      <c r="R115" s="50"/>
    </row>
    <row r="116" spans="15:18" x14ac:dyDescent="0.25">
      <c r="O116" s="52"/>
      <c r="R116" s="50"/>
    </row>
    <row r="117" spans="15:18" x14ac:dyDescent="0.25">
      <c r="O117" s="52"/>
      <c r="R117" s="50"/>
    </row>
    <row r="118" spans="15:18" x14ac:dyDescent="0.25">
      <c r="O118" s="52"/>
      <c r="R118" s="50"/>
    </row>
    <row r="119" spans="15:18" x14ac:dyDescent="0.25">
      <c r="O119" s="52"/>
      <c r="R119" s="50"/>
    </row>
    <row r="120" spans="15:18" x14ac:dyDescent="0.25">
      <c r="O120" s="52"/>
      <c r="R120" s="50"/>
    </row>
    <row r="121" spans="15:18" x14ac:dyDescent="0.25">
      <c r="O121" s="52"/>
      <c r="R121" s="50"/>
    </row>
    <row r="122" spans="15:18" x14ac:dyDescent="0.25">
      <c r="O122" s="52"/>
      <c r="R122" s="50"/>
    </row>
    <row r="123" spans="15:18" x14ac:dyDescent="0.25">
      <c r="O123" s="52"/>
      <c r="R123" s="50"/>
    </row>
    <row r="124" spans="15:18" x14ac:dyDescent="0.25">
      <c r="O124" s="52"/>
      <c r="R124" s="50"/>
    </row>
    <row r="125" spans="15:18" x14ac:dyDescent="0.25">
      <c r="O125" s="52"/>
      <c r="R125" s="50"/>
    </row>
    <row r="126" spans="15:18" x14ac:dyDescent="0.25">
      <c r="O126" s="52"/>
      <c r="R126" s="50"/>
    </row>
    <row r="127" spans="15:18" x14ac:dyDescent="0.25">
      <c r="O127" s="52"/>
      <c r="R127" s="50"/>
    </row>
    <row r="128" spans="15:18" x14ac:dyDescent="0.25">
      <c r="O128" s="52"/>
      <c r="R128" s="50"/>
    </row>
    <row r="129" spans="15:18" x14ac:dyDescent="0.25">
      <c r="O129" s="52"/>
      <c r="R129" s="50"/>
    </row>
    <row r="130" spans="15:18" x14ac:dyDescent="0.25">
      <c r="O130" s="52"/>
      <c r="R130" s="50"/>
    </row>
    <row r="131" spans="15:18" x14ac:dyDescent="0.25">
      <c r="O131" s="52"/>
      <c r="R131" s="50"/>
    </row>
    <row r="132" spans="15:18" x14ac:dyDescent="0.25">
      <c r="O132" s="52"/>
      <c r="R132" s="50"/>
    </row>
    <row r="133" spans="15:18" x14ac:dyDescent="0.25">
      <c r="O133" s="52"/>
      <c r="R133" s="50"/>
    </row>
    <row r="134" spans="15:18" x14ac:dyDescent="0.25">
      <c r="O134" s="52"/>
      <c r="R134" s="50"/>
    </row>
    <row r="135" spans="15:18" x14ac:dyDescent="0.25">
      <c r="O135" s="52"/>
      <c r="R135" s="50"/>
    </row>
    <row r="136" spans="15:18" x14ac:dyDescent="0.25">
      <c r="O136" s="52"/>
      <c r="R136" s="50"/>
    </row>
    <row r="137" spans="15:18" x14ac:dyDescent="0.25">
      <c r="O137" s="52"/>
      <c r="R137" s="50"/>
    </row>
    <row r="138" spans="15:18" x14ac:dyDescent="0.25">
      <c r="O138" s="52"/>
      <c r="R138" s="50"/>
    </row>
    <row r="139" spans="15:18" x14ac:dyDescent="0.25">
      <c r="O139" s="52"/>
      <c r="R139" s="50"/>
    </row>
    <row r="140" spans="15:18" x14ac:dyDescent="0.25">
      <c r="O140" s="52"/>
      <c r="R140" s="50"/>
    </row>
    <row r="141" spans="15:18" x14ac:dyDescent="0.25">
      <c r="O141" s="52"/>
      <c r="R141" s="50"/>
    </row>
    <row r="142" spans="15:18" x14ac:dyDescent="0.25">
      <c r="O142" s="52"/>
      <c r="R142" s="50"/>
    </row>
    <row r="143" spans="15:18" x14ac:dyDescent="0.25">
      <c r="O143" s="52"/>
      <c r="R143" s="50"/>
    </row>
    <row r="144" spans="15:18" x14ac:dyDescent="0.25">
      <c r="O144" s="52"/>
      <c r="R144" s="50"/>
    </row>
    <row r="145" spans="15:18" x14ac:dyDescent="0.25">
      <c r="O145" s="52"/>
      <c r="R145" s="50"/>
    </row>
    <row r="146" spans="15:18" x14ac:dyDescent="0.25">
      <c r="O146" s="52"/>
      <c r="R146" s="50"/>
    </row>
    <row r="147" spans="15:18" x14ac:dyDescent="0.25">
      <c r="O147" s="52"/>
      <c r="R147" s="50"/>
    </row>
    <row r="148" spans="15:18" x14ac:dyDescent="0.25">
      <c r="O148" s="52"/>
      <c r="R148" s="50"/>
    </row>
    <row r="149" spans="15:18" x14ac:dyDescent="0.25">
      <c r="O149" s="52"/>
      <c r="R149" s="50"/>
    </row>
    <row r="150" spans="15:18" x14ac:dyDescent="0.25">
      <c r="O150" s="52"/>
      <c r="R150" s="50"/>
    </row>
    <row r="151" spans="15:18" x14ac:dyDescent="0.25">
      <c r="O151" s="52"/>
      <c r="R151" s="50"/>
    </row>
    <row r="152" spans="15:18" x14ac:dyDescent="0.25">
      <c r="O152" s="52"/>
      <c r="R152" s="50"/>
    </row>
    <row r="153" spans="15:18" x14ac:dyDescent="0.25">
      <c r="O153" s="52"/>
      <c r="R153" s="50"/>
    </row>
    <row r="154" spans="15:18" x14ac:dyDescent="0.25">
      <c r="O154" s="52"/>
      <c r="R154" s="50"/>
    </row>
    <row r="155" spans="15:18" x14ac:dyDescent="0.25">
      <c r="O155" s="52"/>
      <c r="R155" s="50"/>
    </row>
    <row r="156" spans="15:18" x14ac:dyDescent="0.25">
      <c r="O156" s="52"/>
      <c r="R156" s="50"/>
    </row>
    <row r="157" spans="15:18" x14ac:dyDescent="0.25">
      <c r="O157" s="52"/>
      <c r="R157" s="50"/>
    </row>
    <row r="158" spans="15:18" x14ac:dyDescent="0.25">
      <c r="O158" s="52"/>
      <c r="R158" s="50"/>
    </row>
    <row r="159" spans="15:18" x14ac:dyDescent="0.25">
      <c r="O159" s="52"/>
      <c r="R159" s="50"/>
    </row>
    <row r="160" spans="15:18" x14ac:dyDescent="0.25">
      <c r="O160" s="52"/>
      <c r="R160" s="50"/>
    </row>
    <row r="161" spans="15:18" x14ac:dyDescent="0.25">
      <c r="O161" s="52"/>
      <c r="R161" s="50"/>
    </row>
    <row r="162" spans="15:18" x14ac:dyDescent="0.25">
      <c r="O162" s="52"/>
      <c r="R162" s="50"/>
    </row>
    <row r="163" spans="15:18" x14ac:dyDescent="0.25">
      <c r="O163" s="52"/>
      <c r="R163" s="50"/>
    </row>
    <row r="164" spans="15:18" x14ac:dyDescent="0.25">
      <c r="O164" s="52"/>
      <c r="R164" s="50"/>
    </row>
    <row r="165" spans="15:18" x14ac:dyDescent="0.25">
      <c r="O165" s="52"/>
      <c r="R165" s="50"/>
    </row>
    <row r="166" spans="15:18" x14ac:dyDescent="0.25">
      <c r="O166" s="52"/>
      <c r="R166" s="50"/>
    </row>
    <row r="167" spans="15:18" x14ac:dyDescent="0.25">
      <c r="O167" s="52"/>
      <c r="R167" s="50"/>
    </row>
    <row r="168" spans="15:18" x14ac:dyDescent="0.25">
      <c r="O168" s="52"/>
      <c r="R168" s="50"/>
    </row>
    <row r="169" spans="15:18" x14ac:dyDescent="0.25">
      <c r="O169" s="52"/>
      <c r="R169" s="50"/>
    </row>
    <row r="170" spans="15:18" x14ac:dyDescent="0.25">
      <c r="O170" s="52"/>
      <c r="R170" s="50"/>
    </row>
    <row r="171" spans="15:18" x14ac:dyDescent="0.25">
      <c r="O171" s="52"/>
      <c r="R171" s="50"/>
    </row>
    <row r="172" spans="15:18" x14ac:dyDescent="0.25">
      <c r="O172" s="52"/>
      <c r="R172" s="50"/>
    </row>
    <row r="173" spans="15:18" x14ac:dyDescent="0.25">
      <c r="O173" s="52"/>
      <c r="R173" s="50"/>
    </row>
    <row r="174" spans="15:18" x14ac:dyDescent="0.25">
      <c r="O174" s="52"/>
      <c r="R174" s="50"/>
    </row>
    <row r="175" spans="15:18" x14ac:dyDescent="0.25">
      <c r="O175" s="52"/>
      <c r="R175" s="50"/>
    </row>
    <row r="176" spans="15:18" x14ac:dyDescent="0.25">
      <c r="O176" s="52"/>
      <c r="R176" s="50"/>
    </row>
    <row r="177" spans="15:18" x14ac:dyDescent="0.25">
      <c r="O177" s="52"/>
      <c r="R177" s="50"/>
    </row>
    <row r="178" spans="15:18" x14ac:dyDescent="0.25">
      <c r="O178" s="52"/>
      <c r="R178" s="50"/>
    </row>
    <row r="179" spans="15:18" x14ac:dyDescent="0.25">
      <c r="O179" s="52"/>
      <c r="R179" s="50"/>
    </row>
    <row r="180" spans="15:18" x14ac:dyDescent="0.25">
      <c r="O180" s="52"/>
      <c r="R180" s="50"/>
    </row>
    <row r="181" spans="15:18" x14ac:dyDescent="0.25">
      <c r="O181" s="52"/>
      <c r="R181" s="50"/>
    </row>
    <row r="182" spans="15:18" x14ac:dyDescent="0.25">
      <c r="O182" s="52"/>
      <c r="R182" s="50"/>
    </row>
    <row r="183" spans="15:18" x14ac:dyDescent="0.25">
      <c r="O183" s="52"/>
      <c r="R183" s="50"/>
    </row>
    <row r="184" spans="15:18" x14ac:dyDescent="0.25">
      <c r="O184" s="52"/>
      <c r="R184" s="50"/>
    </row>
    <row r="185" spans="15:18" x14ac:dyDescent="0.25">
      <c r="O185" s="52"/>
      <c r="R185" s="50"/>
    </row>
    <row r="186" spans="15:18" x14ac:dyDescent="0.25">
      <c r="O186" s="52"/>
      <c r="R186" s="50"/>
    </row>
    <row r="187" spans="15:18" x14ac:dyDescent="0.25">
      <c r="O187" s="52"/>
      <c r="R187" s="50"/>
    </row>
    <row r="188" spans="15:18" x14ac:dyDescent="0.25">
      <c r="O188" s="52"/>
      <c r="R188" s="50"/>
    </row>
    <row r="189" spans="15:18" x14ac:dyDescent="0.25">
      <c r="O189" s="52"/>
      <c r="R189" s="50"/>
    </row>
    <row r="190" spans="15:18" x14ac:dyDescent="0.25">
      <c r="O190" s="52"/>
      <c r="R190" s="50"/>
    </row>
    <row r="191" spans="15:18" x14ac:dyDescent="0.25">
      <c r="O191" s="52"/>
      <c r="R191" s="50"/>
    </row>
    <row r="192" spans="15:18" x14ac:dyDescent="0.25">
      <c r="O192" s="52"/>
      <c r="R192" s="50"/>
    </row>
    <row r="193" spans="15:18" x14ac:dyDescent="0.25">
      <c r="O193" s="52"/>
      <c r="R193" s="50"/>
    </row>
    <row r="194" spans="15:18" x14ac:dyDescent="0.25">
      <c r="O194" s="52"/>
      <c r="R194" s="50"/>
    </row>
    <row r="195" spans="15:18" x14ac:dyDescent="0.25">
      <c r="O195" s="52"/>
      <c r="R195" s="50"/>
    </row>
    <row r="196" spans="15:18" x14ac:dyDescent="0.25">
      <c r="O196" s="52"/>
      <c r="R196" s="50"/>
    </row>
    <row r="197" spans="15:18" x14ac:dyDescent="0.25">
      <c r="O197" s="52"/>
      <c r="R197" s="50"/>
    </row>
    <row r="198" spans="15:18" x14ac:dyDescent="0.25">
      <c r="O198" s="52"/>
      <c r="R198" s="50"/>
    </row>
    <row r="199" spans="15:18" x14ac:dyDescent="0.25">
      <c r="O199" s="52"/>
      <c r="R199" s="50"/>
    </row>
    <row r="200" spans="15:18" x14ac:dyDescent="0.25">
      <c r="O200" s="52"/>
      <c r="R200" s="50"/>
    </row>
    <row r="201" spans="15:18" x14ac:dyDescent="0.25">
      <c r="O201" s="52"/>
      <c r="R201" s="50"/>
    </row>
    <row r="202" spans="15:18" x14ac:dyDescent="0.25">
      <c r="O202" s="52"/>
      <c r="R202" s="50"/>
    </row>
    <row r="203" spans="15:18" x14ac:dyDescent="0.25">
      <c r="O203" s="52"/>
      <c r="R203" s="50"/>
    </row>
    <row r="204" spans="15:18" x14ac:dyDescent="0.25">
      <c r="O204" s="52"/>
      <c r="R204" s="50"/>
    </row>
    <row r="205" spans="15:18" x14ac:dyDescent="0.25">
      <c r="O205" s="52"/>
      <c r="R205" s="50"/>
    </row>
    <row r="206" spans="15:18" x14ac:dyDescent="0.25">
      <c r="O206" s="52"/>
      <c r="R206" s="50"/>
    </row>
    <row r="207" spans="15:18" x14ac:dyDescent="0.25">
      <c r="O207" s="52"/>
      <c r="R207" s="50"/>
    </row>
    <row r="208" spans="15:18" x14ac:dyDescent="0.25">
      <c r="O208" s="52"/>
      <c r="R208" s="50"/>
    </row>
    <row r="209" spans="15:18" x14ac:dyDescent="0.25">
      <c r="O209" s="52"/>
      <c r="R209" s="50"/>
    </row>
    <row r="210" spans="15:18" x14ac:dyDescent="0.25">
      <c r="O210" s="52"/>
      <c r="R210" s="50"/>
    </row>
    <row r="211" spans="15:18" x14ac:dyDescent="0.25">
      <c r="O211" s="52"/>
      <c r="R211" s="50"/>
    </row>
    <row r="212" spans="15:18" x14ac:dyDescent="0.25">
      <c r="O212" s="52"/>
      <c r="R212" s="50"/>
    </row>
    <row r="213" spans="15:18" x14ac:dyDescent="0.25">
      <c r="O213" s="52"/>
      <c r="R213" s="50"/>
    </row>
    <row r="214" spans="15:18" x14ac:dyDescent="0.25">
      <c r="O214" s="52"/>
      <c r="R214" s="50"/>
    </row>
    <row r="215" spans="15:18" x14ac:dyDescent="0.25">
      <c r="O215" s="52"/>
      <c r="R215" s="50"/>
    </row>
    <row r="216" spans="15:18" x14ac:dyDescent="0.25">
      <c r="O216" s="52"/>
      <c r="R216" s="50"/>
    </row>
    <row r="217" spans="15:18" x14ac:dyDescent="0.25">
      <c r="O217" s="52"/>
      <c r="R217" s="50"/>
    </row>
    <row r="218" spans="15:18" x14ac:dyDescent="0.25">
      <c r="O218" s="52"/>
      <c r="R218" s="50"/>
    </row>
    <row r="219" spans="15:18" x14ac:dyDescent="0.25">
      <c r="O219" s="52"/>
      <c r="R219" s="50"/>
    </row>
    <row r="220" spans="15:18" x14ac:dyDescent="0.25">
      <c r="O220" s="52"/>
      <c r="R220" s="50"/>
    </row>
    <row r="221" spans="15:18" x14ac:dyDescent="0.25">
      <c r="O221" s="52"/>
      <c r="R221" s="50"/>
    </row>
    <row r="222" spans="15:18" x14ac:dyDescent="0.25">
      <c r="O222" s="52"/>
      <c r="R222" s="50"/>
    </row>
    <row r="223" spans="15:18" x14ac:dyDescent="0.25">
      <c r="O223" s="52"/>
      <c r="R223" s="50"/>
    </row>
    <row r="224" spans="15:18" x14ac:dyDescent="0.25">
      <c r="O224" s="52"/>
      <c r="R224" s="50"/>
    </row>
    <row r="225" spans="15:18" x14ac:dyDescent="0.25">
      <c r="O225" s="52"/>
      <c r="R225" s="50"/>
    </row>
    <row r="226" spans="15:18" x14ac:dyDescent="0.25">
      <c r="O226" s="52"/>
      <c r="R226" s="50"/>
    </row>
    <row r="227" spans="15:18" x14ac:dyDescent="0.25">
      <c r="O227" s="52"/>
      <c r="R227" s="50"/>
    </row>
    <row r="228" spans="15:18" x14ac:dyDescent="0.25">
      <c r="O228" s="52"/>
      <c r="R228" s="50"/>
    </row>
    <row r="229" spans="15:18" x14ac:dyDescent="0.25">
      <c r="O229" s="52"/>
      <c r="R229" s="50"/>
    </row>
    <row r="230" spans="15:18" x14ac:dyDescent="0.25">
      <c r="O230" s="52"/>
      <c r="R230" s="50"/>
    </row>
    <row r="231" spans="15:18" x14ac:dyDescent="0.25">
      <c r="O231" s="52"/>
      <c r="R231" s="50"/>
    </row>
    <row r="232" spans="15:18" x14ac:dyDescent="0.25">
      <c r="O232" s="52"/>
      <c r="R232" s="50"/>
    </row>
    <row r="233" spans="15:18" x14ac:dyDescent="0.25">
      <c r="O233" s="52"/>
      <c r="R233" s="50"/>
    </row>
    <row r="234" spans="15:18" x14ac:dyDescent="0.25">
      <c r="O234" s="52"/>
      <c r="R234" s="50"/>
    </row>
    <row r="235" spans="15:18" x14ac:dyDescent="0.25">
      <c r="O235" s="52"/>
      <c r="R235" s="50"/>
    </row>
    <row r="236" spans="15:18" x14ac:dyDescent="0.25">
      <c r="O236" s="52"/>
      <c r="R236" s="50"/>
    </row>
  </sheetData>
  <mergeCells count="16">
    <mergeCell ref="A4:A11"/>
    <mergeCell ref="B4:B11"/>
    <mergeCell ref="L1:N1"/>
    <mergeCell ref="D1:K1"/>
    <mergeCell ref="A2:N2"/>
    <mergeCell ref="A1:C1"/>
    <mergeCell ref="O1:O2"/>
    <mergeCell ref="P1:P2"/>
    <mergeCell ref="R1:R2"/>
    <mergeCell ref="Q1:Q2"/>
    <mergeCell ref="X1:X2"/>
    <mergeCell ref="S1:S2"/>
    <mergeCell ref="T1:T2"/>
    <mergeCell ref="U1:U2"/>
    <mergeCell ref="V1:V2"/>
    <mergeCell ref="W1:W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X236"/>
  <sheetViews>
    <sheetView zoomScale="84" zoomScaleNormal="84" workbookViewId="0">
      <selection activeCell="D27" sqref="D27"/>
    </sheetView>
  </sheetViews>
  <sheetFormatPr defaultColWidth="9.75" defaultRowHeight="14.3" x14ac:dyDescent="0.25"/>
  <cols>
    <col min="1" max="1" width="15.25" style="1" customWidth="1"/>
    <col min="2" max="2" width="23.75" style="1" customWidth="1"/>
    <col min="3" max="3" width="12.375" style="17" customWidth="1"/>
    <col min="4" max="4" width="60.875" style="1" customWidth="1"/>
    <col min="5" max="5" width="16" style="1" customWidth="1"/>
    <col min="6" max="6" width="8" style="1" hidden="1" customWidth="1"/>
    <col min="7" max="7" width="15.75" style="1" customWidth="1"/>
    <col min="8" max="8" width="14.125" style="1" customWidth="1"/>
    <col min="9" max="9" width="17.875" style="1" customWidth="1"/>
    <col min="10" max="10" width="15.875" style="1" bestFit="1" customWidth="1"/>
    <col min="11" max="11" width="12.75" style="23" bestFit="1" customWidth="1"/>
    <col min="12" max="12" width="11.25" style="20" customWidth="1"/>
    <col min="13" max="13" width="13.25" style="18" customWidth="1"/>
    <col min="14" max="14" width="12.625" style="4" customWidth="1"/>
    <col min="15" max="15" width="15.375" style="50" customWidth="1"/>
    <col min="16" max="18" width="16.375" style="50" bestFit="1" customWidth="1"/>
    <col min="19" max="20" width="16.375" style="2" bestFit="1" customWidth="1"/>
    <col min="21" max="21" width="17" style="2" customWidth="1"/>
    <col min="22" max="24" width="16.25" style="2" bestFit="1" customWidth="1"/>
    <col min="25" max="16384" width="9.75" style="2"/>
  </cols>
  <sheetData>
    <row r="1" spans="1:24" ht="32.950000000000003" customHeight="1" x14ac:dyDescent="0.25">
      <c r="A1" s="93" t="s">
        <v>26</v>
      </c>
      <c r="B1" s="93"/>
      <c r="C1" s="93"/>
      <c r="D1" s="93" t="s">
        <v>53</v>
      </c>
      <c r="E1" s="93"/>
      <c r="F1" s="93"/>
      <c r="G1" s="93"/>
      <c r="H1" s="93"/>
      <c r="I1" s="93"/>
      <c r="J1" s="93"/>
      <c r="K1" s="93"/>
      <c r="L1" s="93" t="s">
        <v>27</v>
      </c>
      <c r="M1" s="93"/>
      <c r="N1" s="93"/>
      <c r="O1" s="92" t="s">
        <v>57</v>
      </c>
      <c r="P1" s="92" t="s">
        <v>28</v>
      </c>
      <c r="Q1" s="92" t="s">
        <v>28</v>
      </c>
      <c r="R1" s="92" t="s">
        <v>28</v>
      </c>
      <c r="S1" s="92" t="s">
        <v>28</v>
      </c>
      <c r="T1" s="92" t="s">
        <v>28</v>
      </c>
      <c r="U1" s="92" t="s">
        <v>28</v>
      </c>
      <c r="V1" s="92" t="s">
        <v>28</v>
      </c>
      <c r="W1" s="92" t="s">
        <v>28</v>
      </c>
      <c r="X1" s="92" t="s">
        <v>28</v>
      </c>
    </row>
    <row r="2" spans="1:24" ht="21.75" customHeight="1" x14ac:dyDescent="0.25">
      <c r="A2" s="93" t="s">
        <v>23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24" s="3" customFormat="1" ht="53.35" customHeight="1" x14ac:dyDescent="0.2">
      <c r="A3" s="37" t="s">
        <v>4</v>
      </c>
      <c r="B3" s="37" t="s">
        <v>20</v>
      </c>
      <c r="C3" s="37" t="s">
        <v>2</v>
      </c>
      <c r="D3" s="38" t="s">
        <v>15</v>
      </c>
      <c r="E3" s="38" t="s">
        <v>31</v>
      </c>
      <c r="F3" s="38"/>
      <c r="G3" s="38" t="s">
        <v>18</v>
      </c>
      <c r="H3" s="38" t="s">
        <v>16</v>
      </c>
      <c r="I3" s="38" t="s">
        <v>22</v>
      </c>
      <c r="J3" s="38" t="s">
        <v>3</v>
      </c>
      <c r="K3" s="46" t="s">
        <v>21</v>
      </c>
      <c r="L3" s="15" t="s">
        <v>5</v>
      </c>
      <c r="M3" s="16" t="s">
        <v>0</v>
      </c>
      <c r="N3" s="14" t="s">
        <v>1</v>
      </c>
      <c r="O3" s="81">
        <v>45223</v>
      </c>
      <c r="P3" s="62" t="s">
        <v>19</v>
      </c>
      <c r="Q3" s="62" t="s">
        <v>19</v>
      </c>
      <c r="R3" s="62" t="s">
        <v>19</v>
      </c>
      <c r="S3" s="62" t="s">
        <v>19</v>
      </c>
      <c r="T3" s="62" t="s">
        <v>19</v>
      </c>
      <c r="U3" s="62" t="s">
        <v>19</v>
      </c>
      <c r="V3" s="62" t="s">
        <v>19</v>
      </c>
      <c r="W3" s="62" t="s">
        <v>19</v>
      </c>
      <c r="X3" s="62" t="s">
        <v>19</v>
      </c>
    </row>
    <row r="4" spans="1:24" ht="18.350000000000001" x14ac:dyDescent="0.25">
      <c r="A4" s="86" t="s">
        <v>29</v>
      </c>
      <c r="B4" s="89" t="s">
        <v>30</v>
      </c>
      <c r="C4" s="64">
        <v>41</v>
      </c>
      <c r="D4" s="65" t="s">
        <v>32</v>
      </c>
      <c r="E4" s="65" t="s">
        <v>33</v>
      </c>
      <c r="F4" s="65"/>
      <c r="G4" s="68">
        <v>436</v>
      </c>
      <c r="H4" s="69" t="s">
        <v>34</v>
      </c>
      <c r="I4" s="70" t="s">
        <v>35</v>
      </c>
      <c r="J4" s="70" t="s">
        <v>6</v>
      </c>
      <c r="K4" s="71">
        <v>115</v>
      </c>
      <c r="L4" s="72">
        <v>20</v>
      </c>
      <c r="M4" s="73">
        <f>L4-SUM(O4:X4)</f>
        <v>20</v>
      </c>
      <c r="N4" s="74" t="str">
        <f>IF(M4&lt;0,"ATENÇÃO","OK")</f>
        <v>OK</v>
      </c>
      <c r="O4" s="82"/>
      <c r="P4" s="61"/>
      <c r="Q4" s="61"/>
      <c r="R4" s="35"/>
      <c r="S4" s="35"/>
      <c r="T4" s="35"/>
      <c r="U4" s="35"/>
      <c r="V4" s="35"/>
      <c r="W4" s="35"/>
      <c r="X4" s="35"/>
    </row>
    <row r="5" spans="1:24" ht="18.350000000000001" x14ac:dyDescent="0.25">
      <c r="A5" s="87"/>
      <c r="B5" s="90"/>
      <c r="C5" s="64">
        <v>42</v>
      </c>
      <c r="D5" s="66" t="s">
        <v>36</v>
      </c>
      <c r="E5" s="66" t="s">
        <v>37</v>
      </c>
      <c r="F5" s="66"/>
      <c r="G5" s="68">
        <v>436</v>
      </c>
      <c r="H5" s="69" t="s">
        <v>38</v>
      </c>
      <c r="I5" s="75" t="s">
        <v>35</v>
      </c>
      <c r="J5" s="75" t="s">
        <v>6</v>
      </c>
      <c r="K5" s="71">
        <v>97.2</v>
      </c>
      <c r="L5" s="76">
        <v>20</v>
      </c>
      <c r="M5" s="73">
        <f t="shared" ref="M5:M11" si="0">L5-SUM(O5:X5)</f>
        <v>20</v>
      </c>
      <c r="N5" s="74" t="str">
        <f t="shared" ref="N5:N11" si="1">IF(M5&lt;0,"ATENÇÃO","OK")</f>
        <v>OK</v>
      </c>
      <c r="O5" s="82"/>
      <c r="P5" s="61"/>
      <c r="Q5" s="61"/>
      <c r="R5" s="35"/>
      <c r="S5" s="35"/>
      <c r="T5" s="35"/>
      <c r="U5" s="35"/>
      <c r="V5" s="35"/>
      <c r="W5" s="35"/>
      <c r="X5" s="35"/>
    </row>
    <row r="6" spans="1:24" ht="18.350000000000001" x14ac:dyDescent="0.25">
      <c r="A6" s="87"/>
      <c r="B6" s="90"/>
      <c r="C6" s="64">
        <v>43</v>
      </c>
      <c r="D6" s="66" t="s">
        <v>39</v>
      </c>
      <c r="E6" s="66" t="s">
        <v>40</v>
      </c>
      <c r="F6" s="66"/>
      <c r="G6" s="68">
        <v>436</v>
      </c>
      <c r="H6" s="69" t="s">
        <v>41</v>
      </c>
      <c r="I6" s="75" t="s">
        <v>35</v>
      </c>
      <c r="J6" s="75" t="s">
        <v>6</v>
      </c>
      <c r="K6" s="71">
        <v>142.84</v>
      </c>
      <c r="L6" s="76">
        <v>4</v>
      </c>
      <c r="M6" s="73">
        <f t="shared" si="0"/>
        <v>4</v>
      </c>
      <c r="N6" s="74" t="str">
        <f t="shared" si="1"/>
        <v>OK</v>
      </c>
      <c r="O6" s="82"/>
      <c r="P6" s="63"/>
      <c r="Q6" s="61"/>
      <c r="R6" s="35"/>
      <c r="S6" s="35"/>
      <c r="T6" s="35"/>
      <c r="U6" s="35"/>
      <c r="V6" s="35"/>
      <c r="W6" s="35"/>
      <c r="X6" s="35"/>
    </row>
    <row r="7" spans="1:24" ht="17.350000000000001" customHeight="1" x14ac:dyDescent="0.25">
      <c r="A7" s="87"/>
      <c r="B7" s="90"/>
      <c r="C7" s="64">
        <v>44</v>
      </c>
      <c r="D7" s="66" t="s">
        <v>42</v>
      </c>
      <c r="E7" s="66" t="s">
        <v>43</v>
      </c>
      <c r="F7" s="66"/>
      <c r="G7" s="68">
        <v>436</v>
      </c>
      <c r="H7" s="69" t="s">
        <v>38</v>
      </c>
      <c r="I7" s="75" t="s">
        <v>35</v>
      </c>
      <c r="J7" s="75" t="s">
        <v>6</v>
      </c>
      <c r="K7" s="71">
        <v>39.6</v>
      </c>
      <c r="L7" s="76">
        <v>50</v>
      </c>
      <c r="M7" s="73">
        <f t="shared" si="0"/>
        <v>0</v>
      </c>
      <c r="N7" s="74" t="str">
        <f t="shared" si="1"/>
        <v>OK</v>
      </c>
      <c r="O7" s="82">
        <v>50</v>
      </c>
      <c r="P7" s="61"/>
      <c r="Q7" s="61"/>
      <c r="R7" s="35"/>
      <c r="S7" s="35"/>
      <c r="T7" s="35"/>
      <c r="U7" s="36"/>
      <c r="V7" s="35"/>
      <c r="W7" s="35"/>
      <c r="X7" s="35"/>
    </row>
    <row r="8" spans="1:24" ht="21.1" customHeight="1" x14ac:dyDescent="0.25">
      <c r="A8" s="87"/>
      <c r="B8" s="90"/>
      <c r="C8" s="64">
        <v>45</v>
      </c>
      <c r="D8" s="66" t="s">
        <v>44</v>
      </c>
      <c r="E8" s="66" t="s">
        <v>37</v>
      </c>
      <c r="F8" s="66"/>
      <c r="G8" s="68">
        <v>436</v>
      </c>
      <c r="H8" s="69" t="s">
        <v>45</v>
      </c>
      <c r="I8" s="75" t="s">
        <v>35</v>
      </c>
      <c r="J8" s="75" t="s">
        <v>6</v>
      </c>
      <c r="K8" s="71">
        <v>53</v>
      </c>
      <c r="L8" s="76">
        <v>10</v>
      </c>
      <c r="M8" s="73">
        <f t="shared" si="0"/>
        <v>0</v>
      </c>
      <c r="N8" s="74" t="str">
        <f t="shared" si="1"/>
        <v>OK</v>
      </c>
      <c r="O8" s="82">
        <v>10</v>
      </c>
      <c r="P8" s="61"/>
      <c r="Q8" s="61"/>
      <c r="R8" s="35"/>
      <c r="S8" s="35"/>
      <c r="T8" s="35"/>
      <c r="U8" s="35"/>
      <c r="V8" s="35"/>
      <c r="W8" s="35"/>
      <c r="X8" s="35"/>
    </row>
    <row r="9" spans="1:24" ht="18.350000000000001" x14ac:dyDescent="0.25">
      <c r="A9" s="87"/>
      <c r="B9" s="90"/>
      <c r="C9" s="64">
        <v>46</v>
      </c>
      <c r="D9" s="66" t="s">
        <v>46</v>
      </c>
      <c r="E9" s="66" t="s">
        <v>43</v>
      </c>
      <c r="F9" s="66"/>
      <c r="G9" s="68">
        <v>436</v>
      </c>
      <c r="H9" s="69" t="s">
        <v>47</v>
      </c>
      <c r="I9" s="75" t="s">
        <v>35</v>
      </c>
      <c r="J9" s="75" t="s">
        <v>6</v>
      </c>
      <c r="K9" s="71">
        <v>19.98</v>
      </c>
      <c r="L9" s="76">
        <v>20</v>
      </c>
      <c r="M9" s="73">
        <f t="shared" si="0"/>
        <v>0</v>
      </c>
      <c r="N9" s="74" t="str">
        <f t="shared" si="1"/>
        <v>OK</v>
      </c>
      <c r="O9" s="82">
        <v>20</v>
      </c>
      <c r="P9" s="61"/>
      <c r="Q9" s="61"/>
      <c r="R9" s="35"/>
      <c r="S9" s="35"/>
      <c r="T9" s="35"/>
      <c r="U9" s="35"/>
      <c r="V9" s="35"/>
      <c r="W9" s="35"/>
      <c r="X9" s="35"/>
    </row>
    <row r="10" spans="1:24" ht="18.350000000000001" x14ac:dyDescent="0.25">
      <c r="A10" s="87"/>
      <c r="B10" s="90"/>
      <c r="C10" s="64">
        <v>47</v>
      </c>
      <c r="D10" s="66" t="s">
        <v>48</v>
      </c>
      <c r="E10" s="66" t="s">
        <v>49</v>
      </c>
      <c r="F10" s="66"/>
      <c r="G10" s="68">
        <v>436</v>
      </c>
      <c r="H10" s="69" t="s">
        <v>50</v>
      </c>
      <c r="I10" s="75" t="s">
        <v>35</v>
      </c>
      <c r="J10" s="75" t="s">
        <v>6</v>
      </c>
      <c r="K10" s="71">
        <v>27</v>
      </c>
      <c r="L10" s="76">
        <v>20</v>
      </c>
      <c r="M10" s="73">
        <f t="shared" si="0"/>
        <v>0</v>
      </c>
      <c r="N10" s="74" t="str">
        <f t="shared" si="1"/>
        <v>OK</v>
      </c>
      <c r="O10" s="82">
        <v>20</v>
      </c>
      <c r="P10" s="61"/>
      <c r="Q10" s="63"/>
      <c r="R10" s="35"/>
      <c r="S10" s="35"/>
      <c r="T10" s="35"/>
      <c r="U10" s="35"/>
      <c r="V10" s="35"/>
      <c r="W10" s="35"/>
      <c r="X10" s="35"/>
    </row>
    <row r="11" spans="1:24" ht="18.350000000000001" x14ac:dyDescent="0.25">
      <c r="A11" s="88"/>
      <c r="B11" s="91"/>
      <c r="C11" s="64">
        <v>48</v>
      </c>
      <c r="D11" s="67" t="s">
        <v>51</v>
      </c>
      <c r="E11" s="67" t="s">
        <v>43</v>
      </c>
      <c r="F11" s="67"/>
      <c r="G11" s="68">
        <v>436</v>
      </c>
      <c r="H11" s="69" t="s">
        <v>52</v>
      </c>
      <c r="I11" s="77" t="s">
        <v>35</v>
      </c>
      <c r="J11" s="77" t="s">
        <v>6</v>
      </c>
      <c r="K11" s="71">
        <v>36.659999999999997</v>
      </c>
      <c r="L11" s="78">
        <v>20</v>
      </c>
      <c r="M11" s="73">
        <f t="shared" si="0"/>
        <v>0</v>
      </c>
      <c r="N11" s="74" t="str">
        <f t="shared" si="1"/>
        <v>OK</v>
      </c>
      <c r="O11" s="82">
        <v>20</v>
      </c>
      <c r="P11" s="61"/>
      <c r="Q11" s="61"/>
      <c r="R11" s="35"/>
      <c r="S11" s="35"/>
      <c r="T11" s="35"/>
      <c r="U11" s="36"/>
      <c r="V11" s="35"/>
      <c r="W11" s="35"/>
      <c r="X11" s="35"/>
    </row>
    <row r="12" spans="1:24" x14ac:dyDescent="0.25">
      <c r="O12" s="31">
        <f>SUMPRODUCT($K$4:$K$11,O4:O11)</f>
        <v>4182.8</v>
      </c>
      <c r="P12" s="31">
        <f>SUMPRODUCT($K$4:$K$11,P4:P11)</f>
        <v>0</v>
      </c>
      <c r="Q12" s="31">
        <f>SUMPRODUCT($K$4:$K$11,Q4:Q11)</f>
        <v>0</v>
      </c>
      <c r="R12" s="31">
        <f>SUMPRODUCT($K$4:$K$11,R4:R11)</f>
        <v>0</v>
      </c>
      <c r="S12" s="31">
        <f>SUMPRODUCT(K4:K11,S4:S11)</f>
        <v>0</v>
      </c>
      <c r="T12" s="31">
        <f>SUMPRODUCT(K4:K11,T4:T11)</f>
        <v>0</v>
      </c>
      <c r="U12" s="32">
        <f>SUMPRODUCT(K4:K11,U4:U11)</f>
        <v>0</v>
      </c>
    </row>
    <row r="13" spans="1:24" x14ac:dyDescent="0.25">
      <c r="O13" s="52"/>
      <c r="P13" s="49"/>
      <c r="Q13" s="49"/>
      <c r="R13" s="49"/>
    </row>
    <row r="14" spans="1:24" x14ac:dyDescent="0.25">
      <c r="O14" s="52"/>
      <c r="P14" s="49"/>
      <c r="Q14" s="49"/>
      <c r="R14" s="49"/>
    </row>
    <row r="15" spans="1:24" x14ac:dyDescent="0.25">
      <c r="O15" s="52"/>
      <c r="P15" s="49"/>
      <c r="Q15" s="49"/>
      <c r="R15" s="49"/>
    </row>
    <row r="16" spans="1:24" x14ac:dyDescent="0.25">
      <c r="O16" s="52"/>
      <c r="P16" s="49"/>
      <c r="Q16" s="49"/>
      <c r="R16" s="49"/>
    </row>
    <row r="17" spans="15:18" x14ac:dyDescent="0.25">
      <c r="O17" s="52"/>
      <c r="P17" s="49"/>
      <c r="Q17" s="49"/>
      <c r="R17" s="49"/>
    </row>
    <row r="18" spans="15:18" ht="26.35" customHeight="1" x14ac:dyDescent="0.25">
      <c r="O18" s="52"/>
    </row>
    <row r="19" spans="15:18" x14ac:dyDescent="0.25">
      <c r="O19" s="52"/>
    </row>
    <row r="20" spans="15:18" x14ac:dyDescent="0.25">
      <c r="O20" s="52"/>
    </row>
    <row r="21" spans="15:18" x14ac:dyDescent="0.25">
      <c r="O21" s="52"/>
    </row>
    <row r="22" spans="15:18" x14ac:dyDescent="0.25">
      <c r="O22" s="52"/>
    </row>
    <row r="23" spans="15:18" x14ac:dyDescent="0.25">
      <c r="O23" s="52"/>
    </row>
    <row r="24" spans="15:18" x14ac:dyDescent="0.25">
      <c r="O24" s="52"/>
    </row>
    <row r="25" spans="15:18" x14ac:dyDescent="0.25">
      <c r="O25" s="52"/>
    </row>
    <row r="26" spans="15:18" x14ac:dyDescent="0.25">
      <c r="O26" s="52"/>
    </row>
    <row r="27" spans="15:18" ht="90" customHeight="1" x14ac:dyDescent="0.25">
      <c r="O27" s="52"/>
    </row>
    <row r="28" spans="15:18" x14ac:dyDescent="0.25">
      <c r="O28" s="52"/>
    </row>
    <row r="29" spans="15:18" x14ac:dyDescent="0.25">
      <c r="O29" s="52"/>
    </row>
    <row r="30" spans="15:18" x14ac:dyDescent="0.25">
      <c r="O30" s="52"/>
    </row>
    <row r="31" spans="15:18" x14ac:dyDescent="0.25">
      <c r="O31" s="52"/>
    </row>
    <row r="32" spans="15:18" x14ac:dyDescent="0.25">
      <c r="O32" s="52"/>
    </row>
    <row r="33" spans="15:15" x14ac:dyDescent="0.25">
      <c r="O33" s="52"/>
    </row>
    <row r="34" spans="15:15" x14ac:dyDescent="0.25">
      <c r="O34" s="52"/>
    </row>
    <row r="35" spans="15:15" x14ac:dyDescent="0.25">
      <c r="O35" s="52"/>
    </row>
    <row r="36" spans="15:15" x14ac:dyDescent="0.25">
      <c r="O36" s="52"/>
    </row>
    <row r="37" spans="15:15" x14ac:dyDescent="0.25">
      <c r="O37" s="52"/>
    </row>
    <row r="38" spans="15:15" x14ac:dyDescent="0.25">
      <c r="O38" s="52"/>
    </row>
    <row r="39" spans="15:15" x14ac:dyDescent="0.25">
      <c r="O39" s="52"/>
    </row>
    <row r="40" spans="15:15" x14ac:dyDescent="0.25">
      <c r="O40" s="52"/>
    </row>
    <row r="41" spans="15:15" x14ac:dyDescent="0.25">
      <c r="O41" s="52"/>
    </row>
    <row r="42" spans="15:15" x14ac:dyDescent="0.25">
      <c r="O42" s="52"/>
    </row>
    <row r="43" spans="15:15" x14ac:dyDescent="0.25">
      <c r="O43" s="52"/>
    </row>
    <row r="44" spans="15:15" x14ac:dyDescent="0.25">
      <c r="O44" s="52"/>
    </row>
    <row r="45" spans="15:15" x14ac:dyDescent="0.25">
      <c r="O45" s="52"/>
    </row>
    <row r="46" spans="15:15" x14ac:dyDescent="0.25">
      <c r="O46" s="52"/>
    </row>
    <row r="47" spans="15:15" x14ac:dyDescent="0.25">
      <c r="O47" s="52"/>
    </row>
    <row r="48" spans="15:15" x14ac:dyDescent="0.25">
      <c r="O48" s="52"/>
    </row>
    <row r="49" spans="15:15" x14ac:dyDescent="0.25">
      <c r="O49" s="52"/>
    </row>
    <row r="50" spans="15:15" x14ac:dyDescent="0.25">
      <c r="O50" s="52"/>
    </row>
    <row r="51" spans="15:15" x14ac:dyDescent="0.25">
      <c r="O51" s="52"/>
    </row>
    <row r="52" spans="15:15" x14ac:dyDescent="0.25">
      <c r="O52" s="52"/>
    </row>
    <row r="53" spans="15:15" x14ac:dyDescent="0.25">
      <c r="O53" s="52"/>
    </row>
    <row r="54" spans="15:15" x14ac:dyDescent="0.25">
      <c r="O54" s="52"/>
    </row>
    <row r="55" spans="15:15" x14ac:dyDescent="0.25">
      <c r="O55" s="52"/>
    </row>
    <row r="56" spans="15:15" x14ac:dyDescent="0.25">
      <c r="O56" s="52"/>
    </row>
    <row r="57" spans="15:15" x14ac:dyDescent="0.25">
      <c r="O57" s="52"/>
    </row>
    <row r="58" spans="15:15" x14ac:dyDescent="0.25">
      <c r="O58" s="52"/>
    </row>
    <row r="59" spans="15:15" x14ac:dyDescent="0.25">
      <c r="O59" s="52"/>
    </row>
    <row r="60" spans="15:15" x14ac:dyDescent="0.25">
      <c r="O60" s="52"/>
    </row>
    <row r="61" spans="15:15" x14ac:dyDescent="0.25">
      <c r="O61" s="52"/>
    </row>
    <row r="62" spans="15:15" x14ac:dyDescent="0.25">
      <c r="O62" s="52"/>
    </row>
    <row r="63" spans="15:15" x14ac:dyDescent="0.25">
      <c r="O63" s="52"/>
    </row>
    <row r="64" spans="15:15" x14ac:dyDescent="0.25">
      <c r="O64" s="52"/>
    </row>
    <row r="65" spans="15:15" x14ac:dyDescent="0.25">
      <c r="O65" s="52"/>
    </row>
    <row r="66" spans="15:15" x14ac:dyDescent="0.25">
      <c r="O66" s="52"/>
    </row>
    <row r="67" spans="15:15" x14ac:dyDescent="0.25">
      <c r="O67" s="52"/>
    </row>
    <row r="68" spans="15:15" x14ac:dyDescent="0.25">
      <c r="O68" s="52"/>
    </row>
    <row r="69" spans="15:15" x14ac:dyDescent="0.25">
      <c r="O69" s="52"/>
    </row>
    <row r="70" spans="15:15" x14ac:dyDescent="0.25">
      <c r="O70" s="52"/>
    </row>
    <row r="71" spans="15:15" x14ac:dyDescent="0.25">
      <c r="O71" s="52"/>
    </row>
    <row r="72" spans="15:15" x14ac:dyDescent="0.25">
      <c r="O72" s="52"/>
    </row>
    <row r="73" spans="15:15" x14ac:dyDescent="0.25">
      <c r="O73" s="52"/>
    </row>
    <row r="74" spans="15:15" x14ac:dyDescent="0.25">
      <c r="O74" s="52"/>
    </row>
    <row r="75" spans="15:15" x14ac:dyDescent="0.25">
      <c r="O75" s="52"/>
    </row>
    <row r="76" spans="15:15" x14ac:dyDescent="0.25">
      <c r="O76" s="52"/>
    </row>
    <row r="77" spans="15:15" x14ac:dyDescent="0.25">
      <c r="O77" s="52"/>
    </row>
    <row r="78" spans="15:15" x14ac:dyDescent="0.25">
      <c r="O78" s="52"/>
    </row>
    <row r="79" spans="15:15" x14ac:dyDescent="0.25">
      <c r="O79" s="52"/>
    </row>
    <row r="80" spans="15:15" x14ac:dyDescent="0.25">
      <c r="O80" s="52"/>
    </row>
    <row r="81" spans="15:15" x14ac:dyDescent="0.25">
      <c r="O81" s="52"/>
    </row>
    <row r="82" spans="15:15" x14ac:dyDescent="0.25">
      <c r="O82" s="52"/>
    </row>
    <row r="83" spans="15:15" x14ac:dyDescent="0.25">
      <c r="O83" s="52"/>
    </row>
    <row r="84" spans="15:15" x14ac:dyDescent="0.25">
      <c r="O84" s="52"/>
    </row>
    <row r="85" spans="15:15" x14ac:dyDescent="0.25">
      <c r="O85" s="52"/>
    </row>
    <row r="86" spans="15:15" x14ac:dyDescent="0.25">
      <c r="O86" s="52"/>
    </row>
    <row r="87" spans="15:15" x14ac:dyDescent="0.25">
      <c r="O87" s="52"/>
    </row>
    <row r="88" spans="15:15" x14ac:dyDescent="0.25">
      <c r="O88" s="52"/>
    </row>
    <row r="89" spans="15:15" x14ac:dyDescent="0.25">
      <c r="O89" s="52"/>
    </row>
    <row r="90" spans="15:15" x14ac:dyDescent="0.25">
      <c r="O90" s="52"/>
    </row>
    <row r="91" spans="15:15" x14ac:dyDescent="0.25">
      <c r="O91" s="52"/>
    </row>
    <row r="92" spans="15:15" x14ac:dyDescent="0.25">
      <c r="O92" s="52"/>
    </row>
    <row r="93" spans="15:15" x14ac:dyDescent="0.25">
      <c r="O93" s="52"/>
    </row>
    <row r="94" spans="15:15" x14ac:dyDescent="0.25">
      <c r="O94" s="52"/>
    </row>
    <row r="95" spans="15:15" x14ac:dyDescent="0.25">
      <c r="O95" s="52"/>
    </row>
    <row r="96" spans="15:15" x14ac:dyDescent="0.25">
      <c r="O96" s="52"/>
    </row>
    <row r="97" spans="15:15" x14ac:dyDescent="0.25">
      <c r="O97" s="52"/>
    </row>
    <row r="98" spans="15:15" x14ac:dyDescent="0.25">
      <c r="O98" s="52"/>
    </row>
    <row r="99" spans="15:15" x14ac:dyDescent="0.25">
      <c r="O99" s="52"/>
    </row>
    <row r="100" spans="15:15" x14ac:dyDescent="0.25">
      <c r="O100" s="52"/>
    </row>
    <row r="101" spans="15:15" x14ac:dyDescent="0.25">
      <c r="O101" s="52"/>
    </row>
    <row r="102" spans="15:15" x14ac:dyDescent="0.25">
      <c r="O102" s="52"/>
    </row>
    <row r="103" spans="15:15" x14ac:dyDescent="0.25">
      <c r="O103" s="52"/>
    </row>
    <row r="104" spans="15:15" x14ac:dyDescent="0.25">
      <c r="O104" s="52"/>
    </row>
    <row r="105" spans="15:15" x14ac:dyDescent="0.25">
      <c r="O105" s="52"/>
    </row>
    <row r="106" spans="15:15" x14ac:dyDescent="0.25">
      <c r="O106" s="52"/>
    </row>
    <row r="107" spans="15:15" x14ac:dyDescent="0.25">
      <c r="O107" s="52"/>
    </row>
    <row r="108" spans="15:15" x14ac:dyDescent="0.25">
      <c r="O108" s="52"/>
    </row>
    <row r="109" spans="15:15" x14ac:dyDescent="0.25">
      <c r="O109" s="52"/>
    </row>
    <row r="110" spans="15:15" x14ac:dyDescent="0.25">
      <c r="O110" s="52"/>
    </row>
    <row r="111" spans="15:15" x14ac:dyDescent="0.25">
      <c r="O111" s="52"/>
    </row>
    <row r="112" spans="15:15" x14ac:dyDescent="0.25">
      <c r="O112" s="52"/>
    </row>
    <row r="113" spans="15:15" x14ac:dyDescent="0.25">
      <c r="O113" s="52"/>
    </row>
    <row r="114" spans="15:15" x14ac:dyDescent="0.25">
      <c r="O114" s="52"/>
    </row>
    <row r="115" spans="15:15" x14ac:dyDescent="0.25">
      <c r="O115" s="52"/>
    </row>
    <row r="116" spans="15:15" x14ac:dyDescent="0.25">
      <c r="O116" s="52"/>
    </row>
    <row r="117" spans="15:15" x14ac:dyDescent="0.25">
      <c r="O117" s="52"/>
    </row>
    <row r="118" spans="15:15" x14ac:dyDescent="0.25">
      <c r="O118" s="52"/>
    </row>
    <row r="119" spans="15:15" x14ac:dyDescent="0.25">
      <c r="O119" s="52"/>
    </row>
    <row r="120" spans="15:15" x14ac:dyDescent="0.25">
      <c r="O120" s="52"/>
    </row>
    <row r="121" spans="15:15" x14ac:dyDescent="0.25">
      <c r="O121" s="52"/>
    </row>
    <row r="122" spans="15:15" x14ac:dyDescent="0.25">
      <c r="O122" s="52"/>
    </row>
    <row r="123" spans="15:15" x14ac:dyDescent="0.25">
      <c r="O123" s="52"/>
    </row>
    <row r="124" spans="15:15" x14ac:dyDescent="0.25">
      <c r="O124" s="52"/>
    </row>
    <row r="125" spans="15:15" x14ac:dyDescent="0.25">
      <c r="O125" s="52"/>
    </row>
    <row r="126" spans="15:15" x14ac:dyDescent="0.25">
      <c r="O126" s="52"/>
    </row>
    <row r="127" spans="15:15" x14ac:dyDescent="0.25">
      <c r="O127" s="52"/>
    </row>
    <row r="128" spans="15:15" x14ac:dyDescent="0.25">
      <c r="O128" s="52"/>
    </row>
    <row r="129" spans="15:15" x14ac:dyDescent="0.25">
      <c r="O129" s="52"/>
    </row>
    <row r="130" spans="15:15" x14ac:dyDescent="0.25">
      <c r="O130" s="52"/>
    </row>
    <row r="131" spans="15:15" x14ac:dyDescent="0.25">
      <c r="O131" s="52"/>
    </row>
    <row r="132" spans="15:15" x14ac:dyDescent="0.25">
      <c r="O132" s="52"/>
    </row>
    <row r="133" spans="15:15" x14ac:dyDescent="0.25">
      <c r="O133" s="52"/>
    </row>
    <row r="134" spans="15:15" x14ac:dyDescent="0.25">
      <c r="O134" s="52"/>
    </row>
    <row r="135" spans="15:15" x14ac:dyDescent="0.25">
      <c r="O135" s="52"/>
    </row>
    <row r="136" spans="15:15" x14ac:dyDescent="0.25">
      <c r="O136" s="52"/>
    </row>
    <row r="137" spans="15:15" x14ac:dyDescent="0.25">
      <c r="O137" s="52"/>
    </row>
    <row r="138" spans="15:15" x14ac:dyDescent="0.25">
      <c r="O138" s="52"/>
    </row>
    <row r="139" spans="15:15" x14ac:dyDescent="0.25">
      <c r="O139" s="52"/>
    </row>
    <row r="140" spans="15:15" x14ac:dyDescent="0.25">
      <c r="O140" s="52"/>
    </row>
    <row r="141" spans="15:15" x14ac:dyDescent="0.25">
      <c r="O141" s="52"/>
    </row>
    <row r="142" spans="15:15" x14ac:dyDescent="0.25">
      <c r="O142" s="52"/>
    </row>
    <row r="143" spans="15:15" x14ac:dyDescent="0.25">
      <c r="O143" s="52"/>
    </row>
    <row r="144" spans="15:15" x14ac:dyDescent="0.25">
      <c r="O144" s="52"/>
    </row>
    <row r="145" spans="15:15" x14ac:dyDescent="0.25">
      <c r="O145" s="52"/>
    </row>
    <row r="146" spans="15:15" x14ac:dyDescent="0.25">
      <c r="O146" s="52"/>
    </row>
    <row r="147" spans="15:15" x14ac:dyDescent="0.25">
      <c r="O147" s="52"/>
    </row>
    <row r="148" spans="15:15" x14ac:dyDescent="0.25">
      <c r="O148" s="52"/>
    </row>
    <row r="149" spans="15:15" x14ac:dyDescent="0.25">
      <c r="O149" s="52"/>
    </row>
    <row r="150" spans="15:15" x14ac:dyDescent="0.25">
      <c r="O150" s="52"/>
    </row>
    <row r="151" spans="15:15" x14ac:dyDescent="0.25">
      <c r="O151" s="52"/>
    </row>
    <row r="152" spans="15:15" x14ac:dyDescent="0.25">
      <c r="O152" s="52"/>
    </row>
    <row r="153" spans="15:15" x14ac:dyDescent="0.25">
      <c r="O153" s="52"/>
    </row>
    <row r="154" spans="15:15" x14ac:dyDescent="0.25">
      <c r="O154" s="52"/>
    </row>
    <row r="155" spans="15:15" x14ac:dyDescent="0.25">
      <c r="O155" s="52"/>
    </row>
    <row r="156" spans="15:15" x14ac:dyDescent="0.25">
      <c r="O156" s="52"/>
    </row>
    <row r="157" spans="15:15" x14ac:dyDescent="0.25">
      <c r="O157" s="52"/>
    </row>
    <row r="158" spans="15:15" x14ac:dyDescent="0.25">
      <c r="O158" s="52"/>
    </row>
    <row r="159" spans="15:15" x14ac:dyDescent="0.25">
      <c r="O159" s="52"/>
    </row>
    <row r="160" spans="15:15" x14ac:dyDescent="0.25">
      <c r="O160" s="52"/>
    </row>
    <row r="161" spans="15:15" x14ac:dyDescent="0.25">
      <c r="O161" s="52"/>
    </row>
    <row r="162" spans="15:15" x14ac:dyDescent="0.25">
      <c r="O162" s="52"/>
    </row>
    <row r="163" spans="15:15" x14ac:dyDescent="0.25">
      <c r="O163" s="52"/>
    </row>
    <row r="164" spans="15:15" x14ac:dyDescent="0.25">
      <c r="O164" s="52"/>
    </row>
    <row r="165" spans="15:15" x14ac:dyDescent="0.25">
      <c r="O165" s="52"/>
    </row>
    <row r="166" spans="15:15" x14ac:dyDescent="0.25">
      <c r="O166" s="52"/>
    </row>
    <row r="167" spans="15:15" x14ac:dyDescent="0.25">
      <c r="O167" s="52"/>
    </row>
    <row r="168" spans="15:15" x14ac:dyDescent="0.25">
      <c r="O168" s="52"/>
    </row>
    <row r="169" spans="15:15" x14ac:dyDescent="0.25">
      <c r="O169" s="52"/>
    </row>
    <row r="170" spans="15:15" x14ac:dyDescent="0.25">
      <c r="O170" s="52"/>
    </row>
    <row r="171" spans="15:15" x14ac:dyDescent="0.25">
      <c r="O171" s="52"/>
    </row>
    <row r="172" spans="15:15" x14ac:dyDescent="0.25">
      <c r="O172" s="52"/>
    </row>
    <row r="173" spans="15:15" x14ac:dyDescent="0.25">
      <c r="O173" s="52"/>
    </row>
    <row r="174" spans="15:15" x14ac:dyDescent="0.25">
      <c r="O174" s="52"/>
    </row>
    <row r="175" spans="15:15" x14ac:dyDescent="0.25">
      <c r="O175" s="52"/>
    </row>
    <row r="176" spans="15:15" x14ac:dyDescent="0.25">
      <c r="O176" s="52"/>
    </row>
    <row r="177" spans="15:15" x14ac:dyDescent="0.25">
      <c r="O177" s="52"/>
    </row>
    <row r="178" spans="15:15" x14ac:dyDescent="0.25">
      <c r="O178" s="52"/>
    </row>
    <row r="179" spans="15:15" x14ac:dyDescent="0.25">
      <c r="O179" s="52"/>
    </row>
    <row r="180" spans="15:15" x14ac:dyDescent="0.25">
      <c r="O180" s="52"/>
    </row>
    <row r="181" spans="15:15" x14ac:dyDescent="0.25">
      <c r="O181" s="52"/>
    </row>
    <row r="182" spans="15:15" x14ac:dyDescent="0.25">
      <c r="O182" s="52"/>
    </row>
    <row r="183" spans="15:15" x14ac:dyDescent="0.25">
      <c r="O183" s="52"/>
    </row>
    <row r="184" spans="15:15" x14ac:dyDescent="0.25">
      <c r="O184" s="52"/>
    </row>
    <row r="185" spans="15:15" x14ac:dyDescent="0.25">
      <c r="O185" s="52"/>
    </row>
    <row r="186" spans="15:15" x14ac:dyDescent="0.25">
      <c r="O186" s="52"/>
    </row>
    <row r="187" spans="15:15" x14ac:dyDescent="0.25">
      <c r="O187" s="52"/>
    </row>
    <row r="188" spans="15:15" x14ac:dyDescent="0.25">
      <c r="O188" s="52"/>
    </row>
    <row r="189" spans="15:15" x14ac:dyDescent="0.25">
      <c r="O189" s="52"/>
    </row>
    <row r="190" spans="15:15" x14ac:dyDescent="0.25">
      <c r="O190" s="52"/>
    </row>
    <row r="191" spans="15:15" x14ac:dyDescent="0.25">
      <c r="O191" s="52"/>
    </row>
    <row r="192" spans="15:15" x14ac:dyDescent="0.25">
      <c r="O192" s="52"/>
    </row>
    <row r="193" spans="15:15" x14ac:dyDescent="0.25">
      <c r="O193" s="52"/>
    </row>
    <row r="194" spans="15:15" x14ac:dyDescent="0.25">
      <c r="O194" s="52"/>
    </row>
    <row r="195" spans="15:15" x14ac:dyDescent="0.25">
      <c r="O195" s="52"/>
    </row>
    <row r="196" spans="15:15" x14ac:dyDescent="0.25">
      <c r="O196" s="52"/>
    </row>
    <row r="197" spans="15:15" x14ac:dyDescent="0.25">
      <c r="O197" s="52"/>
    </row>
    <row r="198" spans="15:15" x14ac:dyDescent="0.25">
      <c r="O198" s="52"/>
    </row>
    <row r="199" spans="15:15" x14ac:dyDescent="0.25">
      <c r="O199" s="52"/>
    </row>
    <row r="200" spans="15:15" x14ac:dyDescent="0.25">
      <c r="O200" s="52"/>
    </row>
    <row r="201" spans="15:15" x14ac:dyDescent="0.25">
      <c r="O201" s="52"/>
    </row>
    <row r="202" spans="15:15" x14ac:dyDescent="0.25">
      <c r="O202" s="52"/>
    </row>
    <row r="203" spans="15:15" x14ac:dyDescent="0.25">
      <c r="O203" s="52"/>
    </row>
    <row r="204" spans="15:15" x14ac:dyDescent="0.25">
      <c r="O204" s="52"/>
    </row>
    <row r="205" spans="15:15" x14ac:dyDescent="0.25">
      <c r="O205" s="52"/>
    </row>
    <row r="206" spans="15:15" x14ac:dyDescent="0.25">
      <c r="O206" s="52"/>
    </row>
    <row r="207" spans="15:15" x14ac:dyDescent="0.25">
      <c r="O207" s="52"/>
    </row>
    <row r="208" spans="15:15" x14ac:dyDescent="0.25">
      <c r="O208" s="52"/>
    </row>
    <row r="209" spans="15:15" x14ac:dyDescent="0.25">
      <c r="O209" s="52"/>
    </row>
    <row r="210" spans="15:15" x14ac:dyDescent="0.25">
      <c r="O210" s="52"/>
    </row>
    <row r="211" spans="15:15" x14ac:dyDescent="0.25">
      <c r="O211" s="52"/>
    </row>
    <row r="212" spans="15:15" x14ac:dyDescent="0.25">
      <c r="O212" s="52"/>
    </row>
    <row r="213" spans="15:15" x14ac:dyDescent="0.25">
      <c r="O213" s="52"/>
    </row>
    <row r="214" spans="15:15" x14ac:dyDescent="0.25">
      <c r="O214" s="52"/>
    </row>
    <row r="215" spans="15:15" x14ac:dyDescent="0.25">
      <c r="O215" s="52"/>
    </row>
    <row r="216" spans="15:15" x14ac:dyDescent="0.25">
      <c r="O216" s="52"/>
    </row>
    <row r="217" spans="15:15" x14ac:dyDescent="0.25">
      <c r="O217" s="52"/>
    </row>
    <row r="218" spans="15:15" x14ac:dyDescent="0.25">
      <c r="O218" s="52"/>
    </row>
    <row r="219" spans="15:15" x14ac:dyDescent="0.25">
      <c r="O219" s="52"/>
    </row>
    <row r="220" spans="15:15" x14ac:dyDescent="0.25">
      <c r="O220" s="52"/>
    </row>
    <row r="221" spans="15:15" x14ac:dyDescent="0.25">
      <c r="O221" s="52"/>
    </row>
    <row r="222" spans="15:15" x14ac:dyDescent="0.25">
      <c r="O222" s="52"/>
    </row>
    <row r="223" spans="15:15" x14ac:dyDescent="0.25">
      <c r="O223" s="52"/>
    </row>
    <row r="224" spans="15:15" x14ac:dyDescent="0.25">
      <c r="O224" s="52"/>
    </row>
    <row r="225" spans="15:15" x14ac:dyDescent="0.25">
      <c r="O225" s="52"/>
    </row>
    <row r="226" spans="15:15" x14ac:dyDescent="0.25">
      <c r="O226" s="52"/>
    </row>
    <row r="227" spans="15:15" x14ac:dyDescent="0.25">
      <c r="O227" s="52"/>
    </row>
    <row r="228" spans="15:15" x14ac:dyDescent="0.25">
      <c r="O228" s="52"/>
    </row>
    <row r="229" spans="15:15" x14ac:dyDescent="0.25">
      <c r="O229" s="52"/>
    </row>
    <row r="230" spans="15:15" x14ac:dyDescent="0.25">
      <c r="O230" s="52"/>
    </row>
    <row r="231" spans="15:15" x14ac:dyDescent="0.25">
      <c r="O231" s="52"/>
    </row>
    <row r="232" spans="15:15" x14ac:dyDescent="0.25">
      <c r="O232" s="52"/>
    </row>
    <row r="233" spans="15:15" x14ac:dyDescent="0.25">
      <c r="O233" s="52"/>
    </row>
    <row r="234" spans="15:15" x14ac:dyDescent="0.25">
      <c r="O234" s="52"/>
    </row>
    <row r="235" spans="15:15" x14ac:dyDescent="0.25">
      <c r="O235" s="52"/>
    </row>
    <row r="236" spans="15:15" x14ac:dyDescent="0.25">
      <c r="O236" s="52"/>
    </row>
  </sheetData>
  <mergeCells count="16">
    <mergeCell ref="A4:A11"/>
    <mergeCell ref="B4:B11"/>
    <mergeCell ref="W1:W2"/>
    <mergeCell ref="X1:X2"/>
    <mergeCell ref="A2:N2"/>
    <mergeCell ref="V1:V2"/>
    <mergeCell ref="T1:T2"/>
    <mergeCell ref="U1:U2"/>
    <mergeCell ref="O1:O2"/>
    <mergeCell ref="P1:P2"/>
    <mergeCell ref="Q1:Q2"/>
    <mergeCell ref="R1:R2"/>
    <mergeCell ref="S1:S2"/>
    <mergeCell ref="A1:C1"/>
    <mergeCell ref="D1:K1"/>
    <mergeCell ref="L1:N1"/>
  </mergeCells>
  <conditionalFormatting sqref="M4 M5:N21 M23:N47 M22 P5:P47">
    <cfRule type="cellIs" dxfId="97" priority="16" stopIfTrue="1" operator="greaterThan">
      <formula>0</formula>
    </cfRule>
    <cfRule type="cellIs" dxfId="96" priority="17" stopIfTrue="1" operator="greaterThan">
      <formula>0</formula>
    </cfRule>
    <cfRule type="cellIs" dxfId="95" priority="18" stopIfTrue="1" operator="greaterThan">
      <formula>0</formula>
    </cfRule>
  </conditionalFormatting>
  <conditionalFormatting sqref="N4 P4">
    <cfRule type="cellIs" dxfId="94" priority="13" stopIfTrue="1" operator="greaterThan">
      <formula>0</formula>
    </cfRule>
    <cfRule type="cellIs" dxfId="93" priority="14" stopIfTrue="1" operator="greaterThan">
      <formula>0</formula>
    </cfRule>
    <cfRule type="cellIs" dxfId="92" priority="15" stopIfTrue="1" operator="greaterThan">
      <formula>0</formula>
    </cfRule>
  </conditionalFormatting>
  <conditionalFormatting sqref="O12:O47">
    <cfRule type="cellIs" dxfId="91" priority="10" stopIfTrue="1" operator="greaterThan">
      <formula>0</formula>
    </cfRule>
    <cfRule type="cellIs" dxfId="90" priority="11" stopIfTrue="1" operator="greaterThan">
      <formula>0</formula>
    </cfRule>
    <cfRule type="cellIs" dxfId="89" priority="12" stopIfTrue="1" operator="greaterThan">
      <formula>0</formula>
    </cfRule>
  </conditionalFormatting>
  <conditionalFormatting sqref="O5:O11">
    <cfRule type="cellIs" dxfId="88" priority="4" stopIfTrue="1" operator="greaterThan">
      <formula>0</formula>
    </cfRule>
    <cfRule type="cellIs" dxfId="87" priority="5" stopIfTrue="1" operator="greaterThan">
      <formula>0</formula>
    </cfRule>
    <cfRule type="cellIs" dxfId="86" priority="6" stopIfTrue="1" operator="greaterThan">
      <formula>0</formula>
    </cfRule>
  </conditionalFormatting>
  <conditionalFormatting sqref="O4">
    <cfRule type="cellIs" dxfId="85" priority="1" stopIfTrue="1" operator="greaterThan">
      <formula>0</formula>
    </cfRule>
    <cfRule type="cellIs" dxfId="84" priority="2" stopIfTrue="1" operator="greaterThan">
      <formula>0</formula>
    </cfRule>
    <cfRule type="cellIs" dxfId="83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X236"/>
  <sheetViews>
    <sheetView zoomScale="84" zoomScaleNormal="84" workbookViewId="0">
      <selection activeCell="C21" sqref="C21"/>
    </sheetView>
  </sheetViews>
  <sheetFormatPr defaultColWidth="9.75" defaultRowHeight="14.3" x14ac:dyDescent="0.25"/>
  <cols>
    <col min="1" max="1" width="15.25" style="1" customWidth="1"/>
    <col min="2" max="2" width="23.75" style="1" customWidth="1"/>
    <col min="3" max="3" width="12.375" style="17" customWidth="1"/>
    <col min="4" max="4" width="41.375" style="1" customWidth="1"/>
    <col min="5" max="5" width="16" style="1" customWidth="1"/>
    <col min="6" max="6" width="8" style="1" hidden="1" customWidth="1"/>
    <col min="7" max="7" width="15.75" style="1" customWidth="1"/>
    <col min="8" max="8" width="14.125" style="1" customWidth="1"/>
    <col min="9" max="9" width="17.875" style="1" customWidth="1"/>
    <col min="10" max="10" width="15.875" style="1" bestFit="1" customWidth="1"/>
    <col min="11" max="11" width="12.75" style="23" bestFit="1" customWidth="1"/>
    <col min="12" max="12" width="11.25" style="20" customWidth="1"/>
    <col min="13" max="13" width="13.25" style="18" customWidth="1"/>
    <col min="14" max="14" width="12.625" style="4" customWidth="1"/>
    <col min="15" max="15" width="15.375" style="50" customWidth="1"/>
    <col min="16" max="18" width="16.375" style="50" bestFit="1" customWidth="1"/>
    <col min="19" max="20" width="16.375" style="2" bestFit="1" customWidth="1"/>
    <col min="21" max="21" width="17" style="2" customWidth="1"/>
    <col min="22" max="24" width="16.25" style="2" bestFit="1" customWidth="1"/>
    <col min="25" max="16384" width="9.75" style="2"/>
  </cols>
  <sheetData>
    <row r="1" spans="1:24" ht="32.950000000000003" customHeight="1" x14ac:dyDescent="0.25">
      <c r="A1" s="93" t="s">
        <v>26</v>
      </c>
      <c r="B1" s="93"/>
      <c r="C1" s="93"/>
      <c r="D1" s="93" t="s">
        <v>53</v>
      </c>
      <c r="E1" s="93"/>
      <c r="F1" s="93"/>
      <c r="G1" s="93"/>
      <c r="H1" s="93"/>
      <c r="I1" s="93"/>
      <c r="J1" s="93"/>
      <c r="K1" s="93"/>
      <c r="L1" s="93" t="s">
        <v>27</v>
      </c>
      <c r="M1" s="93"/>
      <c r="N1" s="93"/>
      <c r="O1" s="92" t="s">
        <v>28</v>
      </c>
      <c r="P1" s="92" t="s">
        <v>28</v>
      </c>
      <c r="Q1" s="92" t="s">
        <v>28</v>
      </c>
      <c r="R1" s="92" t="s">
        <v>28</v>
      </c>
      <c r="S1" s="92" t="s">
        <v>28</v>
      </c>
      <c r="T1" s="92" t="s">
        <v>28</v>
      </c>
      <c r="U1" s="92" t="s">
        <v>28</v>
      </c>
      <c r="V1" s="92" t="s">
        <v>28</v>
      </c>
      <c r="W1" s="92" t="s">
        <v>28</v>
      </c>
      <c r="X1" s="92" t="s">
        <v>28</v>
      </c>
    </row>
    <row r="2" spans="1:24" ht="21.75" customHeight="1" x14ac:dyDescent="0.25">
      <c r="A2" s="93" t="s">
        <v>23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24" s="3" customFormat="1" ht="50.95" customHeight="1" x14ac:dyDescent="0.2">
      <c r="A3" s="37" t="s">
        <v>4</v>
      </c>
      <c r="B3" s="37" t="s">
        <v>20</v>
      </c>
      <c r="C3" s="37" t="s">
        <v>2</v>
      </c>
      <c r="D3" s="38" t="s">
        <v>15</v>
      </c>
      <c r="E3" s="38" t="s">
        <v>31</v>
      </c>
      <c r="F3" s="38"/>
      <c r="G3" s="38" t="s">
        <v>18</v>
      </c>
      <c r="H3" s="38" t="s">
        <v>16</v>
      </c>
      <c r="I3" s="38" t="s">
        <v>22</v>
      </c>
      <c r="J3" s="38" t="s">
        <v>3</v>
      </c>
      <c r="K3" s="46" t="s">
        <v>21</v>
      </c>
      <c r="L3" s="15" t="s">
        <v>5</v>
      </c>
      <c r="M3" s="16" t="s">
        <v>0</v>
      </c>
      <c r="N3" s="14" t="s">
        <v>1</v>
      </c>
      <c r="O3" s="62" t="s">
        <v>19</v>
      </c>
      <c r="P3" s="62" t="s">
        <v>19</v>
      </c>
      <c r="Q3" s="62" t="s">
        <v>19</v>
      </c>
      <c r="R3" s="62" t="s">
        <v>19</v>
      </c>
      <c r="S3" s="62" t="s">
        <v>19</v>
      </c>
      <c r="T3" s="62" t="s">
        <v>19</v>
      </c>
      <c r="U3" s="62" t="s">
        <v>19</v>
      </c>
      <c r="V3" s="62" t="s">
        <v>19</v>
      </c>
      <c r="W3" s="62" t="s">
        <v>19</v>
      </c>
      <c r="X3" s="62" t="s">
        <v>19</v>
      </c>
    </row>
    <row r="4" spans="1:24" ht="18.350000000000001" x14ac:dyDescent="0.25">
      <c r="A4" s="86" t="s">
        <v>29</v>
      </c>
      <c r="B4" s="89" t="s">
        <v>30</v>
      </c>
      <c r="C4" s="64">
        <v>41</v>
      </c>
      <c r="D4" s="65" t="s">
        <v>32</v>
      </c>
      <c r="E4" s="65" t="s">
        <v>33</v>
      </c>
      <c r="F4" s="65"/>
      <c r="G4" s="68">
        <v>436</v>
      </c>
      <c r="H4" s="69" t="s">
        <v>34</v>
      </c>
      <c r="I4" s="70" t="s">
        <v>35</v>
      </c>
      <c r="J4" s="70" t="s">
        <v>6</v>
      </c>
      <c r="K4" s="71">
        <v>115</v>
      </c>
      <c r="L4" s="72">
        <v>10</v>
      </c>
      <c r="M4" s="73">
        <f>L4-SUM(O4:X4)</f>
        <v>10</v>
      </c>
      <c r="N4" s="74" t="str">
        <f>IF(M4&lt;0,"ATENÇÃO","OK")</f>
        <v>OK</v>
      </c>
      <c r="O4" s="63"/>
      <c r="P4" s="61"/>
      <c r="Q4" s="61"/>
      <c r="R4" s="35"/>
      <c r="S4" s="35"/>
      <c r="T4" s="35"/>
      <c r="U4" s="35"/>
      <c r="V4" s="35"/>
      <c r="W4" s="35"/>
      <c r="X4" s="35"/>
    </row>
    <row r="5" spans="1:24" ht="32.6" x14ac:dyDescent="0.25">
      <c r="A5" s="87"/>
      <c r="B5" s="90"/>
      <c r="C5" s="64">
        <v>42</v>
      </c>
      <c r="D5" s="66" t="s">
        <v>36</v>
      </c>
      <c r="E5" s="66" t="s">
        <v>37</v>
      </c>
      <c r="F5" s="66"/>
      <c r="G5" s="68">
        <v>436</v>
      </c>
      <c r="H5" s="69" t="s">
        <v>38</v>
      </c>
      <c r="I5" s="75" t="s">
        <v>35</v>
      </c>
      <c r="J5" s="75" t="s">
        <v>6</v>
      </c>
      <c r="K5" s="71">
        <v>97.2</v>
      </c>
      <c r="L5" s="76">
        <v>30</v>
      </c>
      <c r="M5" s="73">
        <f t="shared" ref="M5:M11" si="0">L5-SUM(O5:X5)</f>
        <v>30</v>
      </c>
      <c r="N5" s="74" t="str">
        <f t="shared" ref="N5:N11" si="1">IF(M5&lt;0,"ATENÇÃO","OK")</f>
        <v>OK</v>
      </c>
      <c r="O5" s="63"/>
      <c r="P5" s="61"/>
      <c r="Q5" s="61"/>
      <c r="R5" s="35"/>
      <c r="S5" s="35"/>
      <c r="T5" s="35"/>
      <c r="U5" s="35"/>
      <c r="V5" s="35"/>
      <c r="W5" s="35"/>
      <c r="X5" s="35"/>
    </row>
    <row r="6" spans="1:24" ht="18.350000000000001" x14ac:dyDescent="0.25">
      <c r="A6" s="87"/>
      <c r="B6" s="90"/>
      <c r="C6" s="64">
        <v>43</v>
      </c>
      <c r="D6" s="66" t="s">
        <v>39</v>
      </c>
      <c r="E6" s="66" t="s">
        <v>40</v>
      </c>
      <c r="F6" s="66"/>
      <c r="G6" s="68">
        <v>436</v>
      </c>
      <c r="H6" s="69" t="s">
        <v>41</v>
      </c>
      <c r="I6" s="75" t="s">
        <v>35</v>
      </c>
      <c r="J6" s="75" t="s">
        <v>6</v>
      </c>
      <c r="K6" s="71">
        <v>142.84</v>
      </c>
      <c r="L6" s="76">
        <v>10</v>
      </c>
      <c r="M6" s="73">
        <f t="shared" si="0"/>
        <v>10</v>
      </c>
      <c r="N6" s="74" t="str">
        <f t="shared" si="1"/>
        <v>OK</v>
      </c>
      <c r="O6" s="63"/>
      <c r="P6" s="63"/>
      <c r="Q6" s="61"/>
      <c r="R6" s="35"/>
      <c r="S6" s="35"/>
      <c r="T6" s="35"/>
      <c r="U6" s="35"/>
      <c r="V6" s="35"/>
      <c r="W6" s="35"/>
      <c r="X6" s="35"/>
    </row>
    <row r="7" spans="1:24" ht="16.5" customHeight="1" x14ac:dyDescent="0.25">
      <c r="A7" s="87"/>
      <c r="B7" s="90"/>
      <c r="C7" s="64">
        <v>44</v>
      </c>
      <c r="D7" s="66" t="s">
        <v>42</v>
      </c>
      <c r="E7" s="66" t="s">
        <v>43</v>
      </c>
      <c r="F7" s="66"/>
      <c r="G7" s="68">
        <v>436</v>
      </c>
      <c r="H7" s="69" t="s">
        <v>38</v>
      </c>
      <c r="I7" s="75" t="s">
        <v>35</v>
      </c>
      <c r="J7" s="75" t="s">
        <v>6</v>
      </c>
      <c r="K7" s="71">
        <v>39.6</v>
      </c>
      <c r="L7" s="76">
        <v>20</v>
      </c>
      <c r="M7" s="73">
        <f t="shared" si="0"/>
        <v>20</v>
      </c>
      <c r="N7" s="74" t="str">
        <f t="shared" si="1"/>
        <v>OK</v>
      </c>
      <c r="O7" s="63"/>
      <c r="P7" s="61"/>
      <c r="Q7" s="61"/>
      <c r="R7" s="35"/>
      <c r="S7" s="35"/>
      <c r="T7" s="35"/>
      <c r="U7" s="36"/>
      <c r="V7" s="35"/>
      <c r="W7" s="35"/>
      <c r="X7" s="35"/>
    </row>
    <row r="8" spans="1:24" ht="18.7" customHeight="1" x14ac:dyDescent="0.25">
      <c r="A8" s="87"/>
      <c r="B8" s="90"/>
      <c r="C8" s="64">
        <v>45</v>
      </c>
      <c r="D8" s="66" t="s">
        <v>44</v>
      </c>
      <c r="E8" s="66" t="s">
        <v>37</v>
      </c>
      <c r="F8" s="66"/>
      <c r="G8" s="68">
        <v>436</v>
      </c>
      <c r="H8" s="69" t="s">
        <v>45</v>
      </c>
      <c r="I8" s="75" t="s">
        <v>35</v>
      </c>
      <c r="J8" s="75" t="s">
        <v>6</v>
      </c>
      <c r="K8" s="71">
        <v>53</v>
      </c>
      <c r="L8" s="76">
        <v>30</v>
      </c>
      <c r="M8" s="73">
        <f t="shared" si="0"/>
        <v>30</v>
      </c>
      <c r="N8" s="74" t="str">
        <f t="shared" si="1"/>
        <v>OK</v>
      </c>
      <c r="O8" s="63"/>
      <c r="P8" s="61"/>
      <c r="Q8" s="61"/>
      <c r="R8" s="35"/>
      <c r="S8" s="35"/>
      <c r="T8" s="35"/>
      <c r="U8" s="35"/>
      <c r="V8" s="35"/>
      <c r="W8" s="35"/>
      <c r="X8" s="35"/>
    </row>
    <row r="9" spans="1:24" ht="32.6" x14ac:dyDescent="0.25">
      <c r="A9" s="87"/>
      <c r="B9" s="90"/>
      <c r="C9" s="64">
        <v>46</v>
      </c>
      <c r="D9" s="66" t="s">
        <v>46</v>
      </c>
      <c r="E9" s="66" t="s">
        <v>43</v>
      </c>
      <c r="F9" s="66"/>
      <c r="G9" s="68">
        <v>436</v>
      </c>
      <c r="H9" s="69" t="s">
        <v>47</v>
      </c>
      <c r="I9" s="75" t="s">
        <v>35</v>
      </c>
      <c r="J9" s="75" t="s">
        <v>6</v>
      </c>
      <c r="K9" s="71">
        <v>19.98</v>
      </c>
      <c r="L9" s="76">
        <v>30</v>
      </c>
      <c r="M9" s="73">
        <f t="shared" si="0"/>
        <v>30</v>
      </c>
      <c r="N9" s="74" t="str">
        <f t="shared" si="1"/>
        <v>OK</v>
      </c>
      <c r="O9" s="63"/>
      <c r="P9" s="61"/>
      <c r="Q9" s="61"/>
      <c r="R9" s="35"/>
      <c r="S9" s="35"/>
      <c r="T9" s="35"/>
      <c r="U9" s="35"/>
      <c r="V9" s="35"/>
      <c r="W9" s="35"/>
      <c r="X9" s="35"/>
    </row>
    <row r="10" spans="1:24" ht="32.6" x14ac:dyDescent="0.25">
      <c r="A10" s="87"/>
      <c r="B10" s="90"/>
      <c r="C10" s="64">
        <v>47</v>
      </c>
      <c r="D10" s="66" t="s">
        <v>48</v>
      </c>
      <c r="E10" s="66" t="s">
        <v>49</v>
      </c>
      <c r="F10" s="66"/>
      <c r="G10" s="68">
        <v>436</v>
      </c>
      <c r="H10" s="69" t="s">
        <v>50</v>
      </c>
      <c r="I10" s="75" t="s">
        <v>35</v>
      </c>
      <c r="J10" s="75" t="s">
        <v>6</v>
      </c>
      <c r="K10" s="71">
        <v>27</v>
      </c>
      <c r="L10" s="76">
        <v>30</v>
      </c>
      <c r="M10" s="73">
        <f t="shared" si="0"/>
        <v>30</v>
      </c>
      <c r="N10" s="74" t="str">
        <f t="shared" si="1"/>
        <v>OK</v>
      </c>
      <c r="O10" s="63"/>
      <c r="P10" s="61"/>
      <c r="Q10" s="63"/>
      <c r="R10" s="35"/>
      <c r="S10" s="35"/>
      <c r="T10" s="35"/>
      <c r="U10" s="35"/>
      <c r="V10" s="35"/>
      <c r="W10" s="35"/>
      <c r="X10" s="35"/>
    </row>
    <row r="11" spans="1:24" ht="32.6" x14ac:dyDescent="0.25">
      <c r="A11" s="88"/>
      <c r="B11" s="91"/>
      <c r="C11" s="64">
        <v>48</v>
      </c>
      <c r="D11" s="67" t="s">
        <v>51</v>
      </c>
      <c r="E11" s="67" t="s">
        <v>43</v>
      </c>
      <c r="F11" s="67"/>
      <c r="G11" s="68">
        <v>436</v>
      </c>
      <c r="H11" s="69" t="s">
        <v>52</v>
      </c>
      <c r="I11" s="77" t="s">
        <v>35</v>
      </c>
      <c r="J11" s="77" t="s">
        <v>6</v>
      </c>
      <c r="K11" s="71">
        <v>36.659999999999997</v>
      </c>
      <c r="L11" s="78">
        <v>30</v>
      </c>
      <c r="M11" s="73">
        <f t="shared" si="0"/>
        <v>30</v>
      </c>
      <c r="N11" s="74" t="str">
        <f t="shared" si="1"/>
        <v>OK</v>
      </c>
      <c r="O11" s="63"/>
      <c r="P11" s="61"/>
      <c r="Q11" s="61"/>
      <c r="R11" s="35"/>
      <c r="S11" s="35"/>
      <c r="T11" s="35"/>
      <c r="U11" s="36"/>
      <c r="V11" s="35"/>
      <c r="W11" s="35"/>
      <c r="X11" s="35"/>
    </row>
    <row r="12" spans="1:24" x14ac:dyDescent="0.25">
      <c r="O12" s="31">
        <f>SUMPRODUCT($K$4:$K$11,O4:O11)</f>
        <v>0</v>
      </c>
      <c r="P12" s="31">
        <f>SUMPRODUCT($K$4:$K$11,P4:P11)</f>
        <v>0</v>
      </c>
      <c r="Q12" s="31">
        <f>SUMPRODUCT($K$4:$K$11,Q4:Q11)</f>
        <v>0</v>
      </c>
      <c r="R12" s="31">
        <f>SUMPRODUCT($K$4:$K$11,R4:R11)</f>
        <v>0</v>
      </c>
      <c r="S12" s="31">
        <f>SUMPRODUCT(K4:K11,S4:S11)</f>
        <v>0</v>
      </c>
      <c r="T12" s="31">
        <f>SUMPRODUCT(K4:K11,T4:T11)</f>
        <v>0</v>
      </c>
      <c r="U12" s="32">
        <f>SUMPRODUCT(K4:K11,U4:U11)</f>
        <v>0</v>
      </c>
    </row>
    <row r="13" spans="1:24" x14ac:dyDescent="0.25">
      <c r="O13" s="52"/>
      <c r="P13" s="49"/>
      <c r="Q13" s="49"/>
      <c r="R13" s="49"/>
    </row>
    <row r="14" spans="1:24" x14ac:dyDescent="0.25">
      <c r="O14" s="52"/>
      <c r="P14" s="49"/>
      <c r="Q14" s="49"/>
      <c r="R14" s="49"/>
    </row>
    <row r="15" spans="1:24" x14ac:dyDescent="0.25">
      <c r="O15" s="52"/>
      <c r="P15" s="49"/>
      <c r="Q15" s="49"/>
      <c r="R15" s="49"/>
    </row>
    <row r="16" spans="1:24" x14ac:dyDescent="0.25">
      <c r="O16" s="52"/>
      <c r="P16" s="49"/>
      <c r="Q16" s="49"/>
      <c r="R16" s="49"/>
    </row>
    <row r="17" spans="15:18" x14ac:dyDescent="0.25">
      <c r="O17" s="52"/>
      <c r="P17" s="49"/>
      <c r="Q17" s="49"/>
      <c r="R17" s="49"/>
    </row>
    <row r="18" spans="15:18" ht="26.35" customHeight="1" x14ac:dyDescent="0.25">
      <c r="O18" s="52"/>
    </row>
    <row r="19" spans="15:18" x14ac:dyDescent="0.25">
      <c r="O19" s="52"/>
    </row>
    <row r="20" spans="15:18" x14ac:dyDescent="0.25">
      <c r="O20" s="52"/>
    </row>
    <row r="21" spans="15:18" x14ac:dyDescent="0.25">
      <c r="O21" s="52"/>
    </row>
    <row r="22" spans="15:18" x14ac:dyDescent="0.25">
      <c r="O22" s="52"/>
    </row>
    <row r="23" spans="15:18" x14ac:dyDescent="0.25">
      <c r="O23" s="52"/>
    </row>
    <row r="24" spans="15:18" x14ac:dyDescent="0.25">
      <c r="O24" s="52"/>
    </row>
    <row r="25" spans="15:18" x14ac:dyDescent="0.25">
      <c r="O25" s="52"/>
    </row>
    <row r="26" spans="15:18" x14ac:dyDescent="0.25">
      <c r="O26" s="52"/>
    </row>
    <row r="27" spans="15:18" ht="90" customHeight="1" x14ac:dyDescent="0.25">
      <c r="O27" s="52"/>
    </row>
    <row r="28" spans="15:18" x14ac:dyDescent="0.25">
      <c r="O28" s="52"/>
    </row>
    <row r="29" spans="15:18" x14ac:dyDescent="0.25">
      <c r="O29" s="52"/>
    </row>
    <row r="30" spans="15:18" x14ac:dyDescent="0.25">
      <c r="O30" s="52"/>
    </row>
    <row r="31" spans="15:18" x14ac:dyDescent="0.25">
      <c r="O31" s="52"/>
    </row>
    <row r="32" spans="15:18" x14ac:dyDescent="0.25">
      <c r="O32" s="52"/>
    </row>
    <row r="33" spans="15:15" x14ac:dyDescent="0.25">
      <c r="O33" s="52"/>
    </row>
    <row r="34" spans="15:15" x14ac:dyDescent="0.25">
      <c r="O34" s="52"/>
    </row>
    <row r="35" spans="15:15" x14ac:dyDescent="0.25">
      <c r="O35" s="52"/>
    </row>
    <row r="36" spans="15:15" x14ac:dyDescent="0.25">
      <c r="O36" s="52"/>
    </row>
    <row r="37" spans="15:15" x14ac:dyDescent="0.25">
      <c r="O37" s="52"/>
    </row>
    <row r="38" spans="15:15" x14ac:dyDescent="0.25">
      <c r="O38" s="52"/>
    </row>
    <row r="39" spans="15:15" x14ac:dyDescent="0.25">
      <c r="O39" s="52"/>
    </row>
    <row r="40" spans="15:15" x14ac:dyDescent="0.25">
      <c r="O40" s="52"/>
    </row>
    <row r="41" spans="15:15" x14ac:dyDescent="0.25">
      <c r="O41" s="52"/>
    </row>
    <row r="42" spans="15:15" x14ac:dyDescent="0.25">
      <c r="O42" s="52"/>
    </row>
    <row r="43" spans="15:15" x14ac:dyDescent="0.25">
      <c r="O43" s="52"/>
    </row>
    <row r="44" spans="15:15" x14ac:dyDescent="0.25">
      <c r="O44" s="52"/>
    </row>
    <row r="45" spans="15:15" x14ac:dyDescent="0.25">
      <c r="O45" s="52"/>
    </row>
    <row r="46" spans="15:15" x14ac:dyDescent="0.25">
      <c r="O46" s="52"/>
    </row>
    <row r="47" spans="15:15" x14ac:dyDescent="0.25">
      <c r="O47" s="52"/>
    </row>
    <row r="48" spans="15:15" x14ac:dyDescent="0.25">
      <c r="O48" s="52"/>
    </row>
    <row r="49" spans="15:15" x14ac:dyDescent="0.25">
      <c r="O49" s="52"/>
    </row>
    <row r="50" spans="15:15" x14ac:dyDescent="0.25">
      <c r="O50" s="52"/>
    </row>
    <row r="51" spans="15:15" x14ac:dyDescent="0.25">
      <c r="O51" s="52"/>
    </row>
    <row r="52" spans="15:15" x14ac:dyDescent="0.25">
      <c r="O52" s="52"/>
    </row>
    <row r="53" spans="15:15" x14ac:dyDescent="0.25">
      <c r="O53" s="52"/>
    </row>
    <row r="54" spans="15:15" x14ac:dyDescent="0.25">
      <c r="O54" s="52"/>
    </row>
    <row r="55" spans="15:15" x14ac:dyDescent="0.25">
      <c r="O55" s="52"/>
    </row>
    <row r="56" spans="15:15" x14ac:dyDescent="0.25">
      <c r="O56" s="52"/>
    </row>
    <row r="57" spans="15:15" x14ac:dyDescent="0.25">
      <c r="O57" s="52"/>
    </row>
    <row r="58" spans="15:15" x14ac:dyDescent="0.25">
      <c r="O58" s="52"/>
    </row>
    <row r="59" spans="15:15" x14ac:dyDescent="0.25">
      <c r="O59" s="52"/>
    </row>
    <row r="60" spans="15:15" x14ac:dyDescent="0.25">
      <c r="O60" s="52"/>
    </row>
    <row r="61" spans="15:15" x14ac:dyDescent="0.25">
      <c r="O61" s="52"/>
    </row>
    <row r="62" spans="15:15" x14ac:dyDescent="0.25">
      <c r="O62" s="52"/>
    </row>
    <row r="63" spans="15:15" x14ac:dyDescent="0.25">
      <c r="O63" s="52"/>
    </row>
    <row r="64" spans="15:15" x14ac:dyDescent="0.25">
      <c r="O64" s="52"/>
    </row>
    <row r="65" spans="15:15" x14ac:dyDescent="0.25">
      <c r="O65" s="52"/>
    </row>
    <row r="66" spans="15:15" x14ac:dyDescent="0.25">
      <c r="O66" s="52"/>
    </row>
    <row r="67" spans="15:15" x14ac:dyDescent="0.25">
      <c r="O67" s="52"/>
    </row>
    <row r="68" spans="15:15" x14ac:dyDescent="0.25">
      <c r="O68" s="52"/>
    </row>
    <row r="69" spans="15:15" x14ac:dyDescent="0.25">
      <c r="O69" s="52"/>
    </row>
    <row r="70" spans="15:15" x14ac:dyDescent="0.25">
      <c r="O70" s="52"/>
    </row>
    <row r="71" spans="15:15" x14ac:dyDescent="0.25">
      <c r="O71" s="52"/>
    </row>
    <row r="72" spans="15:15" x14ac:dyDescent="0.25">
      <c r="O72" s="52"/>
    </row>
    <row r="73" spans="15:15" x14ac:dyDescent="0.25">
      <c r="O73" s="52"/>
    </row>
    <row r="74" spans="15:15" x14ac:dyDescent="0.25">
      <c r="O74" s="52"/>
    </row>
    <row r="75" spans="15:15" x14ac:dyDescent="0.25">
      <c r="O75" s="52"/>
    </row>
    <row r="76" spans="15:15" x14ac:dyDescent="0.25">
      <c r="O76" s="52"/>
    </row>
    <row r="77" spans="15:15" x14ac:dyDescent="0.25">
      <c r="O77" s="52"/>
    </row>
    <row r="78" spans="15:15" x14ac:dyDescent="0.25">
      <c r="O78" s="52"/>
    </row>
    <row r="79" spans="15:15" x14ac:dyDescent="0.25">
      <c r="O79" s="52"/>
    </row>
    <row r="80" spans="15:15" x14ac:dyDescent="0.25">
      <c r="O80" s="52"/>
    </row>
    <row r="81" spans="15:15" x14ac:dyDescent="0.25">
      <c r="O81" s="52"/>
    </row>
    <row r="82" spans="15:15" x14ac:dyDescent="0.25">
      <c r="O82" s="52"/>
    </row>
    <row r="83" spans="15:15" x14ac:dyDescent="0.25">
      <c r="O83" s="52"/>
    </row>
    <row r="84" spans="15:15" x14ac:dyDescent="0.25">
      <c r="O84" s="52"/>
    </row>
    <row r="85" spans="15:15" x14ac:dyDescent="0.25">
      <c r="O85" s="52"/>
    </row>
    <row r="86" spans="15:15" x14ac:dyDescent="0.25">
      <c r="O86" s="52"/>
    </row>
    <row r="87" spans="15:15" x14ac:dyDescent="0.25">
      <c r="O87" s="52"/>
    </row>
    <row r="88" spans="15:15" x14ac:dyDescent="0.25">
      <c r="O88" s="52"/>
    </row>
    <row r="89" spans="15:15" x14ac:dyDescent="0.25">
      <c r="O89" s="52"/>
    </row>
    <row r="90" spans="15:15" x14ac:dyDescent="0.25">
      <c r="O90" s="52"/>
    </row>
    <row r="91" spans="15:15" x14ac:dyDescent="0.25">
      <c r="O91" s="52"/>
    </row>
    <row r="92" spans="15:15" x14ac:dyDescent="0.25">
      <c r="O92" s="52"/>
    </row>
    <row r="93" spans="15:15" x14ac:dyDescent="0.25">
      <c r="O93" s="52"/>
    </row>
    <row r="94" spans="15:15" x14ac:dyDescent="0.25">
      <c r="O94" s="52"/>
    </row>
    <row r="95" spans="15:15" x14ac:dyDescent="0.25">
      <c r="O95" s="52"/>
    </row>
    <row r="96" spans="15:15" x14ac:dyDescent="0.25">
      <c r="O96" s="52"/>
    </row>
    <row r="97" spans="15:15" x14ac:dyDescent="0.25">
      <c r="O97" s="52"/>
    </row>
    <row r="98" spans="15:15" x14ac:dyDescent="0.25">
      <c r="O98" s="52"/>
    </row>
    <row r="99" spans="15:15" x14ac:dyDescent="0.25">
      <c r="O99" s="52"/>
    </row>
    <row r="100" spans="15:15" x14ac:dyDescent="0.25">
      <c r="O100" s="52"/>
    </row>
    <row r="101" spans="15:15" x14ac:dyDescent="0.25">
      <c r="O101" s="52"/>
    </row>
    <row r="102" spans="15:15" x14ac:dyDescent="0.25">
      <c r="O102" s="52"/>
    </row>
    <row r="103" spans="15:15" x14ac:dyDescent="0.25">
      <c r="O103" s="52"/>
    </row>
    <row r="104" spans="15:15" x14ac:dyDescent="0.25">
      <c r="O104" s="52"/>
    </row>
    <row r="105" spans="15:15" x14ac:dyDescent="0.25">
      <c r="O105" s="52"/>
    </row>
    <row r="106" spans="15:15" x14ac:dyDescent="0.25">
      <c r="O106" s="52"/>
    </row>
    <row r="107" spans="15:15" x14ac:dyDescent="0.25">
      <c r="O107" s="52"/>
    </row>
    <row r="108" spans="15:15" x14ac:dyDescent="0.25">
      <c r="O108" s="52"/>
    </row>
    <row r="109" spans="15:15" x14ac:dyDescent="0.25">
      <c r="O109" s="52"/>
    </row>
    <row r="110" spans="15:15" x14ac:dyDescent="0.25">
      <c r="O110" s="52"/>
    </row>
    <row r="111" spans="15:15" x14ac:dyDescent="0.25">
      <c r="O111" s="52"/>
    </row>
    <row r="112" spans="15:15" x14ac:dyDescent="0.25">
      <c r="O112" s="52"/>
    </row>
    <row r="113" spans="15:15" x14ac:dyDescent="0.25">
      <c r="O113" s="52"/>
    </row>
    <row r="114" spans="15:15" x14ac:dyDescent="0.25">
      <c r="O114" s="52"/>
    </row>
    <row r="115" spans="15:15" x14ac:dyDescent="0.25">
      <c r="O115" s="52"/>
    </row>
    <row r="116" spans="15:15" x14ac:dyDescent="0.25">
      <c r="O116" s="52"/>
    </row>
    <row r="117" spans="15:15" x14ac:dyDescent="0.25">
      <c r="O117" s="52"/>
    </row>
    <row r="118" spans="15:15" x14ac:dyDescent="0.25">
      <c r="O118" s="52"/>
    </row>
    <row r="119" spans="15:15" x14ac:dyDescent="0.25">
      <c r="O119" s="52"/>
    </row>
    <row r="120" spans="15:15" x14ac:dyDescent="0.25">
      <c r="O120" s="52"/>
    </row>
    <row r="121" spans="15:15" x14ac:dyDescent="0.25">
      <c r="O121" s="52"/>
    </row>
    <row r="122" spans="15:15" x14ac:dyDescent="0.25">
      <c r="O122" s="52"/>
    </row>
    <row r="123" spans="15:15" x14ac:dyDescent="0.25">
      <c r="O123" s="52"/>
    </row>
    <row r="124" spans="15:15" x14ac:dyDescent="0.25">
      <c r="O124" s="52"/>
    </row>
    <row r="125" spans="15:15" x14ac:dyDescent="0.25">
      <c r="O125" s="52"/>
    </row>
    <row r="126" spans="15:15" x14ac:dyDescent="0.25">
      <c r="O126" s="52"/>
    </row>
    <row r="127" spans="15:15" x14ac:dyDescent="0.25">
      <c r="O127" s="52"/>
    </row>
    <row r="128" spans="15:15" x14ac:dyDescent="0.25">
      <c r="O128" s="52"/>
    </row>
    <row r="129" spans="15:15" x14ac:dyDescent="0.25">
      <c r="O129" s="52"/>
    </row>
    <row r="130" spans="15:15" x14ac:dyDescent="0.25">
      <c r="O130" s="52"/>
    </row>
    <row r="131" spans="15:15" x14ac:dyDescent="0.25">
      <c r="O131" s="52"/>
    </row>
    <row r="132" spans="15:15" x14ac:dyDescent="0.25">
      <c r="O132" s="52"/>
    </row>
    <row r="133" spans="15:15" x14ac:dyDescent="0.25">
      <c r="O133" s="52"/>
    </row>
    <row r="134" spans="15:15" x14ac:dyDescent="0.25">
      <c r="O134" s="52"/>
    </row>
    <row r="135" spans="15:15" x14ac:dyDescent="0.25">
      <c r="O135" s="52"/>
    </row>
    <row r="136" spans="15:15" x14ac:dyDescent="0.25">
      <c r="O136" s="52"/>
    </row>
    <row r="137" spans="15:15" x14ac:dyDescent="0.25">
      <c r="O137" s="52"/>
    </row>
    <row r="138" spans="15:15" x14ac:dyDescent="0.25">
      <c r="O138" s="52"/>
    </row>
    <row r="139" spans="15:15" x14ac:dyDescent="0.25">
      <c r="O139" s="52"/>
    </row>
    <row r="140" spans="15:15" x14ac:dyDescent="0.25">
      <c r="O140" s="52"/>
    </row>
    <row r="141" spans="15:15" x14ac:dyDescent="0.25">
      <c r="O141" s="52"/>
    </row>
    <row r="142" spans="15:15" x14ac:dyDescent="0.25">
      <c r="O142" s="52"/>
    </row>
    <row r="143" spans="15:15" x14ac:dyDescent="0.25">
      <c r="O143" s="52"/>
    </row>
    <row r="144" spans="15:15" x14ac:dyDescent="0.25">
      <c r="O144" s="52"/>
    </row>
    <row r="145" spans="15:15" x14ac:dyDescent="0.25">
      <c r="O145" s="52"/>
    </row>
    <row r="146" spans="15:15" x14ac:dyDescent="0.25">
      <c r="O146" s="52"/>
    </row>
    <row r="147" spans="15:15" x14ac:dyDescent="0.25">
      <c r="O147" s="52"/>
    </row>
    <row r="148" spans="15:15" x14ac:dyDescent="0.25">
      <c r="O148" s="52"/>
    </row>
    <row r="149" spans="15:15" x14ac:dyDescent="0.25">
      <c r="O149" s="52"/>
    </row>
    <row r="150" spans="15:15" x14ac:dyDescent="0.25">
      <c r="O150" s="52"/>
    </row>
    <row r="151" spans="15:15" x14ac:dyDescent="0.25">
      <c r="O151" s="52"/>
    </row>
    <row r="152" spans="15:15" x14ac:dyDescent="0.25">
      <c r="O152" s="52"/>
    </row>
    <row r="153" spans="15:15" x14ac:dyDescent="0.25">
      <c r="O153" s="52"/>
    </row>
    <row r="154" spans="15:15" x14ac:dyDescent="0.25">
      <c r="O154" s="52"/>
    </row>
    <row r="155" spans="15:15" x14ac:dyDescent="0.25">
      <c r="O155" s="52"/>
    </row>
    <row r="156" spans="15:15" x14ac:dyDescent="0.25">
      <c r="O156" s="52"/>
    </row>
    <row r="157" spans="15:15" x14ac:dyDescent="0.25">
      <c r="O157" s="52"/>
    </row>
    <row r="158" spans="15:15" x14ac:dyDescent="0.25">
      <c r="O158" s="52"/>
    </row>
    <row r="159" spans="15:15" x14ac:dyDescent="0.25">
      <c r="O159" s="52"/>
    </row>
    <row r="160" spans="15:15" x14ac:dyDescent="0.25">
      <c r="O160" s="52"/>
    </row>
    <row r="161" spans="15:15" x14ac:dyDescent="0.25">
      <c r="O161" s="52"/>
    </row>
    <row r="162" spans="15:15" x14ac:dyDescent="0.25">
      <c r="O162" s="52"/>
    </row>
    <row r="163" spans="15:15" x14ac:dyDescent="0.25">
      <c r="O163" s="52"/>
    </row>
    <row r="164" spans="15:15" x14ac:dyDescent="0.25">
      <c r="O164" s="52"/>
    </row>
    <row r="165" spans="15:15" x14ac:dyDescent="0.25">
      <c r="O165" s="52"/>
    </row>
    <row r="166" spans="15:15" x14ac:dyDescent="0.25">
      <c r="O166" s="52"/>
    </row>
    <row r="167" spans="15:15" x14ac:dyDescent="0.25">
      <c r="O167" s="52"/>
    </row>
    <row r="168" spans="15:15" x14ac:dyDescent="0.25">
      <c r="O168" s="52"/>
    </row>
    <row r="169" spans="15:15" x14ac:dyDescent="0.25">
      <c r="O169" s="52"/>
    </row>
    <row r="170" spans="15:15" x14ac:dyDescent="0.25">
      <c r="O170" s="52"/>
    </row>
    <row r="171" spans="15:15" x14ac:dyDescent="0.25">
      <c r="O171" s="52"/>
    </row>
    <row r="172" spans="15:15" x14ac:dyDescent="0.25">
      <c r="O172" s="52"/>
    </row>
    <row r="173" spans="15:15" x14ac:dyDescent="0.25">
      <c r="O173" s="52"/>
    </row>
    <row r="174" spans="15:15" x14ac:dyDescent="0.25">
      <c r="O174" s="52"/>
    </row>
    <row r="175" spans="15:15" x14ac:dyDescent="0.25">
      <c r="O175" s="52"/>
    </row>
    <row r="176" spans="15:15" x14ac:dyDescent="0.25">
      <c r="O176" s="52"/>
    </row>
    <row r="177" spans="15:15" x14ac:dyDescent="0.25">
      <c r="O177" s="52"/>
    </row>
    <row r="178" spans="15:15" x14ac:dyDescent="0.25">
      <c r="O178" s="52"/>
    </row>
    <row r="179" spans="15:15" x14ac:dyDescent="0.25">
      <c r="O179" s="52"/>
    </row>
    <row r="180" spans="15:15" x14ac:dyDescent="0.25">
      <c r="O180" s="52"/>
    </row>
    <row r="181" spans="15:15" x14ac:dyDescent="0.25">
      <c r="O181" s="52"/>
    </row>
    <row r="182" spans="15:15" x14ac:dyDescent="0.25">
      <c r="O182" s="52"/>
    </row>
    <row r="183" spans="15:15" x14ac:dyDescent="0.25">
      <c r="O183" s="52"/>
    </row>
    <row r="184" spans="15:15" x14ac:dyDescent="0.25">
      <c r="O184" s="52"/>
    </row>
    <row r="185" spans="15:15" x14ac:dyDescent="0.25">
      <c r="O185" s="52"/>
    </row>
    <row r="186" spans="15:15" x14ac:dyDescent="0.25">
      <c r="O186" s="52"/>
    </row>
    <row r="187" spans="15:15" x14ac:dyDescent="0.25">
      <c r="O187" s="52"/>
    </row>
    <row r="188" spans="15:15" x14ac:dyDescent="0.25">
      <c r="O188" s="52"/>
    </row>
    <row r="189" spans="15:15" x14ac:dyDescent="0.25">
      <c r="O189" s="52"/>
    </row>
    <row r="190" spans="15:15" x14ac:dyDescent="0.25">
      <c r="O190" s="52"/>
    </row>
    <row r="191" spans="15:15" x14ac:dyDescent="0.25">
      <c r="O191" s="52"/>
    </row>
    <row r="192" spans="15:15" x14ac:dyDescent="0.25">
      <c r="O192" s="52"/>
    </row>
    <row r="193" spans="15:15" x14ac:dyDescent="0.25">
      <c r="O193" s="52"/>
    </row>
    <row r="194" spans="15:15" x14ac:dyDescent="0.25">
      <c r="O194" s="52"/>
    </row>
    <row r="195" spans="15:15" x14ac:dyDescent="0.25">
      <c r="O195" s="52"/>
    </row>
    <row r="196" spans="15:15" x14ac:dyDescent="0.25">
      <c r="O196" s="52"/>
    </row>
    <row r="197" spans="15:15" x14ac:dyDescent="0.25">
      <c r="O197" s="52"/>
    </row>
    <row r="198" spans="15:15" x14ac:dyDescent="0.25">
      <c r="O198" s="52"/>
    </row>
    <row r="199" spans="15:15" x14ac:dyDescent="0.25">
      <c r="O199" s="52"/>
    </row>
    <row r="200" spans="15:15" x14ac:dyDescent="0.25">
      <c r="O200" s="52"/>
    </row>
    <row r="201" spans="15:15" x14ac:dyDescent="0.25">
      <c r="O201" s="52"/>
    </row>
    <row r="202" spans="15:15" x14ac:dyDescent="0.25">
      <c r="O202" s="52"/>
    </row>
    <row r="203" spans="15:15" x14ac:dyDescent="0.25">
      <c r="O203" s="52"/>
    </row>
    <row r="204" spans="15:15" x14ac:dyDescent="0.25">
      <c r="O204" s="52"/>
    </row>
    <row r="205" spans="15:15" x14ac:dyDescent="0.25">
      <c r="O205" s="52"/>
    </row>
    <row r="206" spans="15:15" x14ac:dyDescent="0.25">
      <c r="O206" s="52"/>
    </row>
    <row r="207" spans="15:15" x14ac:dyDescent="0.25">
      <c r="O207" s="52"/>
    </row>
    <row r="208" spans="15:15" x14ac:dyDescent="0.25">
      <c r="O208" s="52"/>
    </row>
    <row r="209" spans="15:15" x14ac:dyDescent="0.25">
      <c r="O209" s="52"/>
    </row>
    <row r="210" spans="15:15" x14ac:dyDescent="0.25">
      <c r="O210" s="52"/>
    </row>
    <row r="211" spans="15:15" x14ac:dyDescent="0.25">
      <c r="O211" s="52"/>
    </row>
    <row r="212" spans="15:15" x14ac:dyDescent="0.25">
      <c r="O212" s="52"/>
    </row>
    <row r="213" spans="15:15" x14ac:dyDescent="0.25">
      <c r="O213" s="52"/>
    </row>
    <row r="214" spans="15:15" x14ac:dyDescent="0.25">
      <c r="O214" s="52"/>
    </row>
    <row r="215" spans="15:15" x14ac:dyDescent="0.25">
      <c r="O215" s="52"/>
    </row>
    <row r="216" spans="15:15" x14ac:dyDescent="0.25">
      <c r="O216" s="52"/>
    </row>
    <row r="217" spans="15:15" x14ac:dyDescent="0.25">
      <c r="O217" s="52"/>
    </row>
    <row r="218" spans="15:15" x14ac:dyDescent="0.25">
      <c r="O218" s="52"/>
    </row>
    <row r="219" spans="15:15" x14ac:dyDescent="0.25">
      <c r="O219" s="52"/>
    </row>
    <row r="220" spans="15:15" x14ac:dyDescent="0.25">
      <c r="O220" s="52"/>
    </row>
    <row r="221" spans="15:15" x14ac:dyDescent="0.25">
      <c r="O221" s="52"/>
    </row>
    <row r="222" spans="15:15" x14ac:dyDescent="0.25">
      <c r="O222" s="52"/>
    </row>
    <row r="223" spans="15:15" x14ac:dyDescent="0.25">
      <c r="O223" s="52"/>
    </row>
    <row r="224" spans="15:15" x14ac:dyDescent="0.25">
      <c r="O224" s="52"/>
    </row>
    <row r="225" spans="15:15" x14ac:dyDescent="0.25">
      <c r="O225" s="52"/>
    </row>
    <row r="226" spans="15:15" x14ac:dyDescent="0.25">
      <c r="O226" s="52"/>
    </row>
    <row r="227" spans="15:15" x14ac:dyDescent="0.25">
      <c r="O227" s="52"/>
    </row>
    <row r="228" spans="15:15" x14ac:dyDescent="0.25">
      <c r="O228" s="52"/>
    </row>
    <row r="229" spans="15:15" x14ac:dyDescent="0.25">
      <c r="O229" s="52"/>
    </row>
    <row r="230" spans="15:15" x14ac:dyDescent="0.25">
      <c r="O230" s="52"/>
    </row>
    <row r="231" spans="15:15" x14ac:dyDescent="0.25">
      <c r="O231" s="52"/>
    </row>
    <row r="232" spans="15:15" x14ac:dyDescent="0.25">
      <c r="O232" s="52"/>
    </row>
    <row r="233" spans="15:15" x14ac:dyDescent="0.25">
      <c r="O233" s="52"/>
    </row>
    <row r="234" spans="15:15" x14ac:dyDescent="0.25">
      <c r="O234" s="52"/>
    </row>
    <row r="235" spans="15:15" x14ac:dyDescent="0.25">
      <c r="O235" s="52"/>
    </row>
    <row r="236" spans="15:15" x14ac:dyDescent="0.25">
      <c r="O236" s="52"/>
    </row>
  </sheetData>
  <mergeCells count="16">
    <mergeCell ref="A4:A11"/>
    <mergeCell ref="B4:B11"/>
    <mergeCell ref="W1:W2"/>
    <mergeCell ref="X1:X2"/>
    <mergeCell ref="A2:N2"/>
    <mergeCell ref="D1:K1"/>
    <mergeCell ref="L1:N1"/>
    <mergeCell ref="V1:V2"/>
    <mergeCell ref="R1:R2"/>
    <mergeCell ref="S1:S2"/>
    <mergeCell ref="T1:T2"/>
    <mergeCell ref="U1:U2"/>
    <mergeCell ref="O1:O2"/>
    <mergeCell ref="P1:P2"/>
    <mergeCell ref="Q1:Q2"/>
    <mergeCell ref="A1:C1"/>
  </mergeCells>
  <conditionalFormatting sqref="M4 M5:N47">
    <cfRule type="cellIs" dxfId="82" priority="16" stopIfTrue="1" operator="greaterThan">
      <formula>0</formula>
    </cfRule>
    <cfRule type="cellIs" dxfId="81" priority="17" stopIfTrue="1" operator="greaterThan">
      <formula>0</formula>
    </cfRule>
    <cfRule type="cellIs" dxfId="80" priority="18" stopIfTrue="1" operator="greaterThan">
      <formula>0</formula>
    </cfRule>
  </conditionalFormatting>
  <conditionalFormatting sqref="N4">
    <cfRule type="cellIs" dxfId="79" priority="13" stopIfTrue="1" operator="greaterThan">
      <formula>0</formula>
    </cfRule>
    <cfRule type="cellIs" dxfId="78" priority="14" stopIfTrue="1" operator="greaterThan">
      <formula>0</formula>
    </cfRule>
    <cfRule type="cellIs" dxfId="77" priority="15" stopIfTrue="1" operator="greaterThan">
      <formula>0</formula>
    </cfRule>
  </conditionalFormatting>
  <conditionalFormatting sqref="O5:O29 O31:O47">
    <cfRule type="cellIs" dxfId="76" priority="10" stopIfTrue="1" operator="greaterThan">
      <formula>0</formula>
    </cfRule>
    <cfRule type="cellIs" dxfId="75" priority="11" stopIfTrue="1" operator="greaterThan">
      <formula>0</formula>
    </cfRule>
    <cfRule type="cellIs" dxfId="74" priority="12" stopIfTrue="1" operator="greaterThan">
      <formula>0</formula>
    </cfRule>
  </conditionalFormatting>
  <conditionalFormatting sqref="O4">
    <cfRule type="cellIs" dxfId="73" priority="7" stopIfTrue="1" operator="greaterThan">
      <formula>0</formula>
    </cfRule>
    <cfRule type="cellIs" dxfId="72" priority="8" stopIfTrue="1" operator="greaterThan">
      <formula>0</formula>
    </cfRule>
    <cfRule type="cellIs" dxfId="71" priority="9" stopIfTrue="1" operator="greaterThan">
      <formula>0</formula>
    </cfRule>
  </conditionalFormatting>
  <conditionalFormatting sqref="P5:P47">
    <cfRule type="cellIs" dxfId="70" priority="4" stopIfTrue="1" operator="greaterThan">
      <formula>0</formula>
    </cfRule>
    <cfRule type="cellIs" dxfId="69" priority="5" stopIfTrue="1" operator="greaterThan">
      <formula>0</formula>
    </cfRule>
    <cfRule type="cellIs" dxfId="68" priority="6" stopIfTrue="1" operator="greaterThan">
      <formula>0</formula>
    </cfRule>
  </conditionalFormatting>
  <conditionalFormatting sqref="P4">
    <cfRule type="cellIs" dxfId="67" priority="1" stopIfTrue="1" operator="greaterThan">
      <formula>0</formula>
    </cfRule>
    <cfRule type="cellIs" dxfId="66" priority="2" stopIfTrue="1" operator="greaterThan">
      <formula>0</formula>
    </cfRule>
    <cfRule type="cellIs" dxfId="65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X236"/>
  <sheetViews>
    <sheetView zoomScale="84" zoomScaleNormal="84" workbookViewId="0">
      <selection activeCell="D27" sqref="D27"/>
    </sheetView>
  </sheetViews>
  <sheetFormatPr defaultColWidth="9.75" defaultRowHeight="14.3" x14ac:dyDescent="0.25"/>
  <cols>
    <col min="1" max="1" width="15.25" style="1" customWidth="1"/>
    <col min="2" max="2" width="23.75" style="1" customWidth="1"/>
    <col min="3" max="3" width="12.375" style="17" customWidth="1"/>
    <col min="4" max="4" width="60.875" style="1" customWidth="1"/>
    <col min="5" max="5" width="16" style="1" customWidth="1"/>
    <col min="6" max="6" width="8" style="1" hidden="1" customWidth="1"/>
    <col min="7" max="7" width="15.75" style="1" customWidth="1"/>
    <col min="8" max="8" width="14.125" style="1" customWidth="1"/>
    <col min="9" max="9" width="17.875" style="1" customWidth="1"/>
    <col min="10" max="10" width="15.875" style="1" bestFit="1" customWidth="1"/>
    <col min="11" max="11" width="12.75" style="23" bestFit="1" customWidth="1"/>
    <col min="12" max="12" width="11.25" style="20" customWidth="1"/>
    <col min="13" max="13" width="13.25" style="18" customWidth="1"/>
    <col min="14" max="14" width="12.625" style="4" customWidth="1"/>
    <col min="15" max="15" width="15.375" style="50" customWidth="1"/>
    <col min="16" max="18" width="16.375" style="50" bestFit="1" customWidth="1"/>
    <col min="19" max="20" width="16.375" style="2" bestFit="1" customWidth="1"/>
    <col min="21" max="21" width="17" style="2" customWidth="1"/>
    <col min="22" max="24" width="16.25" style="2" bestFit="1" customWidth="1"/>
    <col min="25" max="16384" width="9.75" style="2"/>
  </cols>
  <sheetData>
    <row r="1" spans="1:24" ht="32.950000000000003" customHeight="1" x14ac:dyDescent="0.25">
      <c r="A1" s="93" t="s">
        <v>26</v>
      </c>
      <c r="B1" s="93"/>
      <c r="C1" s="93"/>
      <c r="D1" s="93" t="s">
        <v>53</v>
      </c>
      <c r="E1" s="93"/>
      <c r="F1" s="93"/>
      <c r="G1" s="93"/>
      <c r="H1" s="93"/>
      <c r="I1" s="93"/>
      <c r="J1" s="93"/>
      <c r="K1" s="93"/>
      <c r="L1" s="93" t="s">
        <v>27</v>
      </c>
      <c r="M1" s="93"/>
      <c r="N1" s="93"/>
      <c r="O1" s="92" t="s">
        <v>58</v>
      </c>
      <c r="P1" s="92" t="s">
        <v>28</v>
      </c>
      <c r="Q1" s="92" t="s">
        <v>28</v>
      </c>
      <c r="R1" s="92" t="s">
        <v>28</v>
      </c>
      <c r="S1" s="92" t="s">
        <v>28</v>
      </c>
      <c r="T1" s="92" t="s">
        <v>28</v>
      </c>
      <c r="U1" s="92" t="s">
        <v>28</v>
      </c>
      <c r="V1" s="92" t="s">
        <v>28</v>
      </c>
      <c r="W1" s="92" t="s">
        <v>28</v>
      </c>
      <c r="X1" s="92" t="s">
        <v>28</v>
      </c>
    </row>
    <row r="2" spans="1:24" ht="21.75" customHeight="1" x14ac:dyDescent="0.25">
      <c r="A2" s="93" t="s">
        <v>23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24" s="3" customFormat="1" ht="57.75" customHeight="1" x14ac:dyDescent="0.2">
      <c r="A3" s="37" t="s">
        <v>4</v>
      </c>
      <c r="B3" s="37" t="s">
        <v>20</v>
      </c>
      <c r="C3" s="37" t="s">
        <v>2</v>
      </c>
      <c r="D3" s="38" t="s">
        <v>15</v>
      </c>
      <c r="E3" s="38" t="s">
        <v>31</v>
      </c>
      <c r="F3" s="38"/>
      <c r="G3" s="38" t="s">
        <v>18</v>
      </c>
      <c r="H3" s="38" t="s">
        <v>16</v>
      </c>
      <c r="I3" s="38" t="s">
        <v>22</v>
      </c>
      <c r="J3" s="38" t="s">
        <v>3</v>
      </c>
      <c r="K3" s="46" t="s">
        <v>21</v>
      </c>
      <c r="L3" s="15" t="s">
        <v>5</v>
      </c>
      <c r="M3" s="16" t="s">
        <v>0</v>
      </c>
      <c r="N3" s="14" t="s">
        <v>1</v>
      </c>
      <c r="O3" s="81">
        <v>45350</v>
      </c>
      <c r="P3" s="62" t="s">
        <v>19</v>
      </c>
      <c r="Q3" s="62" t="s">
        <v>19</v>
      </c>
      <c r="R3" s="62" t="s">
        <v>19</v>
      </c>
      <c r="S3" s="62" t="s">
        <v>19</v>
      </c>
      <c r="T3" s="62" t="s">
        <v>19</v>
      </c>
      <c r="U3" s="62" t="s">
        <v>19</v>
      </c>
      <c r="V3" s="62" t="s">
        <v>19</v>
      </c>
      <c r="W3" s="62" t="s">
        <v>19</v>
      </c>
      <c r="X3" s="62" t="s">
        <v>19</v>
      </c>
    </row>
    <row r="4" spans="1:24" ht="18.350000000000001" x14ac:dyDescent="0.25">
      <c r="A4" s="86" t="s">
        <v>29</v>
      </c>
      <c r="B4" s="89" t="s">
        <v>30</v>
      </c>
      <c r="C4" s="64">
        <v>41</v>
      </c>
      <c r="D4" s="65" t="s">
        <v>32</v>
      </c>
      <c r="E4" s="65" t="s">
        <v>33</v>
      </c>
      <c r="F4" s="65"/>
      <c r="G4" s="68">
        <v>436</v>
      </c>
      <c r="H4" s="69" t="s">
        <v>34</v>
      </c>
      <c r="I4" s="70" t="s">
        <v>35</v>
      </c>
      <c r="J4" s="70" t="s">
        <v>6</v>
      </c>
      <c r="K4" s="71">
        <v>115</v>
      </c>
      <c r="L4" s="72"/>
      <c r="M4" s="73">
        <f>L4-SUM(O4:X4)</f>
        <v>0</v>
      </c>
      <c r="N4" s="74" t="str">
        <f>IF(M4&lt;0,"ATENÇÃO","OK")</f>
        <v>OK</v>
      </c>
      <c r="O4" s="82"/>
      <c r="P4" s="61"/>
      <c r="Q4" s="61"/>
      <c r="R4" s="35"/>
      <c r="S4" s="35"/>
      <c r="T4" s="35"/>
      <c r="U4" s="35"/>
      <c r="V4" s="35"/>
      <c r="W4" s="35"/>
      <c r="X4" s="35"/>
    </row>
    <row r="5" spans="1:24" ht="18.350000000000001" x14ac:dyDescent="0.25">
      <c r="A5" s="87"/>
      <c r="B5" s="90"/>
      <c r="C5" s="64">
        <v>42</v>
      </c>
      <c r="D5" s="66" t="s">
        <v>36</v>
      </c>
      <c r="E5" s="66" t="s">
        <v>37</v>
      </c>
      <c r="F5" s="66"/>
      <c r="G5" s="68">
        <v>436</v>
      </c>
      <c r="H5" s="69" t="s">
        <v>38</v>
      </c>
      <c r="I5" s="75" t="s">
        <v>35</v>
      </c>
      <c r="J5" s="75" t="s">
        <v>6</v>
      </c>
      <c r="K5" s="71">
        <v>97.2</v>
      </c>
      <c r="L5" s="76">
        <v>40</v>
      </c>
      <c r="M5" s="73">
        <f t="shared" ref="M5:M11" si="0">L5-SUM(O5:X5)</f>
        <v>30</v>
      </c>
      <c r="N5" s="74" t="str">
        <f t="shared" ref="N5:N11" si="1">IF(M5&lt;0,"ATENÇÃO","OK")</f>
        <v>OK</v>
      </c>
      <c r="O5" s="82">
        <v>10</v>
      </c>
      <c r="P5" s="61"/>
      <c r="Q5" s="61"/>
      <c r="R5" s="35"/>
      <c r="S5" s="35"/>
      <c r="T5" s="35"/>
      <c r="U5" s="35"/>
      <c r="V5" s="35"/>
      <c r="W5" s="35"/>
      <c r="X5" s="35"/>
    </row>
    <row r="6" spans="1:24" ht="18.350000000000001" x14ac:dyDescent="0.25">
      <c r="A6" s="87"/>
      <c r="B6" s="90"/>
      <c r="C6" s="64">
        <v>43</v>
      </c>
      <c r="D6" s="66" t="s">
        <v>39</v>
      </c>
      <c r="E6" s="66" t="s">
        <v>40</v>
      </c>
      <c r="F6" s="66"/>
      <c r="G6" s="68">
        <v>436</v>
      </c>
      <c r="H6" s="69" t="s">
        <v>41</v>
      </c>
      <c r="I6" s="75" t="s">
        <v>35</v>
      </c>
      <c r="J6" s="75" t="s">
        <v>6</v>
      </c>
      <c r="K6" s="71">
        <v>142.84</v>
      </c>
      <c r="L6" s="76">
        <v>20</v>
      </c>
      <c r="M6" s="73">
        <f t="shared" si="0"/>
        <v>20</v>
      </c>
      <c r="N6" s="74" t="str">
        <f t="shared" si="1"/>
        <v>OK</v>
      </c>
      <c r="O6" s="82"/>
      <c r="P6" s="63"/>
      <c r="Q6" s="61"/>
      <c r="R6" s="35"/>
      <c r="S6" s="35"/>
      <c r="T6" s="35"/>
      <c r="U6" s="35"/>
      <c r="V6" s="35"/>
      <c r="W6" s="35"/>
      <c r="X6" s="35"/>
    </row>
    <row r="7" spans="1:24" ht="15.8" customHeight="1" x14ac:dyDescent="0.25">
      <c r="A7" s="87"/>
      <c r="B7" s="90"/>
      <c r="C7" s="64">
        <v>44</v>
      </c>
      <c r="D7" s="66" t="s">
        <v>42</v>
      </c>
      <c r="E7" s="66" t="s">
        <v>43</v>
      </c>
      <c r="F7" s="66"/>
      <c r="G7" s="68">
        <v>436</v>
      </c>
      <c r="H7" s="69" t="s">
        <v>38</v>
      </c>
      <c r="I7" s="75" t="s">
        <v>35</v>
      </c>
      <c r="J7" s="75" t="s">
        <v>6</v>
      </c>
      <c r="K7" s="71">
        <v>39.6</v>
      </c>
      <c r="L7" s="76"/>
      <c r="M7" s="73">
        <f t="shared" si="0"/>
        <v>0</v>
      </c>
      <c r="N7" s="74" t="str">
        <f t="shared" si="1"/>
        <v>OK</v>
      </c>
      <c r="O7" s="82"/>
      <c r="P7" s="61"/>
      <c r="Q7" s="61"/>
      <c r="R7" s="35"/>
      <c r="S7" s="35"/>
      <c r="T7" s="35"/>
      <c r="U7" s="36"/>
      <c r="V7" s="35"/>
      <c r="W7" s="35"/>
      <c r="X7" s="35"/>
    </row>
    <row r="8" spans="1:24" ht="16.5" customHeight="1" x14ac:dyDescent="0.25">
      <c r="A8" s="87"/>
      <c r="B8" s="90"/>
      <c r="C8" s="64">
        <v>45</v>
      </c>
      <c r="D8" s="66" t="s">
        <v>44</v>
      </c>
      <c r="E8" s="66" t="s">
        <v>37</v>
      </c>
      <c r="F8" s="66"/>
      <c r="G8" s="68">
        <v>436</v>
      </c>
      <c r="H8" s="69" t="s">
        <v>45</v>
      </c>
      <c r="I8" s="75" t="s">
        <v>35</v>
      </c>
      <c r="J8" s="75" t="s">
        <v>6</v>
      </c>
      <c r="K8" s="71">
        <v>53</v>
      </c>
      <c r="L8" s="76"/>
      <c r="M8" s="73">
        <f t="shared" si="0"/>
        <v>0</v>
      </c>
      <c r="N8" s="74" t="str">
        <f t="shared" si="1"/>
        <v>OK</v>
      </c>
      <c r="O8" s="82"/>
      <c r="P8" s="61"/>
      <c r="Q8" s="61"/>
      <c r="R8" s="35"/>
      <c r="S8" s="35"/>
      <c r="T8" s="35"/>
      <c r="U8" s="35"/>
      <c r="V8" s="35"/>
      <c r="W8" s="35"/>
      <c r="X8" s="35"/>
    </row>
    <row r="9" spans="1:24" ht="18.350000000000001" x14ac:dyDescent="0.25">
      <c r="A9" s="87"/>
      <c r="B9" s="90"/>
      <c r="C9" s="64">
        <v>46</v>
      </c>
      <c r="D9" s="66" t="s">
        <v>46</v>
      </c>
      <c r="E9" s="66" t="s">
        <v>43</v>
      </c>
      <c r="F9" s="66"/>
      <c r="G9" s="68">
        <v>436</v>
      </c>
      <c r="H9" s="69" t="s">
        <v>47</v>
      </c>
      <c r="I9" s="75" t="s">
        <v>35</v>
      </c>
      <c r="J9" s="75" t="s">
        <v>6</v>
      </c>
      <c r="K9" s="71">
        <v>19.98</v>
      </c>
      <c r="L9" s="76">
        <v>10</v>
      </c>
      <c r="M9" s="73">
        <f t="shared" si="0"/>
        <v>10</v>
      </c>
      <c r="N9" s="74" t="str">
        <f t="shared" si="1"/>
        <v>OK</v>
      </c>
      <c r="O9" s="82"/>
      <c r="P9" s="61"/>
      <c r="Q9" s="61"/>
      <c r="R9" s="35"/>
      <c r="S9" s="35"/>
      <c r="T9" s="35"/>
      <c r="U9" s="35"/>
      <c r="V9" s="35"/>
      <c r="W9" s="35"/>
      <c r="X9" s="35"/>
    </row>
    <row r="10" spans="1:24" ht="18.350000000000001" x14ac:dyDescent="0.25">
      <c r="A10" s="87"/>
      <c r="B10" s="90"/>
      <c r="C10" s="64">
        <v>47</v>
      </c>
      <c r="D10" s="66" t="s">
        <v>48</v>
      </c>
      <c r="E10" s="66" t="s">
        <v>49</v>
      </c>
      <c r="F10" s="66"/>
      <c r="G10" s="68">
        <v>436</v>
      </c>
      <c r="H10" s="69" t="s">
        <v>50</v>
      </c>
      <c r="I10" s="75" t="s">
        <v>35</v>
      </c>
      <c r="J10" s="75" t="s">
        <v>6</v>
      </c>
      <c r="K10" s="71">
        <v>27</v>
      </c>
      <c r="L10" s="76"/>
      <c r="M10" s="73">
        <f t="shared" si="0"/>
        <v>0</v>
      </c>
      <c r="N10" s="74" t="str">
        <f t="shared" si="1"/>
        <v>OK</v>
      </c>
      <c r="O10" s="82"/>
      <c r="P10" s="61"/>
      <c r="Q10" s="63"/>
      <c r="R10" s="35"/>
      <c r="S10" s="35"/>
      <c r="T10" s="35"/>
      <c r="U10" s="35"/>
      <c r="V10" s="35"/>
      <c r="W10" s="35"/>
      <c r="X10" s="35"/>
    </row>
    <row r="11" spans="1:24" ht="18.350000000000001" x14ac:dyDescent="0.25">
      <c r="A11" s="88"/>
      <c r="B11" s="91"/>
      <c r="C11" s="64">
        <v>48</v>
      </c>
      <c r="D11" s="67" t="s">
        <v>51</v>
      </c>
      <c r="E11" s="67" t="s">
        <v>43</v>
      </c>
      <c r="F11" s="67"/>
      <c r="G11" s="68">
        <v>436</v>
      </c>
      <c r="H11" s="69" t="s">
        <v>52</v>
      </c>
      <c r="I11" s="77" t="s">
        <v>35</v>
      </c>
      <c r="J11" s="77" t="s">
        <v>6</v>
      </c>
      <c r="K11" s="71">
        <v>36.659999999999997</v>
      </c>
      <c r="L11" s="78">
        <v>10</v>
      </c>
      <c r="M11" s="73">
        <f t="shared" si="0"/>
        <v>10</v>
      </c>
      <c r="N11" s="74" t="str">
        <f t="shared" si="1"/>
        <v>OK</v>
      </c>
      <c r="O11" s="82"/>
      <c r="P11" s="61"/>
      <c r="Q11" s="61"/>
      <c r="R11" s="35"/>
      <c r="S11" s="35"/>
      <c r="T11" s="35"/>
      <c r="U11" s="36"/>
      <c r="V11" s="35"/>
      <c r="W11" s="35"/>
      <c r="X11" s="35"/>
    </row>
    <row r="12" spans="1:24" x14ac:dyDescent="0.25">
      <c r="O12" s="31">
        <f>SUMPRODUCT($K$4:$K$11,O4:O11)</f>
        <v>972</v>
      </c>
      <c r="P12" s="31">
        <f>SUMPRODUCT($K$4:$K$11,P4:P11)</f>
        <v>0</v>
      </c>
      <c r="Q12" s="31">
        <f>SUMPRODUCT($K$4:$K$11,Q4:Q11)</f>
        <v>0</v>
      </c>
      <c r="R12" s="31">
        <f>SUMPRODUCT($K$4:$K$11,R4:R11)</f>
        <v>0</v>
      </c>
      <c r="S12" s="31">
        <f>SUMPRODUCT(K4:K11,S4:S11)</f>
        <v>0</v>
      </c>
      <c r="T12" s="31">
        <f>SUMPRODUCT(K4:K11,T4:T11)</f>
        <v>0</v>
      </c>
      <c r="U12" s="32">
        <f>SUMPRODUCT(K4:K11,U4:U11)</f>
        <v>0</v>
      </c>
    </row>
    <row r="13" spans="1:24" x14ac:dyDescent="0.25">
      <c r="O13" s="52"/>
      <c r="P13" s="49"/>
      <c r="Q13" s="49"/>
      <c r="R13" s="49"/>
    </row>
    <row r="14" spans="1:24" x14ac:dyDescent="0.25">
      <c r="O14" s="52"/>
      <c r="P14" s="49"/>
      <c r="Q14" s="49"/>
      <c r="R14" s="49"/>
    </row>
    <row r="15" spans="1:24" x14ac:dyDescent="0.25">
      <c r="O15" s="52"/>
      <c r="P15" s="49"/>
      <c r="Q15" s="49"/>
      <c r="R15" s="49"/>
    </row>
    <row r="16" spans="1:24" x14ac:dyDescent="0.25">
      <c r="O16" s="52"/>
      <c r="P16" s="49"/>
      <c r="Q16" s="49"/>
      <c r="R16" s="49"/>
    </row>
    <row r="17" spans="15:18" x14ac:dyDescent="0.25">
      <c r="O17" s="52"/>
      <c r="P17" s="49"/>
      <c r="Q17" s="49"/>
      <c r="R17" s="49"/>
    </row>
    <row r="18" spans="15:18" ht="26.35" customHeight="1" x14ac:dyDescent="0.25">
      <c r="O18" s="52"/>
    </row>
    <row r="19" spans="15:18" x14ac:dyDescent="0.25">
      <c r="O19" s="52"/>
    </row>
    <row r="20" spans="15:18" x14ac:dyDescent="0.25">
      <c r="O20" s="52"/>
    </row>
    <row r="21" spans="15:18" x14ac:dyDescent="0.25">
      <c r="O21" s="52"/>
    </row>
    <row r="22" spans="15:18" x14ac:dyDescent="0.25">
      <c r="O22" s="52"/>
    </row>
    <row r="23" spans="15:18" x14ac:dyDescent="0.25">
      <c r="O23" s="52"/>
    </row>
    <row r="24" spans="15:18" x14ac:dyDescent="0.25">
      <c r="O24" s="52"/>
    </row>
    <row r="25" spans="15:18" x14ac:dyDescent="0.25">
      <c r="O25" s="52"/>
    </row>
    <row r="26" spans="15:18" x14ac:dyDescent="0.25">
      <c r="O26" s="52"/>
    </row>
    <row r="27" spans="15:18" ht="90" customHeight="1" x14ac:dyDescent="0.25">
      <c r="O27" s="52"/>
    </row>
    <row r="28" spans="15:18" x14ac:dyDescent="0.25">
      <c r="O28" s="52"/>
    </row>
    <row r="29" spans="15:18" x14ac:dyDescent="0.25">
      <c r="O29" s="52"/>
    </row>
    <row r="30" spans="15:18" x14ac:dyDescent="0.25">
      <c r="O30" s="52"/>
    </row>
    <row r="31" spans="15:18" x14ac:dyDescent="0.25">
      <c r="O31" s="52"/>
    </row>
    <row r="32" spans="15:18" x14ac:dyDescent="0.25">
      <c r="O32" s="52"/>
    </row>
    <row r="33" spans="15:15" x14ac:dyDescent="0.25">
      <c r="O33" s="52"/>
    </row>
    <row r="34" spans="15:15" x14ac:dyDescent="0.25">
      <c r="O34" s="52"/>
    </row>
    <row r="35" spans="15:15" x14ac:dyDescent="0.25">
      <c r="O35" s="52"/>
    </row>
    <row r="36" spans="15:15" x14ac:dyDescent="0.25">
      <c r="O36" s="52"/>
    </row>
    <row r="37" spans="15:15" x14ac:dyDescent="0.25">
      <c r="O37" s="52"/>
    </row>
    <row r="38" spans="15:15" x14ac:dyDescent="0.25">
      <c r="O38" s="52"/>
    </row>
    <row r="39" spans="15:15" x14ac:dyDescent="0.25">
      <c r="O39" s="52"/>
    </row>
    <row r="40" spans="15:15" x14ac:dyDescent="0.25">
      <c r="O40" s="52"/>
    </row>
    <row r="41" spans="15:15" x14ac:dyDescent="0.25">
      <c r="O41" s="52"/>
    </row>
    <row r="42" spans="15:15" x14ac:dyDescent="0.25">
      <c r="O42" s="52"/>
    </row>
    <row r="43" spans="15:15" x14ac:dyDescent="0.25">
      <c r="O43" s="52"/>
    </row>
    <row r="44" spans="15:15" x14ac:dyDescent="0.25">
      <c r="O44" s="52"/>
    </row>
    <row r="45" spans="15:15" x14ac:dyDescent="0.25">
      <c r="O45" s="52"/>
    </row>
    <row r="46" spans="15:15" x14ac:dyDescent="0.25">
      <c r="O46" s="52"/>
    </row>
    <row r="47" spans="15:15" x14ac:dyDescent="0.25">
      <c r="O47" s="52"/>
    </row>
    <row r="48" spans="15:15" x14ac:dyDescent="0.25">
      <c r="O48" s="52"/>
    </row>
    <row r="49" spans="15:15" x14ac:dyDescent="0.25">
      <c r="O49" s="52"/>
    </row>
    <row r="50" spans="15:15" x14ac:dyDescent="0.25">
      <c r="O50" s="52"/>
    </row>
    <row r="51" spans="15:15" x14ac:dyDescent="0.25">
      <c r="O51" s="52"/>
    </row>
    <row r="52" spans="15:15" x14ac:dyDescent="0.25">
      <c r="O52" s="52"/>
    </row>
    <row r="53" spans="15:15" x14ac:dyDescent="0.25">
      <c r="O53" s="52"/>
    </row>
    <row r="54" spans="15:15" x14ac:dyDescent="0.25">
      <c r="O54" s="52"/>
    </row>
    <row r="55" spans="15:15" x14ac:dyDescent="0.25">
      <c r="O55" s="52"/>
    </row>
    <row r="56" spans="15:15" x14ac:dyDescent="0.25">
      <c r="O56" s="52"/>
    </row>
    <row r="57" spans="15:15" x14ac:dyDescent="0.25">
      <c r="O57" s="52"/>
    </row>
    <row r="58" spans="15:15" x14ac:dyDescent="0.25">
      <c r="O58" s="52"/>
    </row>
    <row r="59" spans="15:15" x14ac:dyDescent="0.25">
      <c r="O59" s="52"/>
    </row>
    <row r="60" spans="15:15" x14ac:dyDescent="0.25">
      <c r="O60" s="52"/>
    </row>
    <row r="61" spans="15:15" x14ac:dyDescent="0.25">
      <c r="O61" s="52"/>
    </row>
    <row r="62" spans="15:15" x14ac:dyDescent="0.25">
      <c r="O62" s="52"/>
    </row>
    <row r="63" spans="15:15" x14ac:dyDescent="0.25">
      <c r="O63" s="52"/>
    </row>
    <row r="64" spans="15:15" x14ac:dyDescent="0.25">
      <c r="O64" s="52"/>
    </row>
    <row r="65" spans="15:15" x14ac:dyDescent="0.25">
      <c r="O65" s="52"/>
    </row>
    <row r="66" spans="15:15" x14ac:dyDescent="0.25">
      <c r="O66" s="52"/>
    </row>
    <row r="67" spans="15:15" x14ac:dyDescent="0.25">
      <c r="O67" s="52"/>
    </row>
    <row r="68" spans="15:15" x14ac:dyDescent="0.25">
      <c r="O68" s="52"/>
    </row>
    <row r="69" spans="15:15" x14ac:dyDescent="0.25">
      <c r="O69" s="52"/>
    </row>
    <row r="70" spans="15:15" x14ac:dyDescent="0.25">
      <c r="O70" s="52"/>
    </row>
    <row r="71" spans="15:15" x14ac:dyDescent="0.25">
      <c r="O71" s="52"/>
    </row>
    <row r="72" spans="15:15" x14ac:dyDescent="0.25">
      <c r="O72" s="52"/>
    </row>
    <row r="73" spans="15:15" x14ac:dyDescent="0.25">
      <c r="O73" s="52"/>
    </row>
    <row r="74" spans="15:15" x14ac:dyDescent="0.25">
      <c r="O74" s="52"/>
    </row>
    <row r="75" spans="15:15" x14ac:dyDescent="0.25">
      <c r="O75" s="52"/>
    </row>
    <row r="76" spans="15:15" x14ac:dyDescent="0.25">
      <c r="O76" s="52"/>
    </row>
    <row r="77" spans="15:15" x14ac:dyDescent="0.25">
      <c r="O77" s="52"/>
    </row>
    <row r="78" spans="15:15" x14ac:dyDescent="0.25">
      <c r="O78" s="52"/>
    </row>
    <row r="79" spans="15:15" x14ac:dyDescent="0.25">
      <c r="O79" s="52"/>
    </row>
    <row r="80" spans="15:15" x14ac:dyDescent="0.25">
      <c r="O80" s="52"/>
    </row>
    <row r="81" spans="15:15" x14ac:dyDescent="0.25">
      <c r="O81" s="52"/>
    </row>
    <row r="82" spans="15:15" x14ac:dyDescent="0.25">
      <c r="O82" s="52"/>
    </row>
    <row r="83" spans="15:15" x14ac:dyDescent="0.25">
      <c r="O83" s="52"/>
    </row>
    <row r="84" spans="15:15" x14ac:dyDescent="0.25">
      <c r="O84" s="52"/>
    </row>
    <row r="85" spans="15:15" x14ac:dyDescent="0.25">
      <c r="O85" s="52"/>
    </row>
    <row r="86" spans="15:15" x14ac:dyDescent="0.25">
      <c r="O86" s="52"/>
    </row>
    <row r="87" spans="15:15" x14ac:dyDescent="0.25">
      <c r="O87" s="52"/>
    </row>
    <row r="88" spans="15:15" x14ac:dyDescent="0.25">
      <c r="O88" s="52"/>
    </row>
    <row r="89" spans="15:15" x14ac:dyDescent="0.25">
      <c r="O89" s="52"/>
    </row>
    <row r="90" spans="15:15" x14ac:dyDescent="0.25">
      <c r="O90" s="52"/>
    </row>
    <row r="91" spans="15:15" x14ac:dyDescent="0.25">
      <c r="O91" s="52"/>
    </row>
    <row r="92" spans="15:15" x14ac:dyDescent="0.25">
      <c r="O92" s="52"/>
    </row>
    <row r="93" spans="15:15" x14ac:dyDescent="0.25">
      <c r="O93" s="52"/>
    </row>
    <row r="94" spans="15:15" x14ac:dyDescent="0.25">
      <c r="O94" s="52"/>
    </row>
    <row r="95" spans="15:15" x14ac:dyDescent="0.25">
      <c r="O95" s="52"/>
    </row>
    <row r="96" spans="15:15" x14ac:dyDescent="0.25">
      <c r="O96" s="52"/>
    </row>
    <row r="97" spans="15:15" x14ac:dyDescent="0.25">
      <c r="O97" s="52"/>
    </row>
    <row r="98" spans="15:15" x14ac:dyDescent="0.25">
      <c r="O98" s="52"/>
    </row>
    <row r="99" spans="15:15" x14ac:dyDescent="0.25">
      <c r="O99" s="52"/>
    </row>
    <row r="100" spans="15:15" x14ac:dyDescent="0.25">
      <c r="O100" s="52"/>
    </row>
    <row r="101" spans="15:15" x14ac:dyDescent="0.25">
      <c r="O101" s="52"/>
    </row>
    <row r="102" spans="15:15" x14ac:dyDescent="0.25">
      <c r="O102" s="52"/>
    </row>
    <row r="103" spans="15:15" x14ac:dyDescent="0.25">
      <c r="O103" s="52"/>
    </row>
    <row r="104" spans="15:15" x14ac:dyDescent="0.25">
      <c r="O104" s="52"/>
    </row>
    <row r="105" spans="15:15" x14ac:dyDescent="0.25">
      <c r="O105" s="52"/>
    </row>
    <row r="106" spans="15:15" x14ac:dyDescent="0.25">
      <c r="O106" s="52"/>
    </row>
    <row r="107" spans="15:15" x14ac:dyDescent="0.25">
      <c r="O107" s="52"/>
    </row>
    <row r="108" spans="15:15" x14ac:dyDescent="0.25">
      <c r="O108" s="52"/>
    </row>
    <row r="109" spans="15:15" x14ac:dyDescent="0.25">
      <c r="O109" s="52"/>
    </row>
    <row r="110" spans="15:15" x14ac:dyDescent="0.25">
      <c r="O110" s="52"/>
    </row>
    <row r="111" spans="15:15" x14ac:dyDescent="0.25">
      <c r="O111" s="52"/>
    </row>
    <row r="112" spans="15:15" x14ac:dyDescent="0.25">
      <c r="O112" s="52"/>
    </row>
    <row r="113" spans="15:15" x14ac:dyDescent="0.25">
      <c r="O113" s="52"/>
    </row>
    <row r="114" spans="15:15" x14ac:dyDescent="0.25">
      <c r="O114" s="52"/>
    </row>
    <row r="115" spans="15:15" x14ac:dyDescent="0.25">
      <c r="O115" s="52"/>
    </row>
    <row r="116" spans="15:15" x14ac:dyDescent="0.25">
      <c r="O116" s="52"/>
    </row>
    <row r="117" spans="15:15" x14ac:dyDescent="0.25">
      <c r="O117" s="52"/>
    </row>
    <row r="118" spans="15:15" x14ac:dyDescent="0.25">
      <c r="O118" s="52"/>
    </row>
    <row r="119" spans="15:15" x14ac:dyDescent="0.25">
      <c r="O119" s="52"/>
    </row>
    <row r="120" spans="15:15" x14ac:dyDescent="0.25">
      <c r="O120" s="52"/>
    </row>
    <row r="121" spans="15:15" x14ac:dyDescent="0.25">
      <c r="O121" s="52"/>
    </row>
    <row r="122" spans="15:15" x14ac:dyDescent="0.25">
      <c r="O122" s="52"/>
    </row>
    <row r="123" spans="15:15" x14ac:dyDescent="0.25">
      <c r="O123" s="52"/>
    </row>
    <row r="124" spans="15:15" x14ac:dyDescent="0.25">
      <c r="O124" s="52"/>
    </row>
    <row r="125" spans="15:15" x14ac:dyDescent="0.25">
      <c r="O125" s="52"/>
    </row>
    <row r="126" spans="15:15" x14ac:dyDescent="0.25">
      <c r="O126" s="52"/>
    </row>
    <row r="127" spans="15:15" x14ac:dyDescent="0.25">
      <c r="O127" s="52"/>
    </row>
    <row r="128" spans="15:15" x14ac:dyDescent="0.25">
      <c r="O128" s="52"/>
    </row>
    <row r="129" spans="15:15" x14ac:dyDescent="0.25">
      <c r="O129" s="52"/>
    </row>
    <row r="130" spans="15:15" x14ac:dyDescent="0.25">
      <c r="O130" s="52"/>
    </row>
    <row r="131" spans="15:15" x14ac:dyDescent="0.25">
      <c r="O131" s="52"/>
    </row>
    <row r="132" spans="15:15" x14ac:dyDescent="0.25">
      <c r="O132" s="52"/>
    </row>
    <row r="133" spans="15:15" x14ac:dyDescent="0.25">
      <c r="O133" s="52"/>
    </row>
    <row r="134" spans="15:15" x14ac:dyDescent="0.25">
      <c r="O134" s="52"/>
    </row>
    <row r="135" spans="15:15" x14ac:dyDescent="0.25">
      <c r="O135" s="52"/>
    </row>
    <row r="136" spans="15:15" x14ac:dyDescent="0.25">
      <c r="O136" s="52"/>
    </row>
    <row r="137" spans="15:15" x14ac:dyDescent="0.25">
      <c r="O137" s="52"/>
    </row>
    <row r="138" spans="15:15" x14ac:dyDescent="0.25">
      <c r="O138" s="52"/>
    </row>
    <row r="139" spans="15:15" x14ac:dyDescent="0.25">
      <c r="O139" s="52"/>
    </row>
    <row r="140" spans="15:15" x14ac:dyDescent="0.25">
      <c r="O140" s="52"/>
    </row>
    <row r="141" spans="15:15" x14ac:dyDescent="0.25">
      <c r="O141" s="52"/>
    </row>
    <row r="142" spans="15:15" x14ac:dyDescent="0.25">
      <c r="O142" s="52"/>
    </row>
    <row r="143" spans="15:15" x14ac:dyDescent="0.25">
      <c r="O143" s="52"/>
    </row>
    <row r="144" spans="15:15" x14ac:dyDescent="0.25">
      <c r="O144" s="52"/>
    </row>
    <row r="145" spans="15:15" x14ac:dyDescent="0.25">
      <c r="O145" s="52"/>
    </row>
    <row r="146" spans="15:15" x14ac:dyDescent="0.25">
      <c r="O146" s="52"/>
    </row>
    <row r="147" spans="15:15" x14ac:dyDescent="0.25">
      <c r="O147" s="52"/>
    </row>
    <row r="148" spans="15:15" x14ac:dyDescent="0.25">
      <c r="O148" s="52"/>
    </row>
    <row r="149" spans="15:15" x14ac:dyDescent="0.25">
      <c r="O149" s="52"/>
    </row>
    <row r="150" spans="15:15" x14ac:dyDescent="0.25">
      <c r="O150" s="52"/>
    </row>
    <row r="151" spans="15:15" x14ac:dyDescent="0.25">
      <c r="O151" s="52"/>
    </row>
    <row r="152" spans="15:15" x14ac:dyDescent="0.25">
      <c r="O152" s="52"/>
    </row>
    <row r="153" spans="15:15" x14ac:dyDescent="0.25">
      <c r="O153" s="52"/>
    </row>
    <row r="154" spans="15:15" x14ac:dyDescent="0.25">
      <c r="O154" s="52"/>
    </row>
    <row r="155" spans="15:15" x14ac:dyDescent="0.25">
      <c r="O155" s="52"/>
    </row>
    <row r="156" spans="15:15" x14ac:dyDescent="0.25">
      <c r="O156" s="52"/>
    </row>
    <row r="157" spans="15:15" x14ac:dyDescent="0.25">
      <c r="O157" s="52"/>
    </row>
    <row r="158" spans="15:15" x14ac:dyDescent="0.25">
      <c r="O158" s="52"/>
    </row>
    <row r="159" spans="15:15" x14ac:dyDescent="0.25">
      <c r="O159" s="52"/>
    </row>
    <row r="160" spans="15:15" x14ac:dyDescent="0.25">
      <c r="O160" s="52"/>
    </row>
    <row r="161" spans="15:15" x14ac:dyDescent="0.25">
      <c r="O161" s="52"/>
    </row>
    <row r="162" spans="15:15" x14ac:dyDescent="0.25">
      <c r="O162" s="52"/>
    </row>
    <row r="163" spans="15:15" x14ac:dyDescent="0.25">
      <c r="O163" s="52"/>
    </row>
    <row r="164" spans="15:15" x14ac:dyDescent="0.25">
      <c r="O164" s="52"/>
    </row>
    <row r="165" spans="15:15" x14ac:dyDescent="0.25">
      <c r="O165" s="52"/>
    </row>
    <row r="166" spans="15:15" x14ac:dyDescent="0.25">
      <c r="O166" s="52"/>
    </row>
    <row r="167" spans="15:15" x14ac:dyDescent="0.25">
      <c r="O167" s="52"/>
    </row>
    <row r="168" spans="15:15" x14ac:dyDescent="0.25">
      <c r="O168" s="52"/>
    </row>
    <row r="169" spans="15:15" x14ac:dyDescent="0.25">
      <c r="O169" s="52"/>
    </row>
    <row r="170" spans="15:15" x14ac:dyDescent="0.25">
      <c r="O170" s="52"/>
    </row>
    <row r="171" spans="15:15" x14ac:dyDescent="0.25">
      <c r="O171" s="52"/>
    </row>
    <row r="172" spans="15:15" x14ac:dyDescent="0.25">
      <c r="O172" s="52"/>
    </row>
    <row r="173" spans="15:15" x14ac:dyDescent="0.25">
      <c r="O173" s="52"/>
    </row>
    <row r="174" spans="15:15" x14ac:dyDescent="0.25">
      <c r="O174" s="52"/>
    </row>
    <row r="175" spans="15:15" x14ac:dyDescent="0.25">
      <c r="O175" s="52"/>
    </row>
    <row r="176" spans="15:15" x14ac:dyDescent="0.25">
      <c r="O176" s="52"/>
    </row>
    <row r="177" spans="15:15" x14ac:dyDescent="0.25">
      <c r="O177" s="52"/>
    </row>
    <row r="178" spans="15:15" x14ac:dyDescent="0.25">
      <c r="O178" s="52"/>
    </row>
    <row r="179" spans="15:15" x14ac:dyDescent="0.25">
      <c r="O179" s="52"/>
    </row>
    <row r="180" spans="15:15" x14ac:dyDescent="0.25">
      <c r="O180" s="52"/>
    </row>
    <row r="181" spans="15:15" x14ac:dyDescent="0.25">
      <c r="O181" s="52"/>
    </row>
    <row r="182" spans="15:15" x14ac:dyDescent="0.25">
      <c r="O182" s="52"/>
    </row>
    <row r="183" spans="15:15" x14ac:dyDescent="0.25">
      <c r="O183" s="52"/>
    </row>
    <row r="184" spans="15:15" x14ac:dyDescent="0.25">
      <c r="O184" s="52"/>
    </row>
    <row r="185" spans="15:15" x14ac:dyDescent="0.25">
      <c r="O185" s="52"/>
    </row>
    <row r="186" spans="15:15" x14ac:dyDescent="0.25">
      <c r="O186" s="52"/>
    </row>
    <row r="187" spans="15:15" x14ac:dyDescent="0.25">
      <c r="O187" s="52"/>
    </row>
    <row r="188" spans="15:15" x14ac:dyDescent="0.25">
      <c r="O188" s="52"/>
    </row>
    <row r="189" spans="15:15" x14ac:dyDescent="0.25">
      <c r="O189" s="52"/>
    </row>
    <row r="190" spans="15:15" x14ac:dyDescent="0.25">
      <c r="O190" s="52"/>
    </row>
    <row r="191" spans="15:15" x14ac:dyDescent="0.25">
      <c r="O191" s="52"/>
    </row>
    <row r="192" spans="15:15" x14ac:dyDescent="0.25">
      <c r="O192" s="52"/>
    </row>
    <row r="193" spans="15:15" x14ac:dyDescent="0.25">
      <c r="O193" s="52"/>
    </row>
    <row r="194" spans="15:15" x14ac:dyDescent="0.25">
      <c r="O194" s="52"/>
    </row>
    <row r="195" spans="15:15" x14ac:dyDescent="0.25">
      <c r="O195" s="52"/>
    </row>
    <row r="196" spans="15:15" x14ac:dyDescent="0.25">
      <c r="O196" s="52"/>
    </row>
    <row r="197" spans="15:15" x14ac:dyDescent="0.25">
      <c r="O197" s="52"/>
    </row>
    <row r="198" spans="15:15" x14ac:dyDescent="0.25">
      <c r="O198" s="52"/>
    </row>
    <row r="199" spans="15:15" x14ac:dyDescent="0.25">
      <c r="O199" s="52"/>
    </row>
    <row r="200" spans="15:15" x14ac:dyDescent="0.25">
      <c r="O200" s="52"/>
    </row>
    <row r="201" spans="15:15" x14ac:dyDescent="0.25">
      <c r="O201" s="52"/>
    </row>
    <row r="202" spans="15:15" x14ac:dyDescent="0.25">
      <c r="O202" s="52"/>
    </row>
    <row r="203" spans="15:15" x14ac:dyDescent="0.25">
      <c r="O203" s="52"/>
    </row>
    <row r="204" spans="15:15" x14ac:dyDescent="0.25">
      <c r="O204" s="52"/>
    </row>
    <row r="205" spans="15:15" x14ac:dyDescent="0.25">
      <c r="O205" s="52"/>
    </row>
    <row r="206" spans="15:15" x14ac:dyDescent="0.25">
      <c r="O206" s="52"/>
    </row>
    <row r="207" spans="15:15" x14ac:dyDescent="0.25">
      <c r="O207" s="52"/>
    </row>
    <row r="208" spans="15:15" x14ac:dyDescent="0.25">
      <c r="O208" s="52"/>
    </row>
    <row r="209" spans="15:15" x14ac:dyDescent="0.25">
      <c r="O209" s="52"/>
    </row>
    <row r="210" spans="15:15" x14ac:dyDescent="0.25">
      <c r="O210" s="52"/>
    </row>
    <row r="211" spans="15:15" x14ac:dyDescent="0.25">
      <c r="O211" s="52"/>
    </row>
    <row r="212" spans="15:15" x14ac:dyDescent="0.25">
      <c r="O212" s="52"/>
    </row>
    <row r="213" spans="15:15" x14ac:dyDescent="0.25">
      <c r="O213" s="52"/>
    </row>
    <row r="214" spans="15:15" x14ac:dyDescent="0.25">
      <c r="O214" s="52"/>
    </row>
    <row r="215" spans="15:15" x14ac:dyDescent="0.25">
      <c r="O215" s="52"/>
    </row>
    <row r="216" spans="15:15" x14ac:dyDescent="0.25">
      <c r="O216" s="52"/>
    </row>
    <row r="217" spans="15:15" x14ac:dyDescent="0.25">
      <c r="O217" s="52"/>
    </row>
    <row r="218" spans="15:15" x14ac:dyDescent="0.25">
      <c r="O218" s="52"/>
    </row>
    <row r="219" spans="15:15" x14ac:dyDescent="0.25">
      <c r="O219" s="52"/>
    </row>
    <row r="220" spans="15:15" x14ac:dyDescent="0.25">
      <c r="O220" s="52"/>
    </row>
    <row r="221" spans="15:15" x14ac:dyDescent="0.25">
      <c r="O221" s="52"/>
    </row>
    <row r="222" spans="15:15" x14ac:dyDescent="0.25">
      <c r="O222" s="52"/>
    </row>
    <row r="223" spans="15:15" x14ac:dyDescent="0.25">
      <c r="O223" s="52"/>
    </row>
    <row r="224" spans="15:15" x14ac:dyDescent="0.25">
      <c r="O224" s="52"/>
    </row>
    <row r="225" spans="15:15" x14ac:dyDescent="0.25">
      <c r="O225" s="52"/>
    </row>
    <row r="226" spans="15:15" x14ac:dyDescent="0.25">
      <c r="O226" s="52"/>
    </row>
    <row r="227" spans="15:15" x14ac:dyDescent="0.25">
      <c r="O227" s="52"/>
    </row>
    <row r="228" spans="15:15" x14ac:dyDescent="0.25">
      <c r="O228" s="52"/>
    </row>
    <row r="229" spans="15:15" x14ac:dyDescent="0.25">
      <c r="O229" s="52"/>
    </row>
    <row r="230" spans="15:15" x14ac:dyDescent="0.25">
      <c r="O230" s="52"/>
    </row>
    <row r="231" spans="15:15" x14ac:dyDescent="0.25">
      <c r="O231" s="52"/>
    </row>
    <row r="232" spans="15:15" x14ac:dyDescent="0.25">
      <c r="O232" s="52"/>
    </row>
    <row r="233" spans="15:15" x14ac:dyDescent="0.25">
      <c r="O233" s="52"/>
    </row>
    <row r="234" spans="15:15" x14ac:dyDescent="0.25">
      <c r="O234" s="52"/>
    </row>
    <row r="235" spans="15:15" x14ac:dyDescent="0.25">
      <c r="O235" s="52"/>
    </row>
    <row r="236" spans="15:15" x14ac:dyDescent="0.25">
      <c r="O236" s="52"/>
    </row>
  </sheetData>
  <mergeCells count="16">
    <mergeCell ref="A4:A11"/>
    <mergeCell ref="B4:B11"/>
    <mergeCell ref="W1:W2"/>
    <mergeCell ref="X1:X2"/>
    <mergeCell ref="A2:N2"/>
    <mergeCell ref="V1:V2"/>
    <mergeCell ref="U1:U2"/>
    <mergeCell ref="P1:P2"/>
    <mergeCell ref="Q1:Q2"/>
    <mergeCell ref="R1:R2"/>
    <mergeCell ref="S1:S2"/>
    <mergeCell ref="T1:T2"/>
    <mergeCell ref="O1:O2"/>
    <mergeCell ref="A1:C1"/>
    <mergeCell ref="D1:K1"/>
    <mergeCell ref="L1:N1"/>
  </mergeCells>
  <conditionalFormatting sqref="M4 M5:N47">
    <cfRule type="cellIs" dxfId="64" priority="16" stopIfTrue="1" operator="greaterThan">
      <formula>0</formula>
    </cfRule>
    <cfRule type="cellIs" dxfId="63" priority="17" stopIfTrue="1" operator="greaterThan">
      <formula>0</formula>
    </cfRule>
    <cfRule type="cellIs" dxfId="62" priority="18" stopIfTrue="1" operator="greaterThan">
      <formula>0</formula>
    </cfRule>
  </conditionalFormatting>
  <conditionalFormatting sqref="N4">
    <cfRule type="cellIs" dxfId="61" priority="13" stopIfTrue="1" operator="greaterThan">
      <formula>0</formula>
    </cfRule>
    <cfRule type="cellIs" dxfId="60" priority="14" stopIfTrue="1" operator="greaterThan">
      <formula>0</formula>
    </cfRule>
    <cfRule type="cellIs" dxfId="59" priority="15" stopIfTrue="1" operator="greaterThan">
      <formula>0</formula>
    </cfRule>
  </conditionalFormatting>
  <conditionalFormatting sqref="P5:P47">
    <cfRule type="cellIs" dxfId="58" priority="10" stopIfTrue="1" operator="greaterThan">
      <formula>0</formula>
    </cfRule>
    <cfRule type="cellIs" dxfId="57" priority="11" stopIfTrue="1" operator="greaterThan">
      <formula>0</formula>
    </cfRule>
    <cfRule type="cellIs" dxfId="56" priority="12" stopIfTrue="1" operator="greaterThan">
      <formula>0</formula>
    </cfRule>
  </conditionalFormatting>
  <conditionalFormatting sqref="P4">
    <cfRule type="cellIs" dxfId="55" priority="7" stopIfTrue="1" operator="greaterThan">
      <formula>0</formula>
    </cfRule>
    <cfRule type="cellIs" dxfId="54" priority="8" stopIfTrue="1" operator="greaterThan">
      <formula>0</formula>
    </cfRule>
    <cfRule type="cellIs" dxfId="53" priority="9" stopIfTrue="1" operator="greaterThan">
      <formula>0</formula>
    </cfRule>
  </conditionalFormatting>
  <conditionalFormatting sqref="O5:O47">
    <cfRule type="cellIs" dxfId="52" priority="4" stopIfTrue="1" operator="greaterThan">
      <formula>0</formula>
    </cfRule>
    <cfRule type="cellIs" dxfId="51" priority="5" stopIfTrue="1" operator="greaterThan">
      <formula>0</formula>
    </cfRule>
    <cfRule type="cellIs" dxfId="50" priority="6" stopIfTrue="1" operator="greaterThan">
      <formula>0</formula>
    </cfRule>
  </conditionalFormatting>
  <conditionalFormatting sqref="O4">
    <cfRule type="cellIs" dxfId="49" priority="1" stopIfTrue="1" operator="greaterThan">
      <formula>0</formula>
    </cfRule>
    <cfRule type="cellIs" dxfId="48" priority="2" stopIfTrue="1" operator="greaterThan">
      <formula>0</formula>
    </cfRule>
    <cfRule type="cellIs" dxfId="47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ESAG</vt:lpstr>
      <vt:lpstr>CEART</vt:lpstr>
      <vt:lpstr>CEFID</vt:lpstr>
      <vt:lpstr>FAED</vt:lpstr>
      <vt:lpstr>CEAD</vt:lpstr>
      <vt:lpstr>Reitoria</vt:lpstr>
      <vt:lpstr>CERES</vt:lpstr>
      <vt:lpstr>CESFI</vt:lpstr>
      <vt:lpstr>CEAVI</vt:lpstr>
      <vt:lpstr>CCT</vt:lpstr>
      <vt:lpstr>CEO</vt:lpstr>
      <vt:lpstr>CEPLAN</vt:lpstr>
      <vt:lpstr>CAV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LETICIA KOSLOWSKY MEES MATTOS</cp:lastModifiedBy>
  <cp:lastPrinted>2014-06-04T18:55:53Z</cp:lastPrinted>
  <dcterms:created xsi:type="dcterms:W3CDTF">2010-06-19T20:43:11Z</dcterms:created>
  <dcterms:modified xsi:type="dcterms:W3CDTF">2024-06-05T22:07:30Z</dcterms:modified>
</cp:coreProperties>
</file>