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76.2022 SRP SGPE 16368.2022 - Eventos - VIG 01.06.2023\"/>
    </mc:Choice>
  </mc:AlternateContent>
  <xr:revisionPtr revIDLastSave="0" documentId="13_ncr:1_{F44BC136-370D-4789-BE63-D5508AF8A9EA}" xr6:coauthVersionLast="36" xr6:coauthVersionMax="45" xr10:uidLastSave="{00000000-0000-0000-0000-000000000000}"/>
  <bookViews>
    <workbookView xWindow="-105" yWindow="-105" windowWidth="21795" windowHeight="11745" tabRatio="857" activeTab="16" xr2:uid="{00000000-000D-0000-FFFF-FFFF00000000}"/>
  </bookViews>
  <sheets>
    <sheet name="PROEX" sheetId="75" r:id="rId1"/>
    <sheet name="MESC" sheetId="157" r:id="rId2"/>
    <sheet name="RADIO UDESC" sheetId="158" r:id="rId3"/>
    <sheet name="BU" sheetId="164" r:id="rId4"/>
    <sheet name="ESAG" sheetId="166" r:id="rId5"/>
    <sheet name="CEART" sheetId="151" r:id="rId6"/>
    <sheet name="FAED" sheetId="153" r:id="rId7"/>
    <sheet name="CEAD" sheetId="167" r:id="rId8"/>
    <sheet name="CEFID" sheetId="152" r:id="rId9"/>
    <sheet name="CESFI" sheetId="165" r:id="rId10"/>
    <sheet name="CERES" sheetId="150" r:id="rId11"/>
    <sheet name="CEAVI" sheetId="159" r:id="rId12"/>
    <sheet name="CEPLAN" sheetId="156" r:id="rId13"/>
    <sheet name="CAV" sheetId="154" r:id="rId14"/>
    <sheet name="CEO" sheetId="168" r:id="rId15"/>
    <sheet name="CCT" sheetId="163" r:id="rId16"/>
    <sheet name="GESTOR" sheetId="162" r:id="rId17"/>
  </sheets>
  <definedNames>
    <definedName name="diasuteis" localSheetId="3">#REF!</definedName>
    <definedName name="diasuteis" localSheetId="13">#REF!</definedName>
    <definedName name="diasuteis" localSheetId="15">#REF!</definedName>
    <definedName name="diasuteis" localSheetId="7">#REF!</definedName>
    <definedName name="diasuteis" localSheetId="5">#REF!</definedName>
    <definedName name="diasuteis" localSheetId="11">#REF!</definedName>
    <definedName name="diasuteis" localSheetId="8">#REF!</definedName>
    <definedName name="diasuteis" localSheetId="14">#REF!</definedName>
    <definedName name="diasuteis" localSheetId="12">#REF!</definedName>
    <definedName name="diasuteis" localSheetId="10">#REF!</definedName>
    <definedName name="diasuteis" localSheetId="9">#REF!</definedName>
    <definedName name="diasuteis" localSheetId="4">#REF!</definedName>
    <definedName name="diasuteis" localSheetId="6">#REF!</definedName>
    <definedName name="diasuteis" localSheetId="16">#REF!</definedName>
    <definedName name="diasuteis" localSheetId="1">#REF!</definedName>
    <definedName name="diasuteis" localSheetId="0">#REF!</definedName>
    <definedName name="diasuteis" localSheetId="2">#REF!</definedName>
    <definedName name="diasuteis">#REF!</definedName>
    <definedName name="Ferias" localSheetId="3">#REF!</definedName>
    <definedName name="Ferias" localSheetId="13">#REF!</definedName>
    <definedName name="Ferias" localSheetId="15">#REF!</definedName>
    <definedName name="Ferias" localSheetId="7">#REF!</definedName>
    <definedName name="Ferias" localSheetId="8">#REF!</definedName>
    <definedName name="Ferias" localSheetId="14">#REF!</definedName>
    <definedName name="Ferias" localSheetId="12">#REF!</definedName>
    <definedName name="Ferias" localSheetId="10">#REF!</definedName>
    <definedName name="Ferias" localSheetId="9">#REF!</definedName>
    <definedName name="Ferias" localSheetId="4">#REF!</definedName>
    <definedName name="Ferias" localSheetId="16">#REF!</definedName>
    <definedName name="Ferias" localSheetId="2">#REF!</definedName>
    <definedName name="Ferias">#REF!</definedName>
    <definedName name="RD" localSheetId="3">OFFSET(#REF!,(MATCH(SMALL(#REF!,ROW()-10),#REF!,0)-1),0)</definedName>
    <definedName name="RD" localSheetId="13">OFFSET(#REF!,(MATCH(SMALL(#REF!,ROW()-10),#REF!,0)-1),0)</definedName>
    <definedName name="RD" localSheetId="15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4">OFFSET(#REF!,(MATCH(SMALL(#REF!,ROW()-10),#REF!,0)-1),0)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 localSheetId="4">OFFSET(#REF!,(MATCH(SMALL(#REF!,ROW()-10),#REF!,0)-1),0)</definedName>
    <definedName name="RD" localSheetId="16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G4" i="162" l="1"/>
  <c r="G5" i="162"/>
  <c r="G6" i="162"/>
  <c r="G7" i="162"/>
  <c r="G8" i="162"/>
  <c r="G9" i="162"/>
  <c r="G10" i="162"/>
  <c r="G11" i="162"/>
  <c r="G12" i="162"/>
  <c r="G13" i="162"/>
  <c r="G14" i="162"/>
  <c r="G15" i="162"/>
  <c r="G16" i="162"/>
  <c r="G17" i="162"/>
  <c r="G18" i="162"/>
  <c r="G19" i="162"/>
  <c r="G20" i="162"/>
  <c r="G21" i="162"/>
  <c r="G22" i="162"/>
  <c r="G23" i="162"/>
  <c r="G24" i="162"/>
  <c r="G25" i="162"/>
  <c r="G26" i="162"/>
  <c r="G27" i="162"/>
  <c r="G28" i="162"/>
  <c r="G29" i="162"/>
  <c r="G30" i="162"/>
  <c r="I8" i="151" l="1"/>
  <c r="I8" i="159"/>
  <c r="I19" i="158" l="1"/>
  <c r="I19" i="75"/>
  <c r="I16" i="153" l="1"/>
  <c r="I16" i="150"/>
  <c r="I20" i="151" l="1"/>
  <c r="I16" i="151"/>
  <c r="I10" i="151"/>
  <c r="I20" i="159"/>
  <c r="I16" i="159"/>
  <c r="I10" i="159"/>
  <c r="I24" i="164" l="1"/>
  <c r="I29" i="164"/>
  <c r="I28" i="164"/>
  <c r="I29" i="75"/>
  <c r="I28" i="75"/>
  <c r="I24" i="75"/>
  <c r="I21" i="158" l="1"/>
  <c r="I13" i="158"/>
  <c r="I21" i="75"/>
  <c r="I13" i="75"/>
  <c r="I11" i="159" l="1"/>
  <c r="I6" i="159"/>
  <c r="I5" i="159"/>
  <c r="I4" i="159"/>
  <c r="I11" i="75"/>
  <c r="I6" i="75"/>
  <c r="I5" i="75"/>
  <c r="I4" i="75"/>
  <c r="I24" i="167" l="1"/>
  <c r="I24" i="151"/>
  <c r="I16" i="75" l="1"/>
  <c r="F4" i="162" l="1"/>
  <c r="F5" i="162"/>
  <c r="F6" i="162"/>
  <c r="F7" i="162"/>
  <c r="F8" i="162"/>
  <c r="F9" i="162"/>
  <c r="F10" i="162"/>
  <c r="F11" i="162"/>
  <c r="F12" i="162"/>
  <c r="F13" i="162"/>
  <c r="F14" i="162"/>
  <c r="F15" i="162"/>
  <c r="F16" i="162"/>
  <c r="F17" i="162"/>
  <c r="F18" i="162"/>
  <c r="F19" i="162"/>
  <c r="F20" i="162"/>
  <c r="F21" i="162"/>
  <c r="F22" i="162"/>
  <c r="F23" i="162"/>
  <c r="F24" i="162"/>
  <c r="F25" i="162"/>
  <c r="F26" i="162"/>
  <c r="F27" i="162"/>
  <c r="F28" i="162"/>
  <c r="F29" i="162"/>
  <c r="F30" i="162"/>
  <c r="F3" i="162"/>
  <c r="V32" i="168" l="1"/>
  <c r="U32" i="168"/>
  <c r="T32" i="168"/>
  <c r="S32" i="168"/>
  <c r="R32" i="168"/>
  <c r="Q32" i="168"/>
  <c r="P32" i="168"/>
  <c r="O32" i="168"/>
  <c r="N32" i="168"/>
  <c r="M32" i="168"/>
  <c r="L32" i="168"/>
  <c r="K31" i="168"/>
  <c r="J31" i="168"/>
  <c r="J30" i="168"/>
  <c r="K30" i="168" s="1"/>
  <c r="J29" i="168"/>
  <c r="K29" i="168" s="1"/>
  <c r="K28" i="168"/>
  <c r="J28" i="168"/>
  <c r="J27" i="168"/>
  <c r="K27" i="168" s="1"/>
  <c r="J26" i="168"/>
  <c r="K26" i="168" s="1"/>
  <c r="K25" i="168"/>
  <c r="J25" i="168"/>
  <c r="J24" i="168"/>
  <c r="K24" i="168" s="1"/>
  <c r="J23" i="168"/>
  <c r="K23" i="168" s="1"/>
  <c r="K22" i="168"/>
  <c r="J22" i="168"/>
  <c r="J21" i="168"/>
  <c r="K21" i="168" s="1"/>
  <c r="J20" i="168"/>
  <c r="K20" i="168" s="1"/>
  <c r="K19" i="168"/>
  <c r="J19" i="168"/>
  <c r="J18" i="168"/>
  <c r="K18" i="168" s="1"/>
  <c r="J17" i="168"/>
  <c r="K17" i="168" s="1"/>
  <c r="K16" i="168"/>
  <c r="J16" i="168"/>
  <c r="J15" i="168"/>
  <c r="K15" i="168" s="1"/>
  <c r="J14" i="168"/>
  <c r="K14" i="168" s="1"/>
  <c r="K13" i="168"/>
  <c r="J13" i="168"/>
  <c r="J12" i="168"/>
  <c r="K12" i="168" s="1"/>
  <c r="J11" i="168"/>
  <c r="K11" i="168" s="1"/>
  <c r="K10" i="168"/>
  <c r="J10" i="168"/>
  <c r="J9" i="168"/>
  <c r="K9" i="168" s="1"/>
  <c r="J8" i="168"/>
  <c r="K8" i="168" s="1"/>
  <c r="K7" i="168"/>
  <c r="J7" i="168"/>
  <c r="J6" i="168"/>
  <c r="K6" i="168" s="1"/>
  <c r="J5" i="168"/>
  <c r="K5" i="168" s="1"/>
  <c r="J4" i="168"/>
  <c r="V32" i="167"/>
  <c r="U32" i="167"/>
  <c r="T32" i="167"/>
  <c r="S32" i="167"/>
  <c r="R32" i="167"/>
  <c r="Q32" i="167"/>
  <c r="P32" i="167"/>
  <c r="O32" i="167"/>
  <c r="N32" i="167"/>
  <c r="M32" i="167"/>
  <c r="L32" i="167"/>
  <c r="J31" i="167"/>
  <c r="K31" i="167" s="1"/>
  <c r="J30" i="167"/>
  <c r="K30" i="167" s="1"/>
  <c r="J29" i="167"/>
  <c r="K29" i="167" s="1"/>
  <c r="J28" i="167"/>
  <c r="K28" i="167" s="1"/>
  <c r="J27" i="167"/>
  <c r="K27" i="167" s="1"/>
  <c r="J26" i="167"/>
  <c r="K26" i="167" s="1"/>
  <c r="J25" i="167"/>
  <c r="K25" i="167" s="1"/>
  <c r="J24" i="167"/>
  <c r="K24" i="167" s="1"/>
  <c r="J23" i="167"/>
  <c r="K23" i="167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K5" i="167"/>
  <c r="J5" i="167"/>
  <c r="J4" i="167"/>
  <c r="K4" i="167" s="1"/>
  <c r="V32" i="166"/>
  <c r="U32" i="166"/>
  <c r="T32" i="166"/>
  <c r="S32" i="166"/>
  <c r="R32" i="166"/>
  <c r="Q32" i="166"/>
  <c r="P32" i="166"/>
  <c r="O32" i="166"/>
  <c r="N32" i="166"/>
  <c r="M32" i="166"/>
  <c r="L32" i="166"/>
  <c r="J31" i="166"/>
  <c r="K31" i="166" s="1"/>
  <c r="J30" i="166"/>
  <c r="K30" i="166" s="1"/>
  <c r="J29" i="166"/>
  <c r="K29" i="166" s="1"/>
  <c r="J28" i="166"/>
  <c r="K28" i="166" s="1"/>
  <c r="J27" i="166"/>
  <c r="K27" i="166" s="1"/>
  <c r="J26" i="166"/>
  <c r="K26" i="166" s="1"/>
  <c r="J25" i="166"/>
  <c r="K25" i="166" s="1"/>
  <c r="J24" i="166"/>
  <c r="K24" i="166" s="1"/>
  <c r="J23" i="166"/>
  <c r="K23" i="166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V32" i="165"/>
  <c r="U32" i="165"/>
  <c r="T32" i="165"/>
  <c r="S32" i="165"/>
  <c r="R32" i="165"/>
  <c r="Q32" i="165"/>
  <c r="P32" i="165"/>
  <c r="O32" i="165"/>
  <c r="N32" i="165"/>
  <c r="M32" i="165"/>
  <c r="L32" i="165"/>
  <c r="J31" i="165"/>
  <c r="K31" i="165" s="1"/>
  <c r="J30" i="165"/>
  <c r="K30" i="165" s="1"/>
  <c r="J29" i="165"/>
  <c r="K29" i="165" s="1"/>
  <c r="J28" i="165"/>
  <c r="K28" i="165" s="1"/>
  <c r="J27" i="165"/>
  <c r="K27" i="165" s="1"/>
  <c r="J26" i="165"/>
  <c r="K26" i="165" s="1"/>
  <c r="K25" i="165"/>
  <c r="J25" i="165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K7" i="165"/>
  <c r="J7" i="165"/>
  <c r="J6" i="165"/>
  <c r="K6" i="165" s="1"/>
  <c r="K5" i="165"/>
  <c r="J5" i="165"/>
  <c r="J4" i="165"/>
  <c r="K4" i="165" s="1"/>
  <c r="V32" i="150"/>
  <c r="U32" i="150"/>
  <c r="T32" i="150"/>
  <c r="S32" i="150"/>
  <c r="R32" i="150"/>
  <c r="Q32" i="150"/>
  <c r="P32" i="150"/>
  <c r="O32" i="150"/>
  <c r="N32" i="150"/>
  <c r="M32" i="150"/>
  <c r="L32" i="150"/>
  <c r="J31" i="150"/>
  <c r="K31" i="150" s="1"/>
  <c r="J30" i="150"/>
  <c r="K30" i="150" s="1"/>
  <c r="J29" i="150"/>
  <c r="K29" i="150" s="1"/>
  <c r="J28" i="150"/>
  <c r="K28" i="150" s="1"/>
  <c r="J27" i="150"/>
  <c r="K27" i="150" s="1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K10" i="150"/>
  <c r="J10" i="150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V32" i="159"/>
  <c r="U32" i="159"/>
  <c r="T32" i="159"/>
  <c r="S32" i="159"/>
  <c r="R32" i="159"/>
  <c r="Q32" i="159"/>
  <c r="P32" i="159"/>
  <c r="O32" i="159"/>
  <c r="N32" i="159"/>
  <c r="M32" i="159"/>
  <c r="L32" i="159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V32" i="156"/>
  <c r="U32" i="156"/>
  <c r="T32" i="156"/>
  <c r="S32" i="156"/>
  <c r="R32" i="156"/>
  <c r="Q32" i="156"/>
  <c r="P32" i="156"/>
  <c r="O32" i="156"/>
  <c r="N32" i="156"/>
  <c r="M32" i="156"/>
  <c r="L32" i="156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J25" i="156"/>
  <c r="K25" i="156" s="1"/>
  <c r="J24" i="156"/>
  <c r="K24" i="156" s="1"/>
  <c r="J23" i="156"/>
  <c r="K23" i="156" s="1"/>
  <c r="K22" i="156"/>
  <c r="J22" i="156"/>
  <c r="J21" i="156"/>
  <c r="K21" i="156" s="1"/>
  <c r="J20" i="156"/>
  <c r="K20" i="156" s="1"/>
  <c r="K19" i="156"/>
  <c r="J19" i="156"/>
  <c r="J18" i="156"/>
  <c r="K18" i="156" s="1"/>
  <c r="J17" i="156"/>
  <c r="K17" i="156" s="1"/>
  <c r="J16" i="156"/>
  <c r="K16" i="156" s="1"/>
  <c r="J15" i="156"/>
  <c r="K15" i="156" s="1"/>
  <c r="J14" i="156"/>
  <c r="K14" i="156" s="1"/>
  <c r="K13" i="156"/>
  <c r="J13" i="156"/>
  <c r="J12" i="156"/>
  <c r="K12" i="156" s="1"/>
  <c r="J11" i="156"/>
  <c r="K11" i="156" s="1"/>
  <c r="K10" i="156"/>
  <c r="J10" i="156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K4" i="156" s="1"/>
  <c r="V32" i="154"/>
  <c r="U32" i="154"/>
  <c r="T32" i="154"/>
  <c r="S32" i="154"/>
  <c r="R32" i="154"/>
  <c r="Q32" i="154"/>
  <c r="P32" i="154"/>
  <c r="O32" i="154"/>
  <c r="N32" i="154"/>
  <c r="M32" i="154"/>
  <c r="L32" i="154"/>
  <c r="J31" i="154"/>
  <c r="K31" i="154" s="1"/>
  <c r="J30" i="154"/>
  <c r="K30" i="154" s="1"/>
  <c r="J29" i="154"/>
  <c r="K29" i="154" s="1"/>
  <c r="J28" i="154"/>
  <c r="K28" i="154" s="1"/>
  <c r="J27" i="154"/>
  <c r="K27" i="154" s="1"/>
  <c r="J26" i="154"/>
  <c r="K26" i="154" s="1"/>
  <c r="K25" i="154"/>
  <c r="J25" i="154"/>
  <c r="J24" i="154"/>
  <c r="K24" i="154" s="1"/>
  <c r="J23" i="154"/>
  <c r="K23" i="154" s="1"/>
  <c r="K22" i="154"/>
  <c r="J22" i="154"/>
  <c r="J21" i="154"/>
  <c r="K21" i="154" s="1"/>
  <c r="J20" i="154"/>
  <c r="K20" i="154" s="1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K7" i="154"/>
  <c r="J7" i="154"/>
  <c r="J6" i="154"/>
  <c r="K6" i="154" s="1"/>
  <c r="J5" i="154"/>
  <c r="K5" i="154" s="1"/>
  <c r="J4" i="154"/>
  <c r="K4" i="154" s="1"/>
  <c r="V32" i="163"/>
  <c r="U32" i="163"/>
  <c r="T32" i="163"/>
  <c r="S32" i="163"/>
  <c r="R32" i="163"/>
  <c r="Q32" i="163"/>
  <c r="P32" i="163"/>
  <c r="O32" i="163"/>
  <c r="N32" i="163"/>
  <c r="M32" i="163"/>
  <c r="L32" i="163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K23" i="163"/>
  <c r="J23" i="163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V32" i="152"/>
  <c r="U32" i="152"/>
  <c r="T32" i="152"/>
  <c r="S32" i="152"/>
  <c r="R32" i="152"/>
  <c r="Q32" i="152"/>
  <c r="P32" i="152"/>
  <c r="O32" i="152"/>
  <c r="N32" i="152"/>
  <c r="M32" i="152"/>
  <c r="L32" i="152"/>
  <c r="J31" i="152"/>
  <c r="K31" i="152" s="1"/>
  <c r="J30" i="152"/>
  <c r="K30" i="152" s="1"/>
  <c r="K29" i="152"/>
  <c r="J29" i="152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K22" i="152"/>
  <c r="J22" i="152"/>
  <c r="J21" i="152"/>
  <c r="K21" i="152" s="1"/>
  <c r="J20" i="152"/>
  <c r="K20" i="152" s="1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K11" i="152"/>
  <c r="J11" i="152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K4" i="152"/>
  <c r="J4" i="152"/>
  <c r="V32" i="153"/>
  <c r="U32" i="153"/>
  <c r="T32" i="153"/>
  <c r="S32" i="153"/>
  <c r="R32" i="153"/>
  <c r="Q32" i="153"/>
  <c r="P32" i="153"/>
  <c r="O32" i="153"/>
  <c r="N32" i="153"/>
  <c r="M32" i="153"/>
  <c r="L32" i="153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J17" i="153"/>
  <c r="K17" i="153" s="1"/>
  <c r="J16" i="153"/>
  <c r="K16" i="153" s="1"/>
  <c r="J15" i="153"/>
  <c r="K15" i="153" s="1"/>
  <c r="K14" i="153"/>
  <c r="J14" i="153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K5" i="153"/>
  <c r="J5" i="153"/>
  <c r="J4" i="153"/>
  <c r="K4" i="153" s="1"/>
  <c r="V32" i="151"/>
  <c r="U32" i="151"/>
  <c r="T32" i="151"/>
  <c r="S32" i="151"/>
  <c r="R32" i="151"/>
  <c r="Q32" i="151"/>
  <c r="P32" i="151"/>
  <c r="O32" i="151"/>
  <c r="N32" i="151"/>
  <c r="M32" i="151"/>
  <c r="L32" i="151"/>
  <c r="J31" i="151"/>
  <c r="K31" i="151" s="1"/>
  <c r="J30" i="151"/>
  <c r="K30" i="151" s="1"/>
  <c r="J29" i="151"/>
  <c r="K29" i="151" s="1"/>
  <c r="J28" i="151"/>
  <c r="K28" i="151" s="1"/>
  <c r="J27" i="151"/>
  <c r="K27" i="151" s="1"/>
  <c r="J26" i="151"/>
  <c r="K26" i="151" s="1"/>
  <c r="J25" i="151"/>
  <c r="K25" i="151" s="1"/>
  <c r="J24" i="151"/>
  <c r="K24" i="151" s="1"/>
  <c r="J23" i="151"/>
  <c r="K23" i="151" s="1"/>
  <c r="J22" i="151"/>
  <c r="K22" i="151" s="1"/>
  <c r="J21" i="151"/>
  <c r="K21" i="151" s="1"/>
  <c r="J20" i="151"/>
  <c r="K20" i="151" s="1"/>
  <c r="J19" i="151"/>
  <c r="K19" i="151" s="1"/>
  <c r="J18" i="151"/>
  <c r="K18" i="151" s="1"/>
  <c r="J17" i="151"/>
  <c r="K17" i="151" s="1"/>
  <c r="J16" i="151"/>
  <c r="K16" i="151" s="1"/>
  <c r="J15" i="151"/>
  <c r="K15" i="151" s="1"/>
  <c r="J14" i="151"/>
  <c r="K14" i="151" s="1"/>
  <c r="J13" i="151"/>
  <c r="K13" i="151" s="1"/>
  <c r="J12" i="151"/>
  <c r="K12" i="151" s="1"/>
  <c r="J11" i="151"/>
  <c r="K11" i="151" s="1"/>
  <c r="J10" i="151"/>
  <c r="K10" i="151" s="1"/>
  <c r="J9" i="151"/>
  <c r="K9" i="151" s="1"/>
  <c r="J8" i="151"/>
  <c r="K8" i="151" s="1"/>
  <c r="J7" i="151"/>
  <c r="K7" i="151" s="1"/>
  <c r="J6" i="151"/>
  <c r="K6" i="151" s="1"/>
  <c r="J5" i="151"/>
  <c r="K5" i="151" s="1"/>
  <c r="J4" i="151"/>
  <c r="K4" i="151" s="1"/>
  <c r="V32" i="164"/>
  <c r="U32" i="164"/>
  <c r="T32" i="164"/>
  <c r="S32" i="164"/>
  <c r="R32" i="164"/>
  <c r="Q32" i="164"/>
  <c r="P32" i="164"/>
  <c r="O32" i="164"/>
  <c r="N32" i="164"/>
  <c r="M32" i="164"/>
  <c r="L32" i="164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V32" i="157"/>
  <c r="U32" i="157"/>
  <c r="T32" i="157"/>
  <c r="S32" i="157"/>
  <c r="R32" i="157"/>
  <c r="Q32" i="157"/>
  <c r="P32" i="157"/>
  <c r="O32" i="157"/>
  <c r="N32" i="157"/>
  <c r="M32" i="157"/>
  <c r="L32" i="157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J24" i="157"/>
  <c r="K24" i="157" s="1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V32" i="158"/>
  <c r="U32" i="158"/>
  <c r="T32" i="158"/>
  <c r="S32" i="158"/>
  <c r="R32" i="158"/>
  <c r="Q32" i="158"/>
  <c r="P32" i="158"/>
  <c r="O32" i="158"/>
  <c r="N32" i="158"/>
  <c r="M32" i="158"/>
  <c r="L32" i="158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K14" i="158"/>
  <c r="J14" i="158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l="1"/>
  <c r="G3" i="162"/>
  <c r="H3" i="162" s="1"/>
  <c r="K4" i="168"/>
  <c r="U32" i="75"/>
  <c r="T32" i="75"/>
  <c r="S32" i="75"/>
  <c r="R32" i="75"/>
  <c r="Q32" i="75"/>
  <c r="P32" i="75"/>
  <c r="O32" i="75"/>
  <c r="N32" i="75"/>
  <c r="M32" i="75"/>
  <c r="L32" i="75"/>
  <c r="V32" i="75"/>
  <c r="J6" i="75" l="1"/>
  <c r="I4" i="162" l="1"/>
  <c r="I5" i="162"/>
  <c r="I8" i="162"/>
  <c r="I9" i="162"/>
  <c r="I11" i="162"/>
  <c r="I12" i="162"/>
  <c r="I13" i="162"/>
  <c r="I15" i="162"/>
  <c r="I16" i="162"/>
  <c r="I17" i="162"/>
  <c r="I20" i="162"/>
  <c r="I21" i="162"/>
  <c r="I23" i="162"/>
  <c r="I24" i="162"/>
  <c r="I25" i="162"/>
  <c r="I28" i="162"/>
  <c r="I29" i="162"/>
  <c r="I27" i="162" l="1"/>
  <c r="I19" i="162"/>
  <c r="I7" i="162"/>
  <c r="I30" i="162"/>
  <c r="I26" i="162"/>
  <c r="I22" i="162"/>
  <c r="I18" i="162"/>
  <c r="I14" i="162"/>
  <c r="I10" i="162"/>
  <c r="I6" i="162"/>
  <c r="J5" i="75"/>
  <c r="J7" i="75"/>
  <c r="J6" i="162" s="1"/>
  <c r="J8" i="75"/>
  <c r="J7" i="162" s="1"/>
  <c r="J9" i="75"/>
  <c r="J10" i="75"/>
  <c r="J11" i="75"/>
  <c r="J10" i="162" s="1"/>
  <c r="J12" i="75"/>
  <c r="J11" i="162" s="1"/>
  <c r="J13" i="75"/>
  <c r="J14" i="75"/>
  <c r="J15" i="75"/>
  <c r="J14" i="162" s="1"/>
  <c r="J16" i="75"/>
  <c r="J15" i="162" s="1"/>
  <c r="J17" i="75"/>
  <c r="J18" i="75"/>
  <c r="J19" i="75"/>
  <c r="J18" i="162" s="1"/>
  <c r="J20" i="75"/>
  <c r="J19" i="162" s="1"/>
  <c r="J21" i="75"/>
  <c r="J22" i="75"/>
  <c r="J23" i="75"/>
  <c r="J22" i="162" s="1"/>
  <c r="J24" i="75"/>
  <c r="J23" i="162" s="1"/>
  <c r="J25" i="75"/>
  <c r="J26" i="75"/>
  <c r="J27" i="75"/>
  <c r="J26" i="162" s="1"/>
  <c r="J28" i="75"/>
  <c r="J27" i="162" s="1"/>
  <c r="J29" i="75"/>
  <c r="J30" i="75"/>
  <c r="J31" i="75"/>
  <c r="J30" i="162" s="1"/>
  <c r="J4" i="75"/>
  <c r="H11" i="162" l="1"/>
  <c r="H23" i="162"/>
  <c r="H19" i="162"/>
  <c r="H6" i="162"/>
  <c r="H10" i="162"/>
  <c r="H18" i="162"/>
  <c r="H27" i="162"/>
  <c r="H14" i="162"/>
  <c r="J25" i="162"/>
  <c r="H25" i="162"/>
  <c r="J17" i="162"/>
  <c r="H17" i="162"/>
  <c r="J9" i="162"/>
  <c r="H9" i="162"/>
  <c r="J28" i="162"/>
  <c r="H28" i="162"/>
  <c r="J20" i="162"/>
  <c r="H20" i="162"/>
  <c r="J16" i="162"/>
  <c r="H16" i="162"/>
  <c r="J4" i="162"/>
  <c r="H4" i="162"/>
  <c r="H15" i="162"/>
  <c r="H26" i="162"/>
  <c r="H22" i="162"/>
  <c r="J29" i="162"/>
  <c r="H29" i="162"/>
  <c r="J21" i="162"/>
  <c r="H21" i="162"/>
  <c r="J13" i="162"/>
  <c r="H13" i="162"/>
  <c r="J5" i="162"/>
  <c r="H5" i="162"/>
  <c r="J24" i="162"/>
  <c r="H24" i="162"/>
  <c r="J12" i="162"/>
  <c r="H12" i="162"/>
  <c r="J8" i="162"/>
  <c r="H8" i="162"/>
  <c r="H7" i="162"/>
  <c r="H30" i="162"/>
  <c r="F37" i="162"/>
  <c r="F36" i="162"/>
  <c r="F35" i="162"/>
  <c r="I3" i="162"/>
  <c r="I31" i="162" s="1"/>
  <c r="J38" i="162" s="1"/>
  <c r="K7" i="75"/>
  <c r="K8" i="75"/>
  <c r="K9" i="75"/>
  <c r="K10" i="75"/>
  <c r="K11" i="75"/>
  <c r="K12" i="75"/>
  <c r="K13" i="75"/>
  <c r="K15" i="75"/>
  <c r="K16" i="75"/>
  <c r="K17" i="75"/>
  <c r="K18" i="75"/>
  <c r="K19" i="75"/>
  <c r="K20" i="75"/>
  <c r="K21" i="75"/>
  <c r="K23" i="75"/>
  <c r="K24" i="75"/>
  <c r="K25" i="75"/>
  <c r="K26" i="75"/>
  <c r="K27" i="75"/>
  <c r="K28" i="75"/>
  <c r="K29" i="75"/>
  <c r="K31" i="75"/>
  <c r="K30" i="75" l="1"/>
  <c r="K22" i="75"/>
  <c r="K14" i="75"/>
  <c r="K6" i="75"/>
  <c r="K4" i="75" l="1"/>
  <c r="J3" i="162"/>
  <c r="J31" i="162" s="1"/>
  <c r="J39" i="162" s="1"/>
  <c r="K5" i="75"/>
  <c r="J41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I4" authorId="0" shapeId="0" xr:uid="{7A185289-73DB-4CF2-8C49-E70721728AD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5" authorId="0" shapeId="0" xr:uid="{755369D8-E1B2-449A-BA55-CFEE6B8DF6D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6" authorId="0" shapeId="0" xr:uid="{E1B5B5E8-3786-4799-A3D0-18E4B973FD0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11" authorId="0" shapeId="0" xr:uid="{F9A38A90-F75E-4485-9910-0739ED18BAB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13" authorId="0" shapeId="0" xr:uid="{30CD9537-6A46-4B9A-8EA0-9A12576F703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-02 cedidos a RADIO UDESC 20/09/2022</t>
        </r>
      </text>
    </comment>
    <comment ref="I16" authorId="0" shapeId="0" xr:uid="{EB191AF8-F49C-4617-AB48-A7322EBF1E9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cedida ao CERES 23/08/2022</t>
        </r>
      </text>
    </comment>
    <comment ref="I19" authorId="0" shapeId="0" xr:uid="{D8C285F0-30EE-4D5F-BA5F-40B1B5CA9A8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-03 cedidos a RADIO 25/10/2022</t>
        </r>
      </text>
    </comment>
    <comment ref="I21" authorId="0" shapeId="0" xr:uid="{FA658C48-4BA1-466D-9DD6-3657FAD7496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cedidos a RADIO UDESC 20/09/2022</t>
        </r>
      </text>
    </comment>
    <comment ref="I24" authorId="1" shapeId="0" xr:uid="{9D988C5A-92B1-4657-AA00-AC3AC867328A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Cessão de 01 (uma) unidade para BU em 04.10.22</t>
        </r>
      </text>
    </comment>
    <comment ref="I28" authorId="1" shapeId="0" xr:uid="{A9C5184E-173D-489C-AB7D-DE6BEDA8AA4F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Cessão de 30 (trinta) unidades para BU 04.10.22</t>
        </r>
      </text>
    </comment>
    <comment ref="I29" authorId="1" shapeId="0" xr:uid="{8F382BA7-7803-4C65-8337-2890A99DE872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Cessão de 30 (trinta) unidades para BU 04.10.22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3" authorId="0" shapeId="0" xr:uid="{E96B0D06-3B85-4EC9-BBA6-A12AA6988D1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+02 cedidos pela PROEX 20/09/2022</t>
        </r>
      </text>
    </comment>
    <comment ref="I19" authorId="0" shapeId="0" xr:uid="{C3902B8C-12ED-4F0F-8A5D-08343A9FD65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+03 cedidos pela PROEX 25/10/2022</t>
        </r>
      </text>
    </comment>
    <comment ref="I21" authorId="0" shapeId="0" xr:uid="{FDFF5C61-0BE1-4E30-9663-831B1BDCF11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 cedidos pela PROEX 20/09/2022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I16" authorId="0" shapeId="0" xr:uid="{B4FD5975-E2FF-4563-A330-4238E02CF8F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02 cedidos a Editora</t>
        </r>
      </text>
    </comment>
    <comment ref="I24" authorId="1" shapeId="0" xr:uid="{DF468660-EB1C-4EF8-9235-C22B50897A9F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de 01 (uma) unidades da PROEX 04.10.22</t>
        </r>
      </text>
    </comment>
    <comment ref="I28" authorId="1" shapeId="0" xr:uid="{C00C0C12-153C-445E-A85E-9D9F64C4B226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de 30 (trinta) unidades da PROEX 04.10.22</t>
        </r>
      </text>
    </comment>
    <comment ref="I29" authorId="1" shapeId="0" xr:uid="{4085C2BA-E4A1-433C-8E5E-89E5A7003CA1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de 30 (trinta) unidades da PROEX 04.10.22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I8" authorId="0" shapeId="0" xr:uid="{2DA78927-36A5-4D01-8A39-8AB8408064A3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01 (uma) unidade para CEAVI em 04/11/2022</t>
        </r>
      </text>
    </comment>
    <comment ref="I10" authorId="1" shapeId="0" xr:uid="{2F9885A5-A410-4CE6-8B89-66EE217B94D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cedida ao CEAVI 21/10/2022</t>
        </r>
      </text>
    </comment>
    <comment ref="I16" authorId="1" shapeId="0" xr:uid="{3E247AA1-8CC1-485E-9D17-799214A5193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-02 cedida ao CEAVI 21/10/2022</t>
        </r>
      </text>
    </comment>
    <comment ref="I20" authorId="1" shapeId="0" xr:uid="{2A558E19-D13D-4878-9754-D76A5237FF7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cedida ao CEAVI 21/10/2022</t>
        </r>
      </text>
    </comment>
    <comment ref="I24" authorId="1" shapeId="0" xr:uid="{1F217A08-E08E-49F7-8D4D-6F3FB0BA5B6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ao CEAD 16/09/2022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6" authorId="0" shapeId="0" xr:uid="{532D0609-8F9A-4A62-9427-D00D1D8B633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cedida ao CERES 25/10/2022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24" authorId="0" shapeId="0" xr:uid="{55B91DAB-CC24-4A7D-8C68-63A86BA1BA6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1 cedido pelo CEART 16/09/2022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6" authorId="0" shapeId="0" xr:uid="{9274CBAC-5E4F-4C50-9DFD-9836DD25EEB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pela PROEX 23/08/2022
+1  cedida pela FAED 25/10/2022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I4" authorId="0" shapeId="0" xr:uid="{A82B7075-139C-4A84-B087-B5F9BE988CC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5" authorId="0" shapeId="0" xr:uid="{2D5F6AB0-DBBA-47D1-957F-CE0B262A7D4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6" authorId="0" shapeId="0" xr:uid="{71903256-6693-4F03-981B-24610350C5D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8" authorId="1" shapeId="0" xr:uid="{2F5672B1-B8A0-41DD-82E0-195AEE4CA108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01 (uma) unidade CEART em 04.11.2022</t>
        </r>
      </text>
    </comment>
    <comment ref="I10" authorId="0" shapeId="0" xr:uid="{767FEBDA-DC1B-46D4-8B7E-2705711CB14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cedida pelo CEART 21/10/2022</t>
        </r>
      </text>
    </comment>
    <comment ref="I11" authorId="0" shapeId="0" xr:uid="{1FC7CE3B-D23F-4CE5-ABE7-05303FFFBEC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16" authorId="0" shapeId="0" xr:uid="{5A80FC15-1E01-4552-96EE-0153317B9FD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+02  cedida pelo CEART 21/10/2022</t>
        </r>
      </text>
    </comment>
    <comment ref="I20" authorId="0" shapeId="0" xr:uid="{50CDF4B4-E822-484A-831A-9A09CE852D8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 cedida pelo CEART 21/10/2022</t>
        </r>
      </text>
    </comment>
  </commentList>
</comments>
</file>

<file path=xl/sharedStrings.xml><?xml version="1.0" encoding="utf-8"?>
<sst xmlns="http://schemas.openxmlformats.org/spreadsheetml/2006/main" count="2474" uniqueCount="98">
  <si>
    <t>Saldo / Automático</t>
  </si>
  <si>
    <t>Preço UNITÁRIO (R$)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</si>
  <si>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</si>
  <si>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</si>
  <si>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</si>
  <si>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</si>
  <si>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</si>
  <si>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</si>
  <si>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</si>
  <si>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</si>
  <si>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</si>
  <si>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</si>
  <si>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</si>
  <si>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</si>
  <si>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</si>
  <si>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</si>
  <si>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</si>
  <si>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</si>
  <si>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</si>
  <si>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</si>
  <si>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</si>
  <si>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</si>
  <si>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</si>
  <si>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LOCAÇÃO DE TENDA 5x5m.</t>
  </si>
  <si>
    <t>LOCAÇÃO DE TENDA 10x10m.</t>
  </si>
  <si>
    <t>LOCAÇÃO DE PAVILHÃO 20x40m</t>
  </si>
  <si>
    <t>SERVIÇO DE EXPOSIÇÃO DE TELAS E FOTOS</t>
  </si>
  <si>
    <t>PROJEÇÃO COM PAINEL DE LED 10 mm (DIMENSÕES 6,00 x 4,00 metros)</t>
  </si>
  <si>
    <t>FILMAGEM E TRANSMISSÃO SIMULTÂNEA INTERNA</t>
  </si>
  <si>
    <t>ESTANDES EM PAINÉIS - LOCAÇÃO</t>
  </si>
  <si>
    <t>DECORAÇÃO COMPLETA AMBIENTES</t>
  </si>
  <si>
    <t>SERVIÇO DE SEGURANÇA PARA EVENTOS</t>
  </si>
  <si>
    <t>SERVIÇO DE LIMPEZA PARA EVENTOS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</si>
  <si>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</si>
  <si>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</si>
  <si>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</si>
  <si>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</si>
  <si>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</si>
  <si>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</si>
  <si>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</si>
  <si>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50147-002</t>
  </si>
  <si>
    <t>50261-001</t>
  </si>
  <si>
    <t>50146-009</t>
  </si>
  <si>
    <t>50146-005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</si>
  <si>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</si>
  <si>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</si>
  <si>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</si>
  <si>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</si>
  <si>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</si>
  <si>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</si>
  <si>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</si>
  <si>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__/__/ </t>
  </si>
  <si>
    <t>LOTE</t>
  </si>
  <si>
    <t>ITEM</t>
  </si>
  <si>
    <t>EMPRESA</t>
  </si>
  <si>
    <t>MESTRE DE CERIMÔNIA</t>
  </si>
  <si>
    <t>SERVIÇO DE TRADUÇÃO LIBRAS</t>
  </si>
  <si>
    <t>LOCAÇÃO DE GERADOR</t>
  </si>
  <si>
    <t>50127-001</t>
  </si>
  <si>
    <t>03-02</t>
  </si>
  <si>
    <t>PROCESSO: 676/2022/UDESC</t>
  </si>
  <si>
    <t>OBJETO: CONTRATAÇÃO DE EMPRESA ESPECIALIZADA PARA PRESTAÇÃO DE SONORIZAÇÃO, ILUMINAÇÃO, PALCO, TENDA, PROJEÇÃO DE IMAGENS E SERVIÇOS RELACIONADOS PARA ATENDER A DEMANDA DOS EVENTOS DA UDESC</t>
  </si>
  <si>
    <t>VIGÊNCIA DA ATA: 01/06/2022 até 01/06/2023</t>
  </si>
  <si>
    <t xml:space="preserve"> OS nº  /2022 Qtde. DT</t>
  </si>
  <si>
    <t>CASA MOREIRA EVENTOS LTDA - EPP</t>
  </si>
  <si>
    <t>GRID PARA FIXAÇÃO DE TELA OU BANNER (2,43m x 1,52m)</t>
  </si>
  <si>
    <t xml:space="preserve">TELÃO E SERVIÇO DE PROJEÇÃO </t>
  </si>
  <si>
    <t>50147-0-005</t>
  </si>
  <si>
    <t>ASSCON-PP ASSESSORIA E CONSULTORIA PUBLICA E PRIVADA LTDA - EPP</t>
  </si>
  <si>
    <t>SERVIÇOS DECORAÇÃO  PALCO SIMPLES</t>
  </si>
  <si>
    <t>LOCAÇÃO CADEIRAS</t>
  </si>
  <si>
    <t>LOCAÇÃO  MESAS</t>
  </si>
  <si>
    <r>
      <t xml:space="preserve"> OS nº 1947/2022 Qtde. DT </t>
    </r>
    <r>
      <rPr>
        <b/>
        <sz val="11"/>
        <color rgb="FFFF0000"/>
        <rFont val="Calibri"/>
        <family val="2"/>
        <scheme val="minor"/>
      </rPr>
      <t>(DEMANDA EDITORA)</t>
    </r>
  </si>
  <si>
    <r>
      <t xml:space="preserve"> OS nº  1948/2022 Qtde. DT </t>
    </r>
    <r>
      <rPr>
        <b/>
        <sz val="11"/>
        <color rgb="FFFF0000"/>
        <rFont val="Calibri"/>
        <family val="2"/>
        <scheme val="minor"/>
      </rPr>
      <t>(DEMANDA EDITORA)</t>
    </r>
  </si>
  <si>
    <t xml:space="preserve"> OS nº 1874/2022 Qtde. DT</t>
  </si>
  <si>
    <t xml:space="preserve"> OS nº 885/2022 Qtde. DT</t>
  </si>
  <si>
    <t xml:space="preserve"> OS nº 886/2022 Qtde. DT</t>
  </si>
  <si>
    <t xml:space="preserve"> OS nº 1586/2022 Qtde. DT</t>
  </si>
  <si>
    <t xml:space="preserve"> OS nº 2425/2022 Qtde. DT</t>
  </si>
  <si>
    <t xml:space="preserve"> OS nº  2402/2022 Qtde. DT</t>
  </si>
  <si>
    <t xml:space="preserve"> OS nº 2554/2022 Qtde. DT</t>
  </si>
  <si>
    <t xml:space="preserve"> OS nº  916/2022 Qtde. DT</t>
  </si>
  <si>
    <t xml:space="preserve"> OS nº  1139/2022 Qtde. DT</t>
  </si>
  <si>
    <t xml:space="preserve"> OS nº  1158/2022 Qtde. DT</t>
  </si>
  <si>
    <t xml:space="preserve"> OS nº  1241/2022 Qtde. DT</t>
  </si>
  <si>
    <t xml:space="preserve"> OS nº  1477/2022 Qtde. DT</t>
  </si>
  <si>
    <t xml:space="preserve"> OS nº  1753/2022 Qtde. DT</t>
  </si>
  <si>
    <t xml:space="preserve"> OS nº  1549/2022 Qtde. DT</t>
  </si>
  <si>
    <t xml:space="preserve"> OS nº 1731/2022 Qtde. DT</t>
  </si>
  <si>
    <t xml:space="preserve"> OS nº  1197/2022 Qtde. DT</t>
  </si>
  <si>
    <t xml:space="preserve"> OS nº  1217/2022 Qtde. DT</t>
  </si>
  <si>
    <t xml:space="preserve"> OS nº  1464/2022 Qtde. DT</t>
  </si>
  <si>
    <t xml:space="preserve"> OS nº  2280/2022 Qtde. DT</t>
  </si>
  <si>
    <t xml:space="preserve"> OS nº 1576/2022 Qtde. DT</t>
  </si>
  <si>
    <t xml:space="preserve"> OS nº 1675 /2022 Qtde. DT</t>
  </si>
  <si>
    <t xml:space="preserve"> OS nº 1678/2022 Qtde. DT </t>
  </si>
  <si>
    <t xml:space="preserve"> OS nº  2085/2022 Qtde. DT Cedido pelo CEART</t>
  </si>
  <si>
    <t>Resumo Atualizado em 02/01/2023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</si>
</sst>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6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2" fontId="3" fillId="0" borderId="0" xfId="1" applyNumberFormat="1" applyFont="1" applyFill="1" applyAlignment="1" applyProtection="1">
      <alignment horizontal="center" wrapText="1"/>
      <protection locked="0"/>
    </xf>
    <xf numFmtId="169" fontId="3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8" fillId="10" borderId="1" xfId="1" applyFont="1" applyFill="1" applyBorder="1" applyAlignment="1">
      <alignment horizontal="center" vertical="center" wrapText="1"/>
    </xf>
    <xf numFmtId="0" fontId="0" fillId="10" borderId="1" xfId="1" applyFont="1" applyFill="1" applyBorder="1" applyAlignment="1">
      <alignment vertical="center" wrapText="1"/>
    </xf>
    <xf numFmtId="0" fontId="0" fillId="10" borderId="1" xfId="1" applyFont="1" applyFill="1" applyBorder="1" applyAlignment="1">
      <alignment horizontal="center" vertical="center" wrapText="1"/>
    </xf>
    <xf numFmtId="49" fontId="0" fillId="10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vertical="center" wrapText="1"/>
    </xf>
    <xf numFmtId="0" fontId="7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8" fillId="14" borderId="1" xfId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wrapText="1"/>
    </xf>
    <xf numFmtId="0" fontId="0" fillId="14" borderId="1" xfId="1" applyFont="1" applyFill="1" applyBorder="1" applyAlignment="1">
      <alignment horizontal="center" vertical="center" wrapText="1"/>
    </xf>
    <xf numFmtId="49" fontId="0" fillId="14" borderId="1" xfId="1" applyNumberFormat="1" applyFont="1" applyFill="1" applyBorder="1" applyAlignment="1">
      <alignment horizontal="center" vertical="center" wrapText="1"/>
    </xf>
    <xf numFmtId="0" fontId="0" fillId="14" borderId="1" xfId="1" applyFont="1" applyFill="1" applyBorder="1" applyAlignment="1">
      <alignment vertical="center" wrapText="1"/>
    </xf>
    <xf numFmtId="0" fontId="7" fillId="14" borderId="1" xfId="1" applyFont="1" applyFill="1" applyBorder="1" applyAlignment="1">
      <alignment vertical="center" wrapText="1"/>
    </xf>
    <xf numFmtId="0" fontId="7" fillId="14" borderId="1" xfId="0" applyFont="1" applyFill="1" applyBorder="1" applyAlignment="1">
      <alignment wrapText="1"/>
    </xf>
    <xf numFmtId="0" fontId="0" fillId="14" borderId="1" xfId="0" applyFill="1" applyBorder="1"/>
    <xf numFmtId="0" fontId="8" fillId="15" borderId="1" xfId="1" applyFont="1" applyFill="1" applyBorder="1" applyAlignment="1">
      <alignment horizontal="center" vertical="center" wrapText="1"/>
    </xf>
    <xf numFmtId="165" fontId="3" fillId="15" borderId="1" xfId="3" applyFont="1" applyFill="1" applyBorder="1" applyAlignment="1" applyProtection="1">
      <alignment horizontal="center" vertical="center" wrapText="1"/>
    </xf>
    <xf numFmtId="1" fontId="3" fillId="15" borderId="1" xfId="1" applyNumberFormat="1" applyFont="1" applyFill="1" applyBorder="1" applyAlignment="1" applyProtection="1">
      <alignment horizontal="center" vertical="center" wrapText="1"/>
    </xf>
    <xf numFmtId="166" fontId="3" fillId="15" borderId="1" xfId="1" applyNumberFormat="1" applyFont="1" applyFill="1" applyBorder="1" applyAlignment="1">
      <alignment horizontal="center" vertical="center" wrapText="1"/>
    </xf>
    <xf numFmtId="0" fontId="3" fillId="15" borderId="1" xfId="1" applyFont="1" applyFill="1" applyBorder="1" applyAlignment="1" applyProtection="1">
      <alignment horizontal="center" vertical="center" wrapText="1"/>
      <protection locked="0"/>
    </xf>
    <xf numFmtId="44" fontId="3" fillId="13" borderId="1" xfId="13" applyFont="1" applyFill="1" applyBorder="1" applyAlignment="1">
      <alignment horizontal="center" vertical="center"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13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44" fontId="3" fillId="0" borderId="0" xfId="8" applyFont="1" applyAlignment="1" applyProtection="1">
      <alignment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horizontal="center" vertical="center" wrapText="1"/>
    </xf>
    <xf numFmtId="0" fontId="8" fillId="10" borderId="7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8" fillId="14" borderId="2" xfId="1" applyFont="1" applyFill="1" applyBorder="1" applyAlignment="1">
      <alignment horizontal="center" vertical="center" wrapText="1"/>
    </xf>
    <xf numFmtId="0" fontId="8" fillId="14" borderId="7" xfId="1" applyFont="1" applyFill="1" applyBorder="1" applyAlignment="1">
      <alignment horizontal="center" vertical="center" wrapText="1"/>
    </xf>
    <xf numFmtId="0" fontId="8" fillId="14" borderId="3" xfId="1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</cellXfs>
  <cellStyles count="2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4" xfId="14" xr:uid="{00000000-0005-0000-0000-000004000000}"/>
    <cellStyle name="Moeda 4 2" xfId="23" xr:uid="{00000000-0005-0000-0000-000004000000}"/>
    <cellStyle name="Moeda 5" xfId="22" xr:uid="{00000000-0005-0000-0000-00003E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4" xfId="18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4" xfId="17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8731600-D0A0-40D3-AC7D-B4113BDEADCB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724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C6DAD08-B176-414B-97CB-ECF8A04BC478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D6075FB-0D2E-40A5-9C22-A87AB4A18659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32"/>
  <sheetViews>
    <sheetView zoomScale="80" zoomScaleNormal="80" workbookViewId="0">
      <selection activeCell="I5" sqref="I5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75</v>
      </c>
      <c r="M1" s="138" t="s">
        <v>76</v>
      </c>
      <c r="N1" s="138" t="s">
        <v>77</v>
      </c>
      <c r="O1" s="138" t="s">
        <v>78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83">
        <v>44725</v>
      </c>
      <c r="M3" s="83">
        <v>44812</v>
      </c>
      <c r="N3" s="83">
        <v>44812</v>
      </c>
      <c r="O3" s="83">
        <v>44882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f>15-1</f>
        <v>14</v>
      </c>
      <c r="J4" s="24">
        <f>I4-(SUM(L4:W4))</f>
        <v>9</v>
      </c>
      <c r="K4" s="25" t="str">
        <f t="shared" ref="K4:K5" si="0">IF(J4&lt;0,"ATENÇÃO","OK")</f>
        <v>OK</v>
      </c>
      <c r="L4" s="86">
        <v>4</v>
      </c>
      <c r="M4" s="82"/>
      <c r="N4" s="86">
        <v>1</v>
      </c>
      <c r="O4" s="8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f>19-1</f>
        <v>18</v>
      </c>
      <c r="J5" s="24">
        <f t="shared" ref="J5:J31" si="1">I5-(SUM(L5:W5))</f>
        <v>16</v>
      </c>
      <c r="K5" s="25" t="str">
        <f t="shared" si="0"/>
        <v>OK</v>
      </c>
      <c r="L5" s="86">
        <v>1</v>
      </c>
      <c r="M5" s="82"/>
      <c r="N5" s="86">
        <v>1</v>
      </c>
      <c r="O5" s="80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f>19-1</f>
        <v>18</v>
      </c>
      <c r="J6" s="24">
        <f>I6-(SUM(L6:W6))</f>
        <v>16</v>
      </c>
      <c r="K6" s="25" t="str">
        <f t="shared" ref="K6:K31" si="2">IF(J6&lt;0,"ATENÇÃO","OK")</f>
        <v>OK</v>
      </c>
      <c r="L6" s="86">
        <v>1</v>
      </c>
      <c r="M6" s="85"/>
      <c r="N6" s="88">
        <v>1</v>
      </c>
      <c r="O6" s="85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>
        <v>4</v>
      </c>
      <c r="J7" s="24">
        <f t="shared" si="1"/>
        <v>3</v>
      </c>
      <c r="K7" s="25" t="str">
        <f t="shared" si="2"/>
        <v>OK</v>
      </c>
      <c r="L7" s="82"/>
      <c r="M7" s="85"/>
      <c r="N7" s="88">
        <v>1</v>
      </c>
      <c r="O7" s="85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20</v>
      </c>
      <c r="J8" s="24">
        <f t="shared" si="1"/>
        <v>19</v>
      </c>
      <c r="K8" s="25" t="str">
        <f t="shared" si="2"/>
        <v>OK</v>
      </c>
      <c r="L8" s="81"/>
      <c r="M8" s="85"/>
      <c r="N8" s="88">
        <v>1</v>
      </c>
      <c r="O8" s="85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14</v>
      </c>
      <c r="J9" s="24">
        <f t="shared" si="1"/>
        <v>12</v>
      </c>
      <c r="K9" s="25" t="str">
        <f t="shared" si="2"/>
        <v>OK</v>
      </c>
      <c r="L9" s="86">
        <v>1</v>
      </c>
      <c r="M9" s="85"/>
      <c r="N9" s="88">
        <v>1</v>
      </c>
      <c r="O9" s="85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7</v>
      </c>
      <c r="J10" s="24">
        <f t="shared" si="1"/>
        <v>6</v>
      </c>
      <c r="K10" s="25" t="str">
        <f t="shared" si="2"/>
        <v>OK</v>
      </c>
      <c r="L10" s="80"/>
      <c r="M10" s="85"/>
      <c r="N10" s="88">
        <v>1</v>
      </c>
      <c r="O10" s="85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f>5-1</f>
        <v>4</v>
      </c>
      <c r="J11" s="24">
        <f t="shared" si="1"/>
        <v>3</v>
      </c>
      <c r="K11" s="25" t="str">
        <f t="shared" si="2"/>
        <v>OK</v>
      </c>
      <c r="L11" s="80"/>
      <c r="M11" s="85"/>
      <c r="N11" s="88">
        <v>1</v>
      </c>
      <c r="O11" s="85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19</v>
      </c>
      <c r="J12" s="24">
        <f t="shared" si="1"/>
        <v>17</v>
      </c>
      <c r="K12" s="25" t="str">
        <f t="shared" si="2"/>
        <v>OK</v>
      </c>
      <c r="L12" s="86">
        <v>1</v>
      </c>
      <c r="M12" s="85"/>
      <c r="N12" s="88">
        <v>1</v>
      </c>
      <c r="O12" s="85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f>10-2</f>
        <v>8</v>
      </c>
      <c r="J13" s="24">
        <f t="shared" si="1"/>
        <v>8</v>
      </c>
      <c r="K13" s="25" t="str">
        <f t="shared" si="2"/>
        <v>OK</v>
      </c>
      <c r="L13" s="80"/>
      <c r="M13" s="85"/>
      <c r="N13" s="89"/>
      <c r="O13" s="85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18</v>
      </c>
      <c r="J14" s="24">
        <f t="shared" si="1"/>
        <v>18</v>
      </c>
      <c r="K14" s="25" t="str">
        <f t="shared" si="2"/>
        <v>OK</v>
      </c>
      <c r="L14" s="80"/>
      <c r="M14" s="84"/>
      <c r="N14" s="89"/>
      <c r="O14" s="85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10</v>
      </c>
      <c r="J15" s="24">
        <f t="shared" si="1"/>
        <v>9</v>
      </c>
      <c r="K15" s="25" t="str">
        <f t="shared" si="2"/>
        <v>OK</v>
      </c>
      <c r="L15" s="80"/>
      <c r="M15" s="80"/>
      <c r="N15" s="86">
        <v>1</v>
      </c>
      <c r="O15" s="82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8-1</f>
        <v>7</v>
      </c>
      <c r="J16" s="24">
        <f t="shared" si="1"/>
        <v>2</v>
      </c>
      <c r="K16" s="25" t="str">
        <f t="shared" si="2"/>
        <v>OK</v>
      </c>
      <c r="L16" s="86">
        <v>4</v>
      </c>
      <c r="M16" s="80"/>
      <c r="N16" s="86">
        <v>1</v>
      </c>
      <c r="O16" s="80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>
        <v>4</v>
      </c>
      <c r="J17" s="24">
        <f t="shared" si="1"/>
        <v>4</v>
      </c>
      <c r="K17" s="25" t="str">
        <f t="shared" si="2"/>
        <v>OK</v>
      </c>
      <c r="L17" s="80"/>
      <c r="M17" s="80"/>
      <c r="N17" s="80"/>
      <c r="O17" s="82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16</v>
      </c>
      <c r="J18" s="24">
        <f t="shared" si="1"/>
        <v>16</v>
      </c>
      <c r="K18" s="25" t="str">
        <f t="shared" si="2"/>
        <v>OK</v>
      </c>
      <c r="L18" s="80"/>
      <c r="M18" s="80"/>
      <c r="N18" s="80"/>
      <c r="O18" s="80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f>10-3</f>
        <v>7</v>
      </c>
      <c r="J19" s="24">
        <f t="shared" si="1"/>
        <v>7</v>
      </c>
      <c r="K19" s="25" t="str">
        <f t="shared" si="2"/>
        <v>OK</v>
      </c>
      <c r="L19" s="80"/>
      <c r="M19" s="80"/>
      <c r="N19" s="80"/>
      <c r="O19" s="80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5</v>
      </c>
      <c r="J20" s="24">
        <f t="shared" si="1"/>
        <v>4</v>
      </c>
      <c r="K20" s="25" t="str">
        <f t="shared" si="2"/>
        <v>OK</v>
      </c>
      <c r="L20" s="86">
        <v>1</v>
      </c>
      <c r="M20" s="80"/>
      <c r="N20" s="80"/>
      <c r="O20" s="80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f>4-1</f>
        <v>3</v>
      </c>
      <c r="J21" s="24">
        <f t="shared" si="1"/>
        <v>2</v>
      </c>
      <c r="K21" s="25" t="str">
        <f t="shared" si="2"/>
        <v>OK</v>
      </c>
      <c r="L21" s="86">
        <v>1</v>
      </c>
      <c r="M21" s="80"/>
      <c r="N21" s="80"/>
      <c r="O21" s="80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20</v>
      </c>
      <c r="J22" s="24">
        <f t="shared" si="1"/>
        <v>20</v>
      </c>
      <c r="K22" s="25" t="str">
        <f t="shared" si="2"/>
        <v>OK</v>
      </c>
      <c r="L22" s="80"/>
      <c r="M22" s="82"/>
      <c r="N22" s="82"/>
      <c r="O22" s="80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6</v>
      </c>
      <c r="J23" s="24">
        <f t="shared" si="1"/>
        <v>6</v>
      </c>
      <c r="K23" s="25" t="str">
        <f t="shared" si="2"/>
        <v>OK</v>
      </c>
      <c r="L23" s="80"/>
      <c r="M23" s="82"/>
      <c r="N23" s="82"/>
      <c r="O23" s="80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5-1</f>
        <v>4</v>
      </c>
      <c r="J24" s="24">
        <f t="shared" si="1"/>
        <v>3</v>
      </c>
      <c r="K24" s="25" t="str">
        <f t="shared" si="2"/>
        <v>OK</v>
      </c>
      <c r="L24" s="80"/>
      <c r="M24" s="86">
        <v>1</v>
      </c>
      <c r="N24" s="82"/>
      <c r="O24" s="80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15</v>
      </c>
      <c r="J25" s="24">
        <f t="shared" si="1"/>
        <v>13</v>
      </c>
      <c r="K25" s="25" t="str">
        <f t="shared" si="2"/>
        <v>OK</v>
      </c>
      <c r="L25" s="80"/>
      <c r="M25" s="87"/>
      <c r="N25" s="82"/>
      <c r="O25" s="86">
        <v>2</v>
      </c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>
        <v>5</v>
      </c>
      <c r="J26" s="24">
        <f t="shared" si="1"/>
        <v>5</v>
      </c>
      <c r="K26" s="25" t="str">
        <f t="shared" si="2"/>
        <v>OK</v>
      </c>
      <c r="L26" s="80"/>
      <c r="M26" s="80"/>
      <c r="N26" s="80"/>
      <c r="O26" s="80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5</v>
      </c>
      <c r="J27" s="24">
        <f t="shared" si="1"/>
        <v>2</v>
      </c>
      <c r="K27" s="25" t="str">
        <f t="shared" si="2"/>
        <v>OK</v>
      </c>
      <c r="L27" s="80"/>
      <c r="M27" s="86">
        <v>3</v>
      </c>
      <c r="N27" s="80"/>
      <c r="O27" s="80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f>800-30</f>
        <v>770</v>
      </c>
      <c r="J28" s="24">
        <f t="shared" si="1"/>
        <v>770</v>
      </c>
      <c r="K28" s="25" t="str">
        <f t="shared" si="2"/>
        <v>OK</v>
      </c>
      <c r="L28" s="80"/>
      <c r="M28" s="80"/>
      <c r="N28" s="80"/>
      <c r="O28" s="80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f>80-30</f>
        <v>50</v>
      </c>
      <c r="J29" s="24">
        <f t="shared" si="1"/>
        <v>50</v>
      </c>
      <c r="K29" s="25" t="str">
        <f t="shared" si="2"/>
        <v>OK</v>
      </c>
      <c r="L29" s="80"/>
      <c r="M29" s="80"/>
      <c r="N29" s="80"/>
      <c r="O29" s="80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3</v>
      </c>
      <c r="J30" s="24">
        <f t="shared" si="1"/>
        <v>3</v>
      </c>
      <c r="K30" s="25" t="str">
        <f t="shared" si="2"/>
        <v>OK</v>
      </c>
      <c r="L30" s="82"/>
      <c r="M30" s="80"/>
      <c r="N30" s="80"/>
      <c r="O30" s="80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2</v>
      </c>
      <c r="J31" s="24">
        <f t="shared" si="1"/>
        <v>2</v>
      </c>
      <c r="K31" s="25" t="str">
        <f t="shared" si="2"/>
        <v>OK</v>
      </c>
      <c r="L31" s="82"/>
      <c r="M31" s="80"/>
      <c r="N31" s="80"/>
      <c r="O31" s="80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37952</v>
      </c>
      <c r="M32" s="67">
        <f>SUMPRODUCT(H4:H31,M4:M31)</f>
        <v>12400</v>
      </c>
      <c r="N32" s="67">
        <f>SUMPRODUCT(H4:H31,N4:N31)</f>
        <v>30573</v>
      </c>
      <c r="O32" s="67">
        <f>SUMPRODUCT(H4:H31,O4:O31)</f>
        <v>2400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C4:C21"/>
    <mergeCell ref="C22:C31"/>
    <mergeCell ref="A22:A31"/>
    <mergeCell ref="A4:A21"/>
    <mergeCell ref="V1:V2"/>
    <mergeCell ref="L1:L2"/>
    <mergeCell ref="N1:N2"/>
    <mergeCell ref="O1:O2"/>
    <mergeCell ref="M1:M2"/>
    <mergeCell ref="W1:W2"/>
    <mergeCell ref="U1:U2"/>
    <mergeCell ref="D1:H1"/>
    <mergeCell ref="A2:K2"/>
    <mergeCell ref="A1:C1"/>
    <mergeCell ref="I1:K1"/>
    <mergeCell ref="Q1:Q2"/>
    <mergeCell ref="R1:R2"/>
    <mergeCell ref="S1:S2"/>
    <mergeCell ref="T1:T2"/>
    <mergeCell ref="P1:P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89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18">
        <v>44769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117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117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2</v>
      </c>
      <c r="J6" s="24">
        <f>I6-(SUM(L6:W6))</f>
        <v>2</v>
      </c>
      <c r="K6" s="25" t="str">
        <f t="shared" si="0"/>
        <v>OK</v>
      </c>
      <c r="L6" s="117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17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3</v>
      </c>
      <c r="J8" s="24">
        <f t="shared" si="1"/>
        <v>2</v>
      </c>
      <c r="K8" s="25" t="str">
        <f t="shared" si="0"/>
        <v>OK</v>
      </c>
      <c r="L8" s="120">
        <v>1</v>
      </c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3</v>
      </c>
      <c r="J9" s="24">
        <f t="shared" si="1"/>
        <v>3</v>
      </c>
      <c r="K9" s="25" t="str">
        <f t="shared" si="0"/>
        <v>OK</v>
      </c>
      <c r="L9" s="117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3</v>
      </c>
      <c r="J10" s="24">
        <f t="shared" si="1"/>
        <v>3</v>
      </c>
      <c r="K10" s="25" t="str">
        <f t="shared" si="0"/>
        <v>OK</v>
      </c>
      <c r="L10" s="117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3</v>
      </c>
      <c r="J11" s="24">
        <f t="shared" si="1"/>
        <v>2</v>
      </c>
      <c r="K11" s="25" t="str">
        <f t="shared" si="0"/>
        <v>OK</v>
      </c>
      <c r="L11" s="120">
        <v>1</v>
      </c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19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19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19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10</v>
      </c>
      <c r="J15" s="24">
        <f t="shared" si="1"/>
        <v>9</v>
      </c>
      <c r="K15" s="25" t="str">
        <f t="shared" si="0"/>
        <v>OK</v>
      </c>
      <c r="L15" s="120">
        <v>1</v>
      </c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3</v>
      </c>
      <c r="J16" s="24">
        <f t="shared" si="1"/>
        <v>2</v>
      </c>
      <c r="K16" s="25" t="str">
        <f t="shared" si="0"/>
        <v>OK</v>
      </c>
      <c r="L16" s="120">
        <v>1</v>
      </c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17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17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17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17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17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17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2</v>
      </c>
      <c r="K23" s="25" t="str">
        <f t="shared" si="0"/>
        <v>OK</v>
      </c>
      <c r="L23" s="117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117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4</v>
      </c>
      <c r="J25" s="24">
        <f t="shared" si="1"/>
        <v>4</v>
      </c>
      <c r="K25" s="25" t="str">
        <f t="shared" si="0"/>
        <v>OK</v>
      </c>
      <c r="L25" s="117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17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17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117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17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17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17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8227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V1:V2"/>
    <mergeCell ref="W1:W2"/>
    <mergeCell ref="U1:U2"/>
    <mergeCell ref="A2:K2"/>
    <mergeCell ref="A4:A21"/>
    <mergeCell ref="C4:C21"/>
    <mergeCell ref="R1:R2"/>
    <mergeCell ref="S1:S2"/>
    <mergeCell ref="T1:T2"/>
    <mergeCell ref="N1:N2"/>
    <mergeCell ref="A1:C1"/>
    <mergeCell ref="D1:H1"/>
    <mergeCell ref="I1:K1"/>
    <mergeCell ref="M1:M2"/>
    <mergeCell ref="L1:L2"/>
    <mergeCell ref="A22:A31"/>
    <mergeCell ref="C22:C31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2"/>
  <sheetViews>
    <sheetView zoomScale="80" zoomScaleNormal="80" workbookViewId="0">
      <selection activeCell="R10" sqref="R10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90</v>
      </c>
      <c r="M1" s="138" t="s">
        <v>91</v>
      </c>
      <c r="N1" s="138" t="s">
        <v>92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24">
        <v>44768</v>
      </c>
      <c r="M3" s="124">
        <v>44796</v>
      </c>
      <c r="N3" s="124">
        <v>44873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</v>
      </c>
      <c r="J4" s="24">
        <f>I4-(SUM(L4:W4))</f>
        <v>0</v>
      </c>
      <c r="K4" s="25" t="str">
        <f t="shared" ref="K4:K31" si="0">IF(J4&lt;0,"ATENÇÃO","OK")</f>
        <v>OK</v>
      </c>
      <c r="L4" s="127">
        <v>1</v>
      </c>
      <c r="M4" s="121"/>
      <c r="N4" s="12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</v>
      </c>
      <c r="J5" s="24">
        <f t="shared" ref="J5:J31" si="1">I5-(SUM(L5:W5))</f>
        <v>1</v>
      </c>
      <c r="K5" s="25" t="str">
        <f t="shared" si="0"/>
        <v>OK</v>
      </c>
      <c r="L5" s="121"/>
      <c r="M5" s="121"/>
      <c r="N5" s="12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1</v>
      </c>
      <c r="J6" s="24">
        <f>I6-(SUM(L6:W6))</f>
        <v>0</v>
      </c>
      <c r="K6" s="25" t="str">
        <f t="shared" si="0"/>
        <v>OK</v>
      </c>
      <c r="L6" s="127">
        <v>1</v>
      </c>
      <c r="M6" s="126"/>
      <c r="N6" s="125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21"/>
      <c r="M7" s="125"/>
      <c r="N7" s="125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122"/>
      <c r="M8" s="125"/>
      <c r="N8" s="126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121"/>
      <c r="M9" s="125"/>
      <c r="N9" s="125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121"/>
      <c r="M10" s="125"/>
      <c r="N10" s="125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121"/>
      <c r="M11" s="125"/>
      <c r="N11" s="125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21"/>
      <c r="M12" s="125"/>
      <c r="N12" s="125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21"/>
      <c r="M13" s="125"/>
      <c r="N13" s="125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21"/>
      <c r="M14" s="125"/>
      <c r="N14" s="125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21"/>
      <c r="M15" s="121"/>
      <c r="N15" s="12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0+1+1</f>
        <v>2</v>
      </c>
      <c r="J16" s="24">
        <f t="shared" si="1"/>
        <v>0</v>
      </c>
      <c r="K16" s="25" t="str">
        <f t="shared" si="0"/>
        <v>OK</v>
      </c>
      <c r="L16" s="121"/>
      <c r="M16" s="127">
        <v>1</v>
      </c>
      <c r="N16" s="127">
        <v>1</v>
      </c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21"/>
      <c r="M17" s="121"/>
      <c r="N17" s="12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21"/>
      <c r="M18" s="121"/>
      <c r="N18" s="12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21"/>
      <c r="M19" s="121"/>
      <c r="N19" s="12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21"/>
      <c r="M20" s="121"/>
      <c r="N20" s="12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21"/>
      <c r="M21" s="121"/>
      <c r="N21" s="12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21"/>
      <c r="M22" s="121"/>
      <c r="N22" s="12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121"/>
      <c r="M23" s="121"/>
      <c r="N23" s="12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121"/>
      <c r="M24" s="121"/>
      <c r="N24" s="12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121"/>
      <c r="M25" s="123"/>
      <c r="N25" s="12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21"/>
      <c r="M26" s="121"/>
      <c r="N26" s="12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21"/>
      <c r="M27" s="121"/>
      <c r="N27" s="12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121"/>
      <c r="M28" s="121"/>
      <c r="N28" s="12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21"/>
      <c r="M29" s="121"/>
      <c r="N29" s="12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23"/>
      <c r="M30" s="121"/>
      <c r="N30" s="12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23"/>
      <c r="M31" s="121"/>
      <c r="N31" s="12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3720</v>
      </c>
      <c r="M32" s="67">
        <f>SUMPRODUCT(H4:H31,M4:M31)</f>
        <v>2498</v>
      </c>
      <c r="N32" s="67">
        <f>SUMPRODUCT(H4:H31,N4:N31)</f>
        <v>2498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A1:C1"/>
    <mergeCell ref="D1:H1"/>
    <mergeCell ref="I1:K1"/>
    <mergeCell ref="A2:K2"/>
    <mergeCell ref="A4:A21"/>
    <mergeCell ref="C4:C21"/>
    <mergeCell ref="L1:L2"/>
    <mergeCell ref="O1:O2"/>
    <mergeCell ref="V1:V2"/>
    <mergeCell ref="W1:W2"/>
    <mergeCell ref="P1:P2"/>
    <mergeCell ref="Q1:Q2"/>
    <mergeCell ref="U1:U2"/>
    <mergeCell ref="R1:R2"/>
    <mergeCell ref="S1:S2"/>
    <mergeCell ref="T1:T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2"/>
  <sheetViews>
    <sheetView zoomScale="80" zoomScaleNormal="80" workbookViewId="0">
      <selection activeCell="Q14" sqref="Q1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94</v>
      </c>
      <c r="M1" s="138" t="s">
        <v>95</v>
      </c>
      <c r="N1" s="138" t="s">
        <v>96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35" t="s">
        <v>51</v>
      </c>
      <c r="M3" s="135" t="s">
        <v>51</v>
      </c>
      <c r="N3" s="135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f>1+1</f>
        <v>2</v>
      </c>
      <c r="J4" s="24">
        <f>I4-(SUM(L4:W4))</f>
        <v>0</v>
      </c>
      <c r="K4" s="25" t="str">
        <f t="shared" ref="K4:K31" si="0">IF(J4&lt;0,"ATENÇÃO","OK")</f>
        <v>OK</v>
      </c>
      <c r="L4" s="132"/>
      <c r="M4" s="132">
        <v>2</v>
      </c>
      <c r="N4" s="134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f>1+1</f>
        <v>2</v>
      </c>
      <c r="J5" s="24">
        <f t="shared" ref="J5:J31" si="1">I5-(SUM(L5:W5))</f>
        <v>0</v>
      </c>
      <c r="K5" s="25" t="str">
        <f t="shared" si="0"/>
        <v>OK</v>
      </c>
      <c r="L5" s="132"/>
      <c r="M5" s="132">
        <v>2</v>
      </c>
      <c r="N5" s="132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f>1+1</f>
        <v>2</v>
      </c>
      <c r="J6" s="24">
        <f>I6-(SUM(L6:W6))</f>
        <v>0</v>
      </c>
      <c r="K6" s="25" t="str">
        <f t="shared" si="0"/>
        <v>OK</v>
      </c>
      <c r="L6" s="132"/>
      <c r="M6" s="137">
        <v>2</v>
      </c>
      <c r="N6" s="136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32"/>
      <c r="M7" s="136"/>
      <c r="N7" s="136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f>1</f>
        <v>1</v>
      </c>
      <c r="J8" s="24">
        <f t="shared" si="1"/>
        <v>0</v>
      </c>
      <c r="K8" s="25" t="str">
        <f t="shared" si="0"/>
        <v>OK</v>
      </c>
      <c r="L8" s="133"/>
      <c r="M8" s="136"/>
      <c r="N8" s="137">
        <v>1</v>
      </c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132"/>
      <c r="M9" s="136"/>
      <c r="N9" s="136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f>0+1</f>
        <v>1</v>
      </c>
      <c r="J10" s="24">
        <f t="shared" si="1"/>
        <v>0</v>
      </c>
      <c r="K10" s="25" t="str">
        <f t="shared" si="0"/>
        <v>OK</v>
      </c>
      <c r="L10" s="132"/>
      <c r="M10" s="136"/>
      <c r="N10" s="136">
        <v>1</v>
      </c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f>1+1</f>
        <v>2</v>
      </c>
      <c r="J11" s="24">
        <f t="shared" si="1"/>
        <v>0</v>
      </c>
      <c r="K11" s="25" t="str">
        <f t="shared" si="0"/>
        <v>OK</v>
      </c>
      <c r="L11" s="132"/>
      <c r="M11" s="136">
        <v>2</v>
      </c>
      <c r="N11" s="136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32"/>
      <c r="M12" s="136"/>
      <c r="N12" s="136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1</v>
      </c>
      <c r="J13" s="24">
        <f t="shared" si="1"/>
        <v>0</v>
      </c>
      <c r="K13" s="25" t="str">
        <f t="shared" si="0"/>
        <v>OK</v>
      </c>
      <c r="L13" s="132"/>
      <c r="M13" s="136">
        <v>1</v>
      </c>
      <c r="N13" s="136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32"/>
      <c r="M14" s="136"/>
      <c r="N14" s="136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32"/>
      <c r="M15" s="132"/>
      <c r="N15" s="132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3+2</f>
        <v>5</v>
      </c>
      <c r="J16" s="24">
        <f t="shared" si="1"/>
        <v>0</v>
      </c>
      <c r="K16" s="25" t="str">
        <f t="shared" si="0"/>
        <v>OK</v>
      </c>
      <c r="L16" s="132"/>
      <c r="M16" s="132">
        <v>3</v>
      </c>
      <c r="N16" s="132">
        <v>2</v>
      </c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32"/>
      <c r="M17" s="132"/>
      <c r="N17" s="132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32"/>
      <c r="M18" s="132"/>
      <c r="N18" s="132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32"/>
      <c r="M19" s="132"/>
      <c r="N19" s="132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f>0+1</f>
        <v>1</v>
      </c>
      <c r="J20" s="24">
        <f t="shared" si="1"/>
        <v>0</v>
      </c>
      <c r="K20" s="25" t="str">
        <f t="shared" si="0"/>
        <v>OK</v>
      </c>
      <c r="L20" s="132"/>
      <c r="M20" s="132"/>
      <c r="N20" s="132">
        <v>1</v>
      </c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32"/>
      <c r="M21" s="132"/>
      <c r="N21" s="132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32"/>
      <c r="M22" s="132"/>
      <c r="N22" s="134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132"/>
      <c r="M23" s="132"/>
      <c r="N23" s="132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1</v>
      </c>
      <c r="J24" s="24">
        <f t="shared" si="1"/>
        <v>0</v>
      </c>
      <c r="K24" s="25" t="str">
        <f t="shared" si="0"/>
        <v>OK</v>
      </c>
      <c r="L24" s="132">
        <v>1</v>
      </c>
      <c r="M24" s="132"/>
      <c r="N24" s="132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132"/>
      <c r="M25" s="134"/>
      <c r="N25" s="132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32"/>
      <c r="M26" s="132"/>
      <c r="N26" s="132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32"/>
      <c r="M27" s="132"/>
      <c r="N27" s="132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132"/>
      <c r="M28" s="132"/>
      <c r="N28" s="132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32"/>
      <c r="M29" s="132"/>
      <c r="N29" s="132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34"/>
      <c r="M30" s="132"/>
      <c r="N30" s="132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34"/>
      <c r="M31" s="132"/>
      <c r="N31" s="132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4600</v>
      </c>
      <c r="M32" s="67">
        <f>SUMPRODUCT(H4:H31,M4:M31)</f>
        <v>25234</v>
      </c>
      <c r="N32" s="67">
        <f>SUMPRODUCT(H4:H31,N4:N31)</f>
        <v>17792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A1:C1"/>
    <mergeCell ref="D1:H1"/>
    <mergeCell ref="I1:K1"/>
    <mergeCell ref="A2:K2"/>
    <mergeCell ref="A4:A21"/>
    <mergeCell ref="C4:C21"/>
    <mergeCell ref="L1:L2"/>
    <mergeCell ref="O1:O2"/>
    <mergeCell ref="V1:V2"/>
    <mergeCell ref="W1:W2"/>
    <mergeCell ref="P1:P2"/>
    <mergeCell ref="Q1:Q2"/>
    <mergeCell ref="U1:U2"/>
    <mergeCell ref="R1:R2"/>
    <mergeCell ref="S1:S2"/>
    <mergeCell ref="T1:T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2"/>
  <sheetViews>
    <sheetView zoomScale="80" zoomScaleNormal="80" workbookViewId="0">
      <selection activeCell="J14" sqref="J1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63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2</v>
      </c>
      <c r="J4" s="24">
        <f>I4-(SUM(L4:W4))</f>
        <v>2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</v>
      </c>
      <c r="J15" s="24">
        <f t="shared" si="1"/>
        <v>2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2</v>
      </c>
      <c r="J20" s="24">
        <f t="shared" si="1"/>
        <v>2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2</v>
      </c>
      <c r="J22" s="24">
        <f t="shared" si="1"/>
        <v>2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2</v>
      </c>
      <c r="J24" s="24">
        <f t="shared" si="1"/>
        <v>2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2</v>
      </c>
      <c r="J25" s="24">
        <f t="shared" si="1"/>
        <v>2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2</v>
      </c>
      <c r="J30" s="24">
        <f t="shared" si="1"/>
        <v>2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M1:M2"/>
    <mergeCell ref="N1:N2"/>
    <mergeCell ref="O1:O2"/>
    <mergeCell ref="A22:A31"/>
    <mergeCell ref="W1:W2"/>
    <mergeCell ref="C22:C31"/>
    <mergeCell ref="A1:C1"/>
    <mergeCell ref="L1:L2"/>
    <mergeCell ref="D1:H1"/>
    <mergeCell ref="I1:K1"/>
    <mergeCell ref="U1:U2"/>
    <mergeCell ref="V1:V2"/>
    <mergeCell ref="P1:P2"/>
    <mergeCell ref="T1:T2"/>
    <mergeCell ref="A2:K2"/>
    <mergeCell ref="A4:A21"/>
    <mergeCell ref="C4:C21"/>
    <mergeCell ref="Q1:Q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2"/>
  <sheetViews>
    <sheetView zoomScale="80" zoomScaleNormal="80" workbookViewId="0">
      <selection activeCell="R15" sqref="R15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93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31">
        <v>44818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5</v>
      </c>
      <c r="J4" s="24">
        <f>I4-(SUM(L4:W4))</f>
        <v>5</v>
      </c>
      <c r="K4" s="25" t="str">
        <f t="shared" ref="K4:K31" si="0">IF(J4&lt;0,"ATENÇÃO","OK")</f>
        <v>OK</v>
      </c>
      <c r="L4" s="128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5</v>
      </c>
      <c r="J5" s="24">
        <f t="shared" ref="J5:J31" si="1">I5-(SUM(L5:W5))</f>
        <v>5</v>
      </c>
      <c r="K5" s="25" t="str">
        <f t="shared" si="0"/>
        <v>OK</v>
      </c>
      <c r="L5" s="128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5</v>
      </c>
      <c r="J6" s="24">
        <f>I6-(SUM(L6:W6))</f>
        <v>5</v>
      </c>
      <c r="K6" s="25" t="str">
        <f t="shared" si="0"/>
        <v>OK</v>
      </c>
      <c r="L6" s="128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28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3</v>
      </c>
      <c r="J8" s="24">
        <f t="shared" si="1"/>
        <v>3</v>
      </c>
      <c r="K8" s="25" t="str">
        <f t="shared" si="0"/>
        <v>OK</v>
      </c>
      <c r="L8" s="129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3</v>
      </c>
      <c r="J9" s="24">
        <f t="shared" si="1"/>
        <v>3</v>
      </c>
      <c r="K9" s="25" t="str">
        <f t="shared" si="0"/>
        <v>OK</v>
      </c>
      <c r="L9" s="128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1</v>
      </c>
      <c r="J10" s="24">
        <f t="shared" si="1"/>
        <v>1</v>
      </c>
      <c r="K10" s="25" t="str">
        <f t="shared" si="0"/>
        <v>OK</v>
      </c>
      <c r="L10" s="128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4</v>
      </c>
      <c r="J11" s="24">
        <f t="shared" si="1"/>
        <v>4</v>
      </c>
      <c r="K11" s="25" t="str">
        <f t="shared" si="0"/>
        <v>OK</v>
      </c>
      <c r="L11" s="128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3</v>
      </c>
      <c r="J12" s="24">
        <f t="shared" si="1"/>
        <v>3</v>
      </c>
      <c r="K12" s="25" t="str">
        <f t="shared" si="0"/>
        <v>OK</v>
      </c>
      <c r="L12" s="128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3</v>
      </c>
      <c r="J13" s="24">
        <f t="shared" si="1"/>
        <v>3</v>
      </c>
      <c r="K13" s="25" t="str">
        <f t="shared" si="0"/>
        <v>OK</v>
      </c>
      <c r="L13" s="128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3</v>
      </c>
      <c r="J14" s="24">
        <f t="shared" si="1"/>
        <v>3</v>
      </c>
      <c r="K14" s="25" t="str">
        <f t="shared" si="0"/>
        <v>OK</v>
      </c>
      <c r="L14" s="128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28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3</v>
      </c>
      <c r="J16" s="24">
        <f t="shared" si="1"/>
        <v>3</v>
      </c>
      <c r="K16" s="25" t="str">
        <f t="shared" si="0"/>
        <v>OK</v>
      </c>
      <c r="L16" s="128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28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3</v>
      </c>
      <c r="J18" s="24">
        <f t="shared" si="1"/>
        <v>3</v>
      </c>
      <c r="K18" s="25" t="str">
        <f t="shared" si="0"/>
        <v>OK</v>
      </c>
      <c r="L18" s="128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2</v>
      </c>
      <c r="J19" s="24">
        <f t="shared" si="1"/>
        <v>2</v>
      </c>
      <c r="K19" s="25" t="str">
        <f t="shared" si="0"/>
        <v>OK</v>
      </c>
      <c r="L19" s="128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28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28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16</v>
      </c>
      <c r="J22" s="24">
        <f t="shared" si="1"/>
        <v>0</v>
      </c>
      <c r="K22" s="25" t="str">
        <f t="shared" si="0"/>
        <v>OK</v>
      </c>
      <c r="L22" s="128">
        <v>16</v>
      </c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3</v>
      </c>
      <c r="J23" s="24">
        <f t="shared" si="1"/>
        <v>3</v>
      </c>
      <c r="K23" s="25" t="str">
        <f t="shared" si="0"/>
        <v>OK</v>
      </c>
      <c r="L23" s="128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4</v>
      </c>
      <c r="J24" s="24">
        <f t="shared" si="1"/>
        <v>4</v>
      </c>
      <c r="K24" s="25" t="str">
        <f t="shared" si="0"/>
        <v>OK</v>
      </c>
      <c r="L24" s="128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5</v>
      </c>
      <c r="J25" s="24">
        <f t="shared" si="1"/>
        <v>5</v>
      </c>
      <c r="K25" s="25" t="str">
        <f t="shared" si="0"/>
        <v>OK</v>
      </c>
      <c r="L25" s="128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28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28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200</v>
      </c>
      <c r="J28" s="24">
        <f t="shared" si="1"/>
        <v>200</v>
      </c>
      <c r="K28" s="25" t="str">
        <f t="shared" si="0"/>
        <v>OK</v>
      </c>
      <c r="L28" s="128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50</v>
      </c>
      <c r="J29" s="24">
        <f t="shared" si="1"/>
        <v>50</v>
      </c>
      <c r="K29" s="25" t="str">
        <f t="shared" si="0"/>
        <v>OK</v>
      </c>
      <c r="L29" s="128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3</v>
      </c>
      <c r="J30" s="24">
        <f t="shared" si="1"/>
        <v>3</v>
      </c>
      <c r="K30" s="25" t="str">
        <f t="shared" si="0"/>
        <v>OK</v>
      </c>
      <c r="L30" s="1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1</v>
      </c>
      <c r="J31" s="24">
        <f t="shared" si="1"/>
        <v>1</v>
      </c>
      <c r="K31" s="25" t="str">
        <f t="shared" si="0"/>
        <v>OK</v>
      </c>
      <c r="L31" s="130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32000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A1:C1"/>
    <mergeCell ref="D1:H1"/>
    <mergeCell ref="I1:K1"/>
    <mergeCell ref="A2:K2"/>
    <mergeCell ref="A4:A21"/>
    <mergeCell ref="C4:C21"/>
    <mergeCell ref="L1:L2"/>
    <mergeCell ref="M1:M2"/>
    <mergeCell ref="N1:N2"/>
    <mergeCell ref="O1:O2"/>
    <mergeCell ref="V1:V2"/>
    <mergeCell ref="W1:W2"/>
    <mergeCell ref="P1:P2"/>
    <mergeCell ref="Q1:Q2"/>
    <mergeCell ref="U1:U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6CC4-D1E7-4B20-9EA9-3D5F04E0C757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63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U1:U2"/>
    <mergeCell ref="V1:V2"/>
    <mergeCell ref="W1:W2"/>
    <mergeCell ref="A2:K2"/>
    <mergeCell ref="A4:A21"/>
    <mergeCell ref="C4:C21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  <mergeCell ref="A22:A31"/>
    <mergeCell ref="C22:C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2"/>
  <sheetViews>
    <sheetView zoomScale="80" zoomScaleNormal="80" workbookViewId="0">
      <selection activeCell="M10" sqref="M10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63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6</v>
      </c>
      <c r="J4" s="24">
        <f>I4-(SUM(L4:W4))</f>
        <v>6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6</v>
      </c>
      <c r="J5" s="24">
        <f t="shared" ref="J5:J31" si="1">I5-(SUM(L5:W5))</f>
        <v>6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6</v>
      </c>
      <c r="J6" s="24">
        <f>I6-(SUM(L6:W6))</f>
        <v>6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4</v>
      </c>
      <c r="J9" s="24">
        <f t="shared" si="1"/>
        <v>4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2</v>
      </c>
      <c r="J10" s="24">
        <f t="shared" si="1"/>
        <v>2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4</v>
      </c>
      <c r="J12" s="24">
        <f t="shared" si="1"/>
        <v>4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8</v>
      </c>
      <c r="J13" s="24">
        <f t="shared" si="1"/>
        <v>8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4</v>
      </c>
      <c r="J14" s="24">
        <f t="shared" si="1"/>
        <v>4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8</v>
      </c>
      <c r="J16" s="24">
        <f t="shared" si="1"/>
        <v>8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6</v>
      </c>
      <c r="J19" s="24">
        <f t="shared" si="1"/>
        <v>6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4</v>
      </c>
      <c r="J20" s="24">
        <f t="shared" si="1"/>
        <v>4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v>4</v>
      </c>
      <c r="J21" s="24">
        <f t="shared" si="1"/>
        <v>4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3</v>
      </c>
      <c r="J23" s="24">
        <f t="shared" si="1"/>
        <v>3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2</v>
      </c>
      <c r="J24" s="24">
        <f t="shared" si="1"/>
        <v>2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>
        <v>8</v>
      </c>
      <c r="J26" s="24">
        <f t="shared" si="1"/>
        <v>8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3</v>
      </c>
      <c r="J27" s="24">
        <f t="shared" si="1"/>
        <v>3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100</v>
      </c>
      <c r="J28" s="24">
        <f t="shared" si="1"/>
        <v>100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50</v>
      </c>
      <c r="J29" s="24">
        <f t="shared" si="1"/>
        <v>50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3</v>
      </c>
      <c r="J30" s="24">
        <f t="shared" si="1"/>
        <v>3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D1:H1"/>
    <mergeCell ref="I1:K1"/>
    <mergeCell ref="V1:V2"/>
    <mergeCell ref="W1:W2"/>
    <mergeCell ref="U1:U2"/>
    <mergeCell ref="A2:K2"/>
    <mergeCell ref="A4:A21"/>
    <mergeCell ref="C4:C21"/>
    <mergeCell ref="T1:T2"/>
    <mergeCell ref="N1:N2"/>
    <mergeCell ref="O1:O2"/>
    <mergeCell ref="P1:P2"/>
    <mergeCell ref="Q1:Q2"/>
    <mergeCell ref="R1:R2"/>
    <mergeCell ref="S1:S2"/>
    <mergeCell ref="A1:C1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6"/>
  <sheetViews>
    <sheetView tabSelected="1" zoomScale="80" zoomScaleNormal="80" workbookViewId="0">
      <selection activeCell="U19" sqref="U19"/>
    </sheetView>
  </sheetViews>
  <sheetFormatPr defaultColWidth="9.7109375" defaultRowHeight="15" x14ac:dyDescent="0.25"/>
  <cols>
    <col min="1" max="1" width="8.85546875" style="1" customWidth="1"/>
    <col min="2" max="2" width="7.5703125" style="1" customWidth="1"/>
    <col min="3" max="3" width="31.7109375" style="26" customWidth="1"/>
    <col min="4" max="4" width="58.28515625" style="1" customWidth="1"/>
    <col min="5" max="5" width="24" style="1" customWidth="1"/>
    <col min="6" max="6" width="12.5703125" style="6" customWidth="1"/>
    <col min="7" max="7" width="13.28515625" style="27" customWidth="1"/>
    <col min="8" max="8" width="12.5703125" style="4" customWidth="1"/>
    <col min="9" max="9" width="16" style="2" customWidth="1"/>
    <col min="10" max="10" width="18.28515625" style="2" customWidth="1"/>
    <col min="11" max="16384" width="9.7109375" style="2"/>
  </cols>
  <sheetData>
    <row r="1" spans="1:10" ht="50.25" customHeight="1" x14ac:dyDescent="0.25">
      <c r="A1" s="159" t="s">
        <v>60</v>
      </c>
      <c r="B1" s="159"/>
      <c r="C1" s="159"/>
      <c r="D1" s="159" t="s">
        <v>61</v>
      </c>
      <c r="E1" s="159"/>
      <c r="F1" s="158" t="s">
        <v>62</v>
      </c>
      <c r="G1" s="158"/>
      <c r="H1" s="158"/>
      <c r="I1" s="158"/>
      <c r="J1" s="158"/>
    </row>
    <row r="2" spans="1:10" s="3" customFormat="1" ht="30" x14ac:dyDescent="0.2">
      <c r="A2" s="57" t="s">
        <v>52</v>
      </c>
      <c r="B2" s="57" t="s">
        <v>53</v>
      </c>
      <c r="C2" s="57" t="s">
        <v>54</v>
      </c>
      <c r="D2" s="57" t="s">
        <v>33</v>
      </c>
      <c r="E2" s="22" t="s">
        <v>50</v>
      </c>
      <c r="F2" s="28" t="s">
        <v>3</v>
      </c>
      <c r="G2" s="23" t="s">
        <v>4</v>
      </c>
      <c r="H2" s="21" t="s">
        <v>5</v>
      </c>
      <c r="I2" s="29" t="s">
        <v>6</v>
      </c>
      <c r="J2" s="29" t="s">
        <v>7</v>
      </c>
    </row>
    <row r="3" spans="1:10" ht="30" customHeight="1" x14ac:dyDescent="0.25">
      <c r="A3" s="147">
        <v>1</v>
      </c>
      <c r="B3" s="42">
        <v>1</v>
      </c>
      <c r="C3" s="140" t="s">
        <v>64</v>
      </c>
      <c r="D3" s="43" t="s">
        <v>13</v>
      </c>
      <c r="E3" s="63">
        <v>1785</v>
      </c>
      <c r="F3" s="19">
        <f>PROEX!I4+MESC!I4+BU!I4+'RADIO UDESC'!I4+CEART!I4+CAV!I4+FAED!I4+CEFID!I4+CERES!I4+CEPLAN!I4+CEAVI!I4+CCT!I4+CESFI!I4+ESAG!I4+CEAD!I4+CEO!I4</f>
        <v>46</v>
      </c>
      <c r="G3" s="24">
        <f>(PROEX!I4-PROEX!J4)+(MESC!I4-MESC!J4)+('RADIO UDESC'!I4-'RADIO UDESC'!J4)+(BU!I4-BU!J4)+(ESAG!I4-ESAG!J4)+(CEART!I4-CEART!J4)+(FAED!I4-FAED!J4)+(FAED!I4-FAED!J4)+(CEAD!I4-CEAD!J4)+(CEFID!I4-CEFID!J4)+(CESFI!I4-CESFI!J4)+(CERES!I4-CERES!J4)+(CEAVI!I4-CEAVI!J4)+(CEPLAN!I4-CEPLAN!J4)+(CAV!I4-CAV!J4)+(CEO!I4-CEO!J4)+(CCT!I4-CCT!J4)</f>
        <v>9</v>
      </c>
      <c r="H3" s="30">
        <f>F3-G3</f>
        <v>37</v>
      </c>
      <c r="I3" s="20">
        <f>F3*E3</f>
        <v>82110</v>
      </c>
      <c r="J3" s="20">
        <f>G3*E3</f>
        <v>16065</v>
      </c>
    </row>
    <row r="4" spans="1:10" ht="30" customHeight="1" x14ac:dyDescent="0.25">
      <c r="A4" s="147"/>
      <c r="B4" s="42">
        <v>2</v>
      </c>
      <c r="C4" s="141"/>
      <c r="D4" s="43" t="s">
        <v>14</v>
      </c>
      <c r="E4" s="63">
        <v>2302</v>
      </c>
      <c r="F4" s="19">
        <f>PROEX!I5+MESC!I5+BU!I5+'RADIO UDESC'!I5+CEART!I5+CAV!I5+FAED!I5+CEFID!I5+CERES!I5+CEPLAN!I5+CEAVI!I5+CCT!I5+CESFI!I5+ESAG!I5+CEAD!I5+CEO!I5</f>
        <v>48</v>
      </c>
      <c r="G4" s="24">
        <f>(PROEX!I5-PROEX!J5)+(MESC!I5-MESC!J5)+('RADIO UDESC'!I5-'RADIO UDESC'!J5)+(BU!I5-BU!J5)+(ESAG!I5-ESAG!J5)+(CEART!I5-CEART!J5)+(FAED!I5-FAED!J5)+(FAED!I5-FAED!J5)+(CEAD!I5-CEAD!J5)+(CEFID!I5-CEFID!J5)+(CESFI!I5-CESFI!J5)+(CERES!I5-CERES!J5)+(CEAVI!I5-CEAVI!J5)+(CEPLAN!I5-CEPLAN!J5)+(CAV!I5-CAV!J5)+(CEO!I5-CEO!J5)+(CCT!I5-CCT!J5)</f>
        <v>8</v>
      </c>
      <c r="H4" s="30">
        <f t="shared" ref="H4:H30" si="0">F4-G4</f>
        <v>40</v>
      </c>
      <c r="I4" s="20">
        <f t="shared" ref="I4:I30" si="1">F4*E4</f>
        <v>110496</v>
      </c>
      <c r="J4" s="20">
        <f t="shared" ref="J4:J30" si="2">G4*E4</f>
        <v>18416</v>
      </c>
    </row>
    <row r="5" spans="1:10" ht="30" customHeight="1" x14ac:dyDescent="0.25">
      <c r="A5" s="147"/>
      <c r="B5" s="42">
        <v>3</v>
      </c>
      <c r="C5" s="141"/>
      <c r="D5" s="43" t="s">
        <v>15</v>
      </c>
      <c r="E5" s="64">
        <v>1935</v>
      </c>
      <c r="F5" s="19">
        <f>PROEX!I6+MESC!I6+BU!I6+'RADIO UDESC'!I6+CEART!I6+CAV!I6+FAED!I6+CEFID!I6+CERES!I6+CEPLAN!I6+CEAVI!I6+CCT!I6+CESFI!I6+ESAG!I6+CEAD!I6+CEO!I6</f>
        <v>45</v>
      </c>
      <c r="G5" s="24">
        <f>(PROEX!I6-PROEX!J6)+(MESC!I6-MESC!J6)+('RADIO UDESC'!I6-'RADIO UDESC'!J6)+(BU!I6-BU!J6)+(ESAG!I6-ESAG!J6)+(CEART!I6-CEART!J6)+(FAED!I6-FAED!J6)+(FAED!I6-FAED!J6)+(CEAD!I6-CEAD!J6)+(CEFID!I6-CEFID!J6)+(CESFI!I6-CESFI!J6)+(CERES!I6-CERES!J6)+(CEAVI!I6-CEAVI!J6)+(CEPLAN!I6-CEPLAN!J6)+(CAV!I6-CAV!J6)+(CEO!I6-CEO!J6)+(CCT!I6-CCT!J6)</f>
        <v>9</v>
      </c>
      <c r="H5" s="30">
        <f t="shared" si="0"/>
        <v>36</v>
      </c>
      <c r="I5" s="20">
        <f t="shared" si="1"/>
        <v>87075</v>
      </c>
      <c r="J5" s="20">
        <f t="shared" si="2"/>
        <v>17415</v>
      </c>
    </row>
    <row r="6" spans="1:10" ht="30" customHeight="1" x14ac:dyDescent="0.25">
      <c r="A6" s="147"/>
      <c r="B6" s="42">
        <v>4</v>
      </c>
      <c r="C6" s="141"/>
      <c r="D6" s="46" t="s">
        <v>16</v>
      </c>
      <c r="E6" s="64">
        <v>6483</v>
      </c>
      <c r="F6" s="19">
        <f>PROEX!I7+MESC!I7+BU!I7+'RADIO UDESC'!I7+CEART!I7+CAV!I7+FAED!I7+CEFID!I7+CERES!I7+CEPLAN!I7+CEAVI!I7+CCT!I7+CESFI!I7+ESAG!I7+CEAD!I7+CEO!I7</f>
        <v>6</v>
      </c>
      <c r="G6" s="24">
        <f>(PROEX!I7-PROEX!J7)+(MESC!I7-MESC!J7)+('RADIO UDESC'!I7-'RADIO UDESC'!J7)+(BU!I7-BU!J7)+(ESAG!I7-ESAG!J7)+(CEART!I7-CEART!J7)+(FAED!I7-FAED!J7)+(FAED!I7-FAED!J7)+(CEAD!I7-CEAD!J7)+(CEFID!I7-CEFID!J7)+(CESFI!I7-CESFI!J7)+(CERES!I7-CERES!J7)+(CEAVI!I7-CEAVI!J7)+(CEPLAN!I7-CEPLAN!J7)+(CAV!I7-CAV!J7)+(CEO!I7-CEO!J7)+(CCT!I7-CCT!J7)</f>
        <v>1</v>
      </c>
      <c r="H6" s="30">
        <f t="shared" si="0"/>
        <v>5</v>
      </c>
      <c r="I6" s="20">
        <f t="shared" si="1"/>
        <v>38898</v>
      </c>
      <c r="J6" s="20">
        <f t="shared" si="2"/>
        <v>6483</v>
      </c>
    </row>
    <row r="7" spans="1:10" ht="30" customHeight="1" x14ac:dyDescent="0.25">
      <c r="A7" s="147"/>
      <c r="B7" s="42">
        <v>5</v>
      </c>
      <c r="C7" s="141"/>
      <c r="D7" s="43" t="s">
        <v>17</v>
      </c>
      <c r="E7" s="64">
        <v>2200</v>
      </c>
      <c r="F7" s="19">
        <f>PROEX!I8+MESC!I8+BU!I8+'RADIO UDESC'!I8+CEART!I8+CAV!I8+FAED!I8+CEFID!I8+CERES!I8+CEPLAN!I8+CEAVI!I8+CCT!I8+CESFI!I8+ESAG!I8+CEAD!I8+CEO!I8</f>
        <v>56</v>
      </c>
      <c r="G7" s="24">
        <f>(PROEX!I8-PROEX!J8)+(MESC!I8-MESC!J8)+('RADIO UDESC'!I8-'RADIO UDESC'!J8)+(BU!I8-BU!J8)+(ESAG!I8-ESAG!J8)+(CEART!I8-CEART!J8)+(FAED!I8-FAED!J8)+(FAED!I8-FAED!J8)+(CEAD!I8-CEAD!J8)+(CEFID!I8-CEFID!J8)+(CESFI!I8-CESFI!J8)+(CERES!I8-CERES!J8)+(CEAVI!I8-CEAVI!J8)+(CEPLAN!I8-CEPLAN!J8)+(CAV!I8-CAV!J8)+(CEO!I8-CEO!J8)+(CCT!I8-CCT!J8)</f>
        <v>7</v>
      </c>
      <c r="H7" s="30">
        <f t="shared" si="0"/>
        <v>49</v>
      </c>
      <c r="I7" s="20">
        <f t="shared" si="1"/>
        <v>123200</v>
      </c>
      <c r="J7" s="20">
        <f t="shared" si="2"/>
        <v>15400</v>
      </c>
    </row>
    <row r="8" spans="1:10" ht="30" customHeight="1" x14ac:dyDescent="0.25">
      <c r="A8" s="147"/>
      <c r="B8" s="42">
        <v>6</v>
      </c>
      <c r="C8" s="141"/>
      <c r="D8" s="43" t="s">
        <v>18</v>
      </c>
      <c r="E8" s="64">
        <v>3143</v>
      </c>
      <c r="F8" s="19">
        <f>PROEX!I9+MESC!I9+BU!I9+'RADIO UDESC'!I9+CEART!I9+CAV!I9+FAED!I9+CEFID!I9+CERES!I9+CEPLAN!I9+CEAVI!I9+CCT!I9+CESFI!I9+ESAG!I9+CEAD!I9+CEO!I9</f>
        <v>41</v>
      </c>
      <c r="G8" s="24">
        <f>(PROEX!I9-PROEX!J9)+(MESC!I9-MESC!J9)+('RADIO UDESC'!I9-'RADIO UDESC'!J9)+(BU!I9-BU!J9)+(ESAG!I9-ESAG!J9)+(CEART!I9-CEART!J9)+(FAED!I9-FAED!J9)+(FAED!I9-FAED!J9)+(CEAD!I9-CEAD!J9)+(CEFID!I9-CEFID!J9)+(CESFI!I9-CESFI!J9)+(CERES!I9-CERES!J9)+(CEAVI!I9-CEAVI!J9)+(CEPLAN!I9-CEPLAN!J9)+(CAV!I9-CAV!J9)+(CEO!I9-CEO!J9)+(CCT!I9-CCT!J9)</f>
        <v>4</v>
      </c>
      <c r="H8" s="30">
        <f t="shared" si="0"/>
        <v>37</v>
      </c>
      <c r="I8" s="20">
        <f t="shared" si="1"/>
        <v>128863</v>
      </c>
      <c r="J8" s="20">
        <f t="shared" si="2"/>
        <v>12572</v>
      </c>
    </row>
    <row r="9" spans="1:10" ht="30" customHeight="1" x14ac:dyDescent="0.25">
      <c r="A9" s="147"/>
      <c r="B9" s="42">
        <v>7</v>
      </c>
      <c r="C9" s="141"/>
      <c r="D9" s="43" t="s">
        <v>19</v>
      </c>
      <c r="E9" s="64">
        <v>3958</v>
      </c>
      <c r="F9" s="19">
        <f>PROEX!I10+MESC!I10+BU!I10+'RADIO UDESC'!I10+CEART!I10+CAV!I10+FAED!I10+CEFID!I10+CERES!I10+CEPLAN!I10+CEAVI!I10+CCT!I10+CESFI!I10+ESAG!I10+CEAD!I10+CEO!I10</f>
        <v>29</v>
      </c>
      <c r="G9" s="24">
        <f>(PROEX!I10-PROEX!J10)+(MESC!I10-MESC!J10)+('RADIO UDESC'!I10-'RADIO UDESC'!J10)+(BU!I10-BU!J10)+(ESAG!I10-ESAG!J10)+(CEART!I10-CEART!J10)+(FAED!I10-FAED!J10)+(FAED!I10-FAED!J10)+(CEAD!I10-CEAD!J10)+(CEFID!I10-CEFID!J10)+(CESFI!I10-CESFI!J10)+(CERES!I10-CERES!J10)+(CEAVI!I10-CEAVI!J10)+(CEPLAN!I10-CEPLAN!J10)+(CAV!I10-CAV!J10)+(CEO!I10-CEO!J10)+(CCT!I10-CCT!J10)</f>
        <v>3</v>
      </c>
      <c r="H9" s="30">
        <f t="shared" si="0"/>
        <v>26</v>
      </c>
      <c r="I9" s="20">
        <f t="shared" si="1"/>
        <v>114782</v>
      </c>
      <c r="J9" s="20">
        <f t="shared" si="2"/>
        <v>11874</v>
      </c>
    </row>
    <row r="10" spans="1:10" ht="30" customHeight="1" x14ac:dyDescent="0.25">
      <c r="A10" s="147"/>
      <c r="B10" s="42">
        <v>8</v>
      </c>
      <c r="C10" s="141"/>
      <c r="D10" s="43" t="s">
        <v>20</v>
      </c>
      <c r="E10" s="64">
        <v>2467</v>
      </c>
      <c r="F10" s="19">
        <f>PROEX!I11+MESC!I11+BU!I11+'RADIO UDESC'!I11+CEART!I11+CAV!I11+FAED!I11+CEFID!I11+CERES!I11+CEPLAN!I11+CEAVI!I11+CCT!I11+CESFI!I11+ESAG!I11+CEAD!I11+CEO!I11</f>
        <v>31</v>
      </c>
      <c r="G10" s="24">
        <f>(PROEX!I11-PROEX!J11)+(MESC!I11-MESC!J11)+('RADIO UDESC'!I11-'RADIO UDESC'!J11)+(BU!I11-BU!J11)+(ESAG!I11-ESAG!J11)+(CEART!I11-CEART!J11)+(FAED!I11-FAED!J11)+(FAED!I11-FAED!J11)+(CEAD!I11-CEAD!J11)+(CEFID!I11-CEFID!J11)+(CESFI!I11-CESFI!J11)+(CERES!I11-CERES!J11)+(CEAVI!I11-CEAVI!J11)+(CEPLAN!I11-CEPLAN!J11)+(CAV!I11-CAV!J11)+(CEO!I11-CEO!J11)+(CCT!I11-CCT!J11)</f>
        <v>4</v>
      </c>
      <c r="H10" s="30">
        <f t="shared" si="0"/>
        <v>27</v>
      </c>
      <c r="I10" s="20">
        <f t="shared" si="1"/>
        <v>76477</v>
      </c>
      <c r="J10" s="20">
        <f t="shared" si="2"/>
        <v>9868</v>
      </c>
    </row>
    <row r="11" spans="1:10" ht="30" customHeight="1" x14ac:dyDescent="0.25">
      <c r="A11" s="147"/>
      <c r="B11" s="42">
        <v>9</v>
      </c>
      <c r="C11" s="141"/>
      <c r="D11" s="43" t="s">
        <v>21</v>
      </c>
      <c r="E11" s="64">
        <v>2740</v>
      </c>
      <c r="F11" s="19">
        <f>PROEX!I12+MESC!I12+BU!I12+'RADIO UDESC'!I12+CEART!I12+CAV!I12+FAED!I12+CEFID!I12+CERES!I12+CEPLAN!I12+CEAVI!I12+CCT!I12+CESFI!I12+ESAG!I12+CEAD!I12+CEO!I12</f>
        <v>46</v>
      </c>
      <c r="G11" s="24">
        <f>(PROEX!I12-PROEX!J12)+(MESC!I12-MESC!J12)+('RADIO UDESC'!I12-'RADIO UDESC'!J12)+(BU!I12-BU!J12)+(ESAG!I12-ESAG!J12)+(CEART!I12-CEART!J12)+(FAED!I12-FAED!J12)+(FAED!I12-FAED!J12)+(CEAD!I12-CEAD!J12)+(CEFID!I12-CEFID!J12)+(CESFI!I12-CESFI!J12)+(CERES!I12-CERES!J12)+(CEAVI!I12-CEAVI!J12)+(CEPLAN!I12-CEPLAN!J12)+(CAV!I12-CAV!J12)+(CEO!I12-CEO!J12)+(CCT!I12-CCT!J12)</f>
        <v>4</v>
      </c>
      <c r="H11" s="30">
        <f t="shared" si="0"/>
        <v>42</v>
      </c>
      <c r="I11" s="20">
        <f t="shared" si="1"/>
        <v>126040</v>
      </c>
      <c r="J11" s="20">
        <f t="shared" si="2"/>
        <v>10960</v>
      </c>
    </row>
    <row r="12" spans="1:10" ht="30" customHeight="1" x14ac:dyDescent="0.25">
      <c r="A12" s="147"/>
      <c r="B12" s="42">
        <v>10</v>
      </c>
      <c r="C12" s="141"/>
      <c r="D12" s="46" t="s">
        <v>22</v>
      </c>
      <c r="E12" s="64">
        <v>762</v>
      </c>
      <c r="F12" s="19">
        <f>PROEX!I13+MESC!I13+BU!I13+'RADIO UDESC'!I13+CEART!I13+CAV!I13+FAED!I13+CEFID!I13+CERES!I13+CEPLAN!I13+CEAVI!I13+CCT!I13+CESFI!I13+ESAG!I13+CEAD!I13+CEO!I13</f>
        <v>31</v>
      </c>
      <c r="G12" s="24">
        <f>(PROEX!I13-PROEX!J13)+(MESC!I13-MESC!J13)+('RADIO UDESC'!I13-'RADIO UDESC'!J13)+(BU!I13-BU!J13)+(ESAG!I13-ESAG!J13)+(CEART!I13-CEART!J13)+(FAED!I13-FAED!J13)+(FAED!I13-FAED!J13)+(CEAD!I13-CEAD!J13)+(CEFID!I13-CEFID!J13)+(CESFI!I13-CESFI!J13)+(CERES!I13-CERES!J13)+(CEAVI!I13-CEAVI!J13)+(CEPLAN!I13-CEPLAN!J13)+(CAV!I13-CAV!J13)+(CEO!I13-CEO!J13)+(CCT!I13-CCT!J13)</f>
        <v>3</v>
      </c>
      <c r="H12" s="30">
        <f t="shared" si="0"/>
        <v>28</v>
      </c>
      <c r="I12" s="20">
        <f t="shared" si="1"/>
        <v>23622</v>
      </c>
      <c r="J12" s="20">
        <f t="shared" si="2"/>
        <v>2286</v>
      </c>
    </row>
    <row r="13" spans="1:10" ht="30" customHeight="1" x14ac:dyDescent="0.25">
      <c r="A13" s="147"/>
      <c r="B13" s="42">
        <v>11</v>
      </c>
      <c r="C13" s="141"/>
      <c r="D13" s="47" t="s">
        <v>65</v>
      </c>
      <c r="E13" s="64">
        <v>1283</v>
      </c>
      <c r="F13" s="19">
        <f>PROEX!I14+MESC!I14+BU!I14+'RADIO UDESC'!I14+CEART!I14+CAV!I14+FAED!I14+CEFID!I14+CERES!I14+CEPLAN!I14+CEAVI!I14+CCT!I14+CESFI!I14+ESAG!I14+CEAD!I14+CEO!I14</f>
        <v>36</v>
      </c>
      <c r="G13" s="24">
        <f>(PROEX!I14-PROEX!J14)+(MESC!I14-MESC!J14)+('RADIO UDESC'!I14-'RADIO UDESC'!J14)+(BU!I14-BU!J14)+(ESAG!I14-ESAG!J14)+(CEART!I14-CEART!J14)+(FAED!I14-FAED!J14)+(FAED!I14-FAED!J14)+(CEAD!I14-CEAD!J14)+(CEFID!I14-CEFID!J14)+(CESFI!I14-CESFI!J14)+(CERES!I14-CERES!J14)+(CEAVI!I14-CEAVI!J14)+(CEPLAN!I14-CEPLAN!J14)+(CAV!I14-CAV!J14)+(CEO!I14-CEO!J14)+(CCT!I14-CCT!J14)</f>
        <v>0</v>
      </c>
      <c r="H13" s="30">
        <f t="shared" si="0"/>
        <v>36</v>
      </c>
      <c r="I13" s="20">
        <f t="shared" si="1"/>
        <v>46188</v>
      </c>
      <c r="J13" s="20">
        <f t="shared" si="2"/>
        <v>0</v>
      </c>
    </row>
    <row r="14" spans="1:10" ht="30" customHeight="1" x14ac:dyDescent="0.25">
      <c r="A14" s="147"/>
      <c r="B14" s="42">
        <v>12</v>
      </c>
      <c r="C14" s="141"/>
      <c r="D14" s="47" t="s">
        <v>23</v>
      </c>
      <c r="E14" s="64">
        <v>1062</v>
      </c>
      <c r="F14" s="19">
        <f>PROEX!I15+MESC!I15+BU!I15+'RADIO UDESC'!I15+CEART!I15+CAV!I15+FAED!I15+CEFID!I15+CERES!I15+CEPLAN!I15+CEAVI!I15+CCT!I15+CESFI!I15+ESAG!I15+CEAD!I15+CEO!I15</f>
        <v>71</v>
      </c>
      <c r="G14" s="24">
        <f>(PROEX!I15-PROEX!J15)+(MESC!I15-MESC!J15)+('RADIO UDESC'!I15-'RADIO UDESC'!J15)+(BU!I15-BU!J15)+(ESAG!I15-ESAG!J15)+(CEART!I15-CEART!J15)+(FAED!I15-FAED!J15)+(FAED!I15-FAED!J15)+(CEAD!I15-CEAD!J15)+(CEFID!I15-CEFID!J15)+(CESFI!I15-CESFI!J15)+(CERES!I15-CERES!J15)+(CEAVI!I15-CEAVI!J15)+(CEPLAN!I15-CEPLAN!J15)+(CAV!I15-CAV!J15)+(CEO!I15-CEO!J15)+(CCT!I15-CCT!J15)</f>
        <v>4</v>
      </c>
      <c r="H14" s="30">
        <f t="shared" si="0"/>
        <v>67</v>
      </c>
      <c r="I14" s="20">
        <f t="shared" si="1"/>
        <v>75402</v>
      </c>
      <c r="J14" s="20">
        <f t="shared" si="2"/>
        <v>4248</v>
      </c>
    </row>
    <row r="15" spans="1:10" ht="30" customHeight="1" x14ac:dyDescent="0.25">
      <c r="A15" s="147"/>
      <c r="B15" s="42">
        <v>13</v>
      </c>
      <c r="C15" s="141"/>
      <c r="D15" s="48" t="s">
        <v>24</v>
      </c>
      <c r="E15" s="64">
        <v>2498</v>
      </c>
      <c r="F15" s="19">
        <f>PROEX!I16+MESC!I16+BU!I16+'RADIO UDESC'!I16+CEART!I16+CAV!I16+FAED!I16+CEFID!I16+CERES!I16+CEPLAN!I16+CEAVI!I16+CCT!I16+CESFI!I16+ESAG!I16+CEAD!I16+CEO!I16</f>
        <v>75</v>
      </c>
      <c r="G15" s="24">
        <f>(PROEX!I16-PROEX!J16)+(MESC!I16-MESC!J16)+('RADIO UDESC'!I16-'RADIO UDESC'!J16)+(BU!I16-BU!J16)+(ESAG!I16-ESAG!J16)+(CEART!I16-CEART!J16)+(FAED!I16-FAED!J16)+(FAED!I16-FAED!J16)+(CEAD!I16-CEAD!J16)+(CEFID!I16-CEFID!J16)+(CESFI!I16-CESFI!J16)+(CERES!I16-CERES!J16)+(CEAVI!I16-CEAVI!J16)+(CEPLAN!I16-CEPLAN!J16)+(CAV!I16-CAV!J16)+(CEO!I16-CEO!J16)+(CCT!I16-CCT!J16)</f>
        <v>26</v>
      </c>
      <c r="H15" s="30">
        <f t="shared" si="0"/>
        <v>49</v>
      </c>
      <c r="I15" s="20">
        <f t="shared" si="1"/>
        <v>187350</v>
      </c>
      <c r="J15" s="20">
        <f t="shared" si="2"/>
        <v>64948</v>
      </c>
    </row>
    <row r="16" spans="1:10" ht="30" customHeight="1" x14ac:dyDescent="0.25">
      <c r="A16" s="147"/>
      <c r="B16" s="42">
        <v>14</v>
      </c>
      <c r="C16" s="141"/>
      <c r="D16" s="48" t="s">
        <v>25</v>
      </c>
      <c r="E16" s="64">
        <v>21480</v>
      </c>
      <c r="F16" s="19">
        <f>PROEX!I17+MESC!I17+BU!I17+'RADIO UDESC'!I17+CEART!I17+CAV!I17+FAED!I17+CEFID!I17+CERES!I17+CEPLAN!I17+CEAVI!I17+CCT!I17+CESFI!I17+ESAG!I17+CEAD!I17+CEO!I17</f>
        <v>6</v>
      </c>
      <c r="G16" s="24">
        <f>(PROEX!I17-PROEX!J17)+(MESC!I17-MESC!J17)+('RADIO UDESC'!I17-'RADIO UDESC'!J17)+(BU!I17-BU!J17)+(ESAG!I17-ESAG!J17)+(CEART!I17-CEART!J17)+(FAED!I17-FAED!J17)+(FAED!I17-FAED!J17)+(CEAD!I17-CEAD!J17)+(CEFID!I17-CEFID!J17)+(CESFI!I17-CESFI!J17)+(CERES!I17-CERES!J17)+(CEAVI!I17-CEAVI!J17)+(CEPLAN!I17-CEPLAN!J17)+(CAV!I17-CAV!J17)+(CEO!I17-CEO!J17)+(CCT!I17-CCT!J17)</f>
        <v>0</v>
      </c>
      <c r="H16" s="30">
        <f t="shared" si="0"/>
        <v>6</v>
      </c>
      <c r="I16" s="20">
        <f t="shared" si="1"/>
        <v>128880</v>
      </c>
      <c r="J16" s="20">
        <f t="shared" si="2"/>
        <v>0</v>
      </c>
    </row>
    <row r="17" spans="1:10" ht="30" customHeight="1" x14ac:dyDescent="0.25">
      <c r="A17" s="147"/>
      <c r="B17" s="42">
        <v>15</v>
      </c>
      <c r="C17" s="141"/>
      <c r="D17" s="47" t="s">
        <v>26</v>
      </c>
      <c r="E17" s="64">
        <v>1130</v>
      </c>
      <c r="F17" s="19">
        <f>PROEX!I18+MESC!I18+BU!I18+'RADIO UDESC'!I18+CEART!I18+CAV!I18+FAED!I18+CEFID!I18+CERES!I18+CEPLAN!I18+CEAVI!I18+CCT!I18+CESFI!I18+ESAG!I18+CEAD!I18+CEO!I18</f>
        <v>33</v>
      </c>
      <c r="G17" s="24">
        <f>(PROEX!I18-PROEX!J18)+(MESC!I18-MESC!J18)+('RADIO UDESC'!I18-'RADIO UDESC'!J18)+(BU!I18-BU!J18)+(ESAG!I18-ESAG!J18)+(CEART!I18-CEART!J18)+(FAED!I18-FAED!J18)+(FAED!I18-FAED!J18)+(CEAD!I18-CEAD!J18)+(CEFID!I18-CEFID!J18)+(CESFI!I18-CESFI!J18)+(CERES!I18-CERES!J18)+(CEAVI!I18-CEAVI!J18)+(CEPLAN!I18-CEPLAN!J18)+(CAV!I18-CAV!J18)+(CEO!I18-CEO!J18)+(CCT!I18-CCT!J18)</f>
        <v>0</v>
      </c>
      <c r="H17" s="30">
        <f t="shared" si="0"/>
        <v>33</v>
      </c>
      <c r="I17" s="20">
        <f t="shared" si="1"/>
        <v>37290</v>
      </c>
      <c r="J17" s="20">
        <f t="shared" si="2"/>
        <v>0</v>
      </c>
    </row>
    <row r="18" spans="1:10" ht="30" customHeight="1" x14ac:dyDescent="0.25">
      <c r="A18" s="147"/>
      <c r="B18" s="42">
        <v>16</v>
      </c>
      <c r="C18" s="141"/>
      <c r="D18" s="46" t="s">
        <v>66</v>
      </c>
      <c r="E18" s="64">
        <v>1819</v>
      </c>
      <c r="F18" s="19">
        <f>PROEX!I19+MESC!I19+BU!I19+'RADIO UDESC'!I19+CEART!I19+CAV!I19+FAED!I19+CEFID!I19+CERES!I19+CEPLAN!I19+CEAVI!I19+CCT!I19+CESFI!I19+ESAG!I19+CEAD!I19+CEO!I19</f>
        <v>33</v>
      </c>
      <c r="G18" s="24">
        <f>(PROEX!I19-PROEX!J19)+(MESC!I19-MESC!J19)+('RADIO UDESC'!I19-'RADIO UDESC'!J19)+(BU!I19-BU!J19)+(ESAG!I19-ESAG!J19)+(CEART!I19-CEART!J19)+(FAED!I19-FAED!J19)+(FAED!I19-FAED!J19)+(CEAD!I19-CEAD!J19)+(CEFID!I19-CEFID!J19)+(CESFI!I19-CESFI!J19)+(CERES!I19-CERES!J19)+(CEAVI!I19-CEAVI!J19)+(CEPLAN!I19-CEPLAN!J19)+(CAV!I19-CAV!J19)+(CEO!I19-CEO!J19)+(CCT!I19-CCT!J19)</f>
        <v>1</v>
      </c>
      <c r="H18" s="30">
        <f t="shared" si="0"/>
        <v>32</v>
      </c>
      <c r="I18" s="20">
        <f t="shared" si="1"/>
        <v>60027</v>
      </c>
      <c r="J18" s="20">
        <f t="shared" si="2"/>
        <v>1819</v>
      </c>
    </row>
    <row r="19" spans="1:10" ht="30" customHeight="1" x14ac:dyDescent="0.25">
      <c r="A19" s="147"/>
      <c r="B19" s="42">
        <v>17</v>
      </c>
      <c r="C19" s="141"/>
      <c r="D19" s="46" t="s">
        <v>27</v>
      </c>
      <c r="E19" s="64">
        <v>6638</v>
      </c>
      <c r="F19" s="19">
        <f>PROEX!I20+MESC!I20+BU!I20+'RADIO UDESC'!I20+CEART!I20+CAV!I20+FAED!I20+CEFID!I20+CERES!I20+CEPLAN!I20+CEAVI!I20+CCT!I20+CESFI!I20+ESAG!I20+CEAD!I20+CEO!I20</f>
        <v>16</v>
      </c>
      <c r="G19" s="24">
        <f>(PROEX!I20-PROEX!J20)+(MESC!I20-MESC!J20)+('RADIO UDESC'!I20-'RADIO UDESC'!J20)+(BU!I20-BU!J20)+(ESAG!I20-ESAG!J20)+(CEART!I20-CEART!J20)+(FAED!I20-FAED!J20)+(FAED!I20-FAED!J20)+(CEAD!I20-CEAD!J20)+(CEFID!I20-CEFID!J20)+(CESFI!I20-CESFI!J20)+(CERES!I20-CERES!J20)+(CEAVI!I20-CEAVI!J20)+(CEPLAN!I20-CEPLAN!J20)+(CAV!I20-CAV!J20)+(CEO!I20-CEO!J20)+(CCT!I20-CCT!J20)</f>
        <v>2</v>
      </c>
      <c r="H19" s="30">
        <f t="shared" si="0"/>
        <v>14</v>
      </c>
      <c r="I19" s="20">
        <f t="shared" si="1"/>
        <v>106208</v>
      </c>
      <c r="J19" s="20">
        <f t="shared" si="2"/>
        <v>13276</v>
      </c>
    </row>
    <row r="20" spans="1:10" ht="30" customHeight="1" x14ac:dyDescent="0.25">
      <c r="A20" s="147"/>
      <c r="B20" s="42">
        <v>18</v>
      </c>
      <c r="C20" s="142"/>
      <c r="D20" s="48" t="s">
        <v>28</v>
      </c>
      <c r="E20" s="64">
        <v>4062</v>
      </c>
      <c r="F20" s="19">
        <f>PROEX!I21+MESC!I21+BU!I21+'RADIO UDESC'!I21+CEART!I21+CAV!I21+FAED!I21+CEFID!I21+CERES!I21+CEPLAN!I21+CEAVI!I21+CCT!I21+CESFI!I21+ESAG!I21+CEAD!I21+CEO!I21</f>
        <v>16</v>
      </c>
      <c r="G20" s="24">
        <f>(PROEX!I21-PROEX!J21)+(MESC!I21-MESC!J21)+('RADIO UDESC'!I21-'RADIO UDESC'!J21)+(BU!I21-BU!J21)+(ESAG!I21-ESAG!J21)+(CEART!I21-CEART!J21)+(FAED!I21-FAED!J21)+(FAED!I21-FAED!J21)+(CEAD!I21-CEAD!J21)+(CEFID!I21-CEFID!J21)+(CESFI!I21-CESFI!J21)+(CERES!I21-CERES!J21)+(CEAVI!I21-CEAVI!J21)+(CEPLAN!I21-CEPLAN!J21)+(CAV!I21-CAV!J21)+(CEO!I21-CEO!J21)+(CCT!I21-CCT!J21)</f>
        <v>2</v>
      </c>
      <c r="H20" s="30">
        <f t="shared" si="0"/>
        <v>14</v>
      </c>
      <c r="I20" s="20">
        <f t="shared" si="1"/>
        <v>64992</v>
      </c>
      <c r="J20" s="20">
        <f t="shared" si="2"/>
        <v>8124</v>
      </c>
    </row>
    <row r="21" spans="1:10" ht="30" customHeight="1" x14ac:dyDescent="0.25">
      <c r="A21" s="146">
        <v>2</v>
      </c>
      <c r="B21" s="49">
        <v>19</v>
      </c>
      <c r="C21" s="143" t="s">
        <v>68</v>
      </c>
      <c r="D21" s="50" t="s">
        <v>29</v>
      </c>
      <c r="E21" s="65">
        <v>2000</v>
      </c>
      <c r="F21" s="19">
        <f>PROEX!I22+MESC!I22+BU!I22+'RADIO UDESC'!I22+CEART!I22+CAV!I22+FAED!I22+CEFID!I22+CERES!I22+CEPLAN!I22+CEAVI!I22+CCT!I22+CESFI!I22+ESAG!I22+CEAD!I22+CEO!I22</f>
        <v>44</v>
      </c>
      <c r="G21" s="24">
        <f>(PROEX!I22-PROEX!J22)+(MESC!I22-MESC!J22)+('RADIO UDESC'!I22-'RADIO UDESC'!J22)+(BU!I22-BU!J22)+(ESAG!I22-ESAG!J22)+(CEART!I22-CEART!J22)+(FAED!I22-FAED!J22)+(FAED!I22-FAED!J22)+(CEAD!I22-CEAD!J22)+(CEFID!I22-CEFID!J22)+(CESFI!I22-CESFI!J22)+(CERES!I22-CERES!J22)+(CEAVI!I22-CEAVI!J22)+(CEPLAN!I22-CEPLAN!J22)+(CAV!I22-CAV!J22)+(CEO!I22-CEO!J22)+(CCT!I22-CCT!J22)</f>
        <v>16</v>
      </c>
      <c r="H21" s="30">
        <f t="shared" si="0"/>
        <v>28</v>
      </c>
      <c r="I21" s="20">
        <f t="shared" si="1"/>
        <v>88000</v>
      </c>
      <c r="J21" s="20">
        <f t="shared" si="2"/>
        <v>32000</v>
      </c>
    </row>
    <row r="22" spans="1:10" ht="30" customHeight="1" x14ac:dyDescent="0.25">
      <c r="A22" s="146"/>
      <c r="B22" s="49">
        <v>20</v>
      </c>
      <c r="C22" s="144"/>
      <c r="D22" s="53" t="s">
        <v>69</v>
      </c>
      <c r="E22" s="65">
        <v>3700</v>
      </c>
      <c r="F22" s="19">
        <f>PROEX!I23+MESC!I23+BU!I23+'RADIO UDESC'!I23+CEART!I23+CAV!I23+FAED!I23+CEFID!I23+CERES!I23+CEPLAN!I23+CEAVI!I23+CCT!I23+CESFI!I23+ESAG!I23+CEAD!I23+CEO!I23</f>
        <v>35</v>
      </c>
      <c r="G22" s="24">
        <f>(PROEX!I23-PROEX!J23)+(MESC!I23-MESC!J23)+('RADIO UDESC'!I23-'RADIO UDESC'!J23)+(BU!I23-BU!J23)+(ESAG!I23-ESAG!J23)+(CEART!I23-CEART!J23)+(FAED!I23-FAED!J23)+(FAED!I23-FAED!J23)+(CEAD!I23-CEAD!J23)+(CEFID!I23-CEFID!J23)+(CESFI!I23-CESFI!J23)+(CERES!I23-CERES!J23)+(CEAVI!I23-CEAVI!J23)+(CEPLAN!I23-CEPLAN!J23)+(CAV!I23-CAV!J23)+(CEO!I23-CEO!J23)+(CCT!I23-CCT!J23)</f>
        <v>1</v>
      </c>
      <c r="H22" s="30">
        <f t="shared" si="0"/>
        <v>34</v>
      </c>
      <c r="I22" s="20">
        <f t="shared" si="1"/>
        <v>129500</v>
      </c>
      <c r="J22" s="20">
        <f t="shared" si="2"/>
        <v>3700</v>
      </c>
    </row>
    <row r="23" spans="1:10" ht="30" customHeight="1" x14ac:dyDescent="0.25">
      <c r="A23" s="146"/>
      <c r="B23" s="49">
        <v>21</v>
      </c>
      <c r="C23" s="144"/>
      <c r="D23" s="50" t="s">
        <v>30</v>
      </c>
      <c r="E23" s="65">
        <v>4600</v>
      </c>
      <c r="F23" s="19">
        <f>PROEX!I24+MESC!I24+BU!I24+'RADIO UDESC'!I24+CEART!I24+CAV!I24+FAED!I24+CEFID!I24+CERES!I24+CEPLAN!I24+CEAVI!I24+CCT!I24+CESFI!I24+ESAG!I24+CEAD!I24+CEO!I24</f>
        <v>24</v>
      </c>
      <c r="G23" s="24">
        <f>(PROEX!I24-PROEX!J24)+(MESC!I24-MESC!J24)+('RADIO UDESC'!I24-'RADIO UDESC'!J24)+(BU!I24-BU!J24)+(ESAG!I24-ESAG!J24)+(CEART!I24-CEART!J24)+(FAED!I24-FAED!J24)+(FAED!I24-FAED!J24)+(CEAD!I24-CEAD!J24)+(CEFID!I24-CEFID!J24)+(CESFI!I24-CESFI!J24)+(CERES!I24-CERES!J24)+(CEAVI!I24-CEAVI!J24)+(CEPLAN!I24-CEPLAN!J24)+(CAV!I24-CAV!J24)+(CEO!I24-CEO!J24)+(CCT!I24-CCT!J24)</f>
        <v>5</v>
      </c>
      <c r="H23" s="30">
        <f t="shared" si="0"/>
        <v>19</v>
      </c>
      <c r="I23" s="20">
        <f t="shared" si="1"/>
        <v>110400</v>
      </c>
      <c r="J23" s="20">
        <f t="shared" si="2"/>
        <v>23000</v>
      </c>
    </row>
    <row r="24" spans="1:10" ht="30" customHeight="1" x14ac:dyDescent="0.25">
      <c r="A24" s="146"/>
      <c r="B24" s="49">
        <v>22</v>
      </c>
      <c r="C24" s="144"/>
      <c r="D24" s="53" t="s">
        <v>55</v>
      </c>
      <c r="E24" s="65">
        <v>1200</v>
      </c>
      <c r="F24" s="19">
        <f>PROEX!I25+MESC!I25+BU!I25+'RADIO UDESC'!I25+CEART!I25+CAV!I25+FAED!I25+CEFID!I25+CERES!I25+CEPLAN!I25+CEAVI!I25+CCT!I25+CESFI!I25+ESAG!I25+CEAD!I25+CEO!I25</f>
        <v>37</v>
      </c>
      <c r="G24" s="24">
        <f>(PROEX!I25-PROEX!J25)+(MESC!I25-MESC!J25)+('RADIO UDESC'!I25-'RADIO UDESC'!J25)+(BU!I25-BU!J25)+(ESAG!I25-ESAG!J25)+(CEART!I25-CEART!J25)+(FAED!I25-FAED!J25)+(FAED!I25-FAED!J25)+(CEAD!I25-CEAD!J25)+(CEFID!I25-CEFID!J25)+(CESFI!I25-CESFI!J25)+(CERES!I25-CERES!J25)+(CEAVI!I25-CEAVI!J25)+(CEPLAN!I25-CEPLAN!J25)+(CAV!I25-CAV!J25)+(CEO!I25-CEO!J25)+(CCT!I25-CCT!J25)</f>
        <v>4</v>
      </c>
      <c r="H24" s="30">
        <f t="shared" si="0"/>
        <v>33</v>
      </c>
      <c r="I24" s="20">
        <f t="shared" si="1"/>
        <v>44400</v>
      </c>
      <c r="J24" s="20">
        <f t="shared" si="2"/>
        <v>4800</v>
      </c>
    </row>
    <row r="25" spans="1:10" ht="30" customHeight="1" x14ac:dyDescent="0.25">
      <c r="A25" s="146"/>
      <c r="B25" s="49">
        <v>23</v>
      </c>
      <c r="C25" s="144"/>
      <c r="D25" s="54" t="s">
        <v>31</v>
      </c>
      <c r="E25" s="65">
        <v>2600</v>
      </c>
      <c r="F25" s="19">
        <f>PROEX!I26+MESC!I26+BU!I26+'RADIO UDESC'!I26+CEART!I26+CAV!I26+FAED!I26+CEFID!I26+CERES!I26+CEPLAN!I26+CEAVI!I26+CCT!I26+CESFI!I26+ESAG!I26+CEAD!I26+CEO!I26</f>
        <v>21</v>
      </c>
      <c r="G25" s="24">
        <f>(PROEX!I26-PROEX!J26)+(MESC!I26-MESC!J26)+('RADIO UDESC'!I26-'RADIO UDESC'!J26)+(BU!I26-BU!J26)+(ESAG!I26-ESAG!J26)+(CEART!I26-CEART!J26)+(FAED!I26-FAED!J26)+(FAED!I26-FAED!J26)+(CEAD!I26-CEAD!J26)+(CEFID!I26-CEFID!J26)+(CESFI!I26-CESFI!J26)+(CERES!I26-CERES!J26)+(CEAVI!I26-CEAVI!J26)+(CEPLAN!I26-CEPLAN!J26)+(CAV!I26-CAV!J26)+(CEO!I26-CEO!J26)+(CCT!I26-CCT!J26)</f>
        <v>0</v>
      </c>
      <c r="H25" s="30">
        <f t="shared" si="0"/>
        <v>21</v>
      </c>
      <c r="I25" s="20">
        <f t="shared" si="1"/>
        <v>54600</v>
      </c>
      <c r="J25" s="20">
        <f t="shared" si="2"/>
        <v>0</v>
      </c>
    </row>
    <row r="26" spans="1:10" ht="30" customHeight="1" x14ac:dyDescent="0.25">
      <c r="A26" s="146"/>
      <c r="B26" s="49">
        <v>24</v>
      </c>
      <c r="C26" s="144"/>
      <c r="D26" s="54" t="s">
        <v>32</v>
      </c>
      <c r="E26" s="65">
        <v>2600</v>
      </c>
      <c r="F26" s="19">
        <f>PROEX!I27+MESC!I27+BU!I27+'RADIO UDESC'!I27+CEART!I27+CAV!I27+FAED!I27+CEFID!I27+CERES!I27+CEPLAN!I27+CEAVI!I27+CCT!I27+CESFI!I27+ESAG!I27+CEAD!I27+CEO!I27</f>
        <v>22</v>
      </c>
      <c r="G26" s="24">
        <f>(PROEX!I27-PROEX!J27)+(MESC!I27-MESC!J27)+('RADIO UDESC'!I27-'RADIO UDESC'!J27)+(BU!I27-BU!J27)+(ESAG!I27-ESAG!J27)+(CEART!I27-CEART!J27)+(FAED!I27-FAED!J27)+(FAED!I27-FAED!J27)+(CEAD!I27-CEAD!J27)+(CEFID!I27-CEFID!J27)+(CESFI!I27-CESFI!J27)+(CERES!I27-CERES!J27)+(CEAVI!I27-CEAVI!J27)+(CEPLAN!I27-CEPLAN!J27)+(CAV!I27-CAV!J27)+(CEO!I27-CEO!J27)+(CCT!I27-CCT!J27)</f>
        <v>3</v>
      </c>
      <c r="H26" s="30">
        <f t="shared" si="0"/>
        <v>19</v>
      </c>
      <c r="I26" s="20">
        <f t="shared" si="1"/>
        <v>57200</v>
      </c>
      <c r="J26" s="20">
        <f t="shared" si="2"/>
        <v>7800</v>
      </c>
    </row>
    <row r="27" spans="1:10" ht="30" customHeight="1" x14ac:dyDescent="0.25">
      <c r="A27" s="146"/>
      <c r="B27" s="49">
        <v>25</v>
      </c>
      <c r="C27" s="144"/>
      <c r="D27" s="54" t="s">
        <v>70</v>
      </c>
      <c r="E27" s="65">
        <v>6.4</v>
      </c>
      <c r="F27" s="19">
        <f>PROEX!I28+MESC!I28+BU!I28+'RADIO UDESC'!I28+CEART!I28+CAV!I28+FAED!I28+CEFID!I28+CERES!I28+CEPLAN!I28+CEAVI!I28+CCT!I28+CESFI!I28+ESAG!I28+CEAD!I28+CEO!I28</f>
        <v>3100</v>
      </c>
      <c r="G27" s="24">
        <f>(PROEX!I28-PROEX!J28)+(MESC!I28-MESC!J28)+('RADIO UDESC'!I28-'RADIO UDESC'!J28)+(BU!I28-BU!J28)+(ESAG!I28-ESAG!J28)+(CEART!I28-CEART!J28)+(FAED!I28-FAED!J28)+(FAED!I28-FAED!J28)+(CEAD!I28-CEAD!J28)+(CEFID!I28-CEFID!J28)+(CESFI!I28-CESFI!J28)+(CERES!I28-CERES!J28)+(CEAVI!I28-CEAVI!J28)+(CEPLAN!I28-CEPLAN!J28)+(CAV!I28-CAV!J28)+(CEO!I28-CEO!J28)+(CCT!I28-CCT!J28)</f>
        <v>30</v>
      </c>
      <c r="H27" s="30">
        <f t="shared" si="0"/>
        <v>3070</v>
      </c>
      <c r="I27" s="20">
        <f t="shared" si="1"/>
        <v>19840</v>
      </c>
      <c r="J27" s="20">
        <f t="shared" si="2"/>
        <v>192</v>
      </c>
    </row>
    <row r="28" spans="1:10" ht="30" customHeight="1" x14ac:dyDescent="0.25">
      <c r="A28" s="146"/>
      <c r="B28" s="49">
        <v>26</v>
      </c>
      <c r="C28" s="144"/>
      <c r="D28" s="55" t="s">
        <v>71</v>
      </c>
      <c r="E28" s="65">
        <v>14</v>
      </c>
      <c r="F28" s="19">
        <f>PROEX!I29+MESC!I29+BU!I29+'RADIO UDESC'!I29+CEART!I29+CAV!I29+FAED!I29+CEFID!I29+CERES!I29+CEPLAN!I29+CEAVI!I29+CCT!I29+CESFI!I29+ESAG!I29+CEAD!I29+CEO!I29</f>
        <v>450</v>
      </c>
      <c r="G28" s="24">
        <f>(PROEX!I29-PROEX!J29)+(MESC!I29-MESC!J29)+('RADIO UDESC'!I29-'RADIO UDESC'!J29)+(BU!I29-BU!J29)+(ESAG!I29-ESAG!J29)+(CEART!I29-CEART!J29)+(FAED!I29-FAED!J29)+(FAED!I29-FAED!J29)+(CEAD!I29-CEAD!J29)+(CEFID!I29-CEFID!J29)+(CESFI!I29-CESFI!J29)+(CERES!I29-CERES!J29)+(CEAVI!I29-CEAVI!J29)+(CEPLAN!I29-CEPLAN!J29)+(CAV!I29-CAV!J29)+(CEO!I29-CEO!J29)+(CCT!I29-CCT!J29)</f>
        <v>30</v>
      </c>
      <c r="H28" s="30">
        <f t="shared" si="0"/>
        <v>420</v>
      </c>
      <c r="I28" s="20">
        <f t="shared" si="1"/>
        <v>6300</v>
      </c>
      <c r="J28" s="20">
        <f t="shared" si="2"/>
        <v>420</v>
      </c>
    </row>
    <row r="29" spans="1:10" ht="30" customHeight="1" x14ac:dyDescent="0.25">
      <c r="A29" s="146"/>
      <c r="B29" s="49">
        <v>27</v>
      </c>
      <c r="C29" s="144"/>
      <c r="D29" s="53" t="s">
        <v>56</v>
      </c>
      <c r="E29" s="65">
        <v>5630</v>
      </c>
      <c r="F29" s="19">
        <f>PROEX!I30+MESC!I30+BU!I30+'RADIO UDESC'!I30+CEART!I30+CAV!I30+FAED!I30+CEFID!I30+CERES!I30+CEPLAN!I30+CEAVI!I30+CCT!I30+CESFI!I30+ESAG!I30+CEAD!I30+CEO!I30</f>
        <v>26</v>
      </c>
      <c r="G29" s="24">
        <f>(PROEX!I30-PROEX!J30)+(MESC!I30-MESC!J30)+('RADIO UDESC'!I30-'RADIO UDESC'!J30)+(BU!I30-BU!J30)+(ESAG!I30-ESAG!J30)+(CEART!I30-CEART!J30)+(FAED!I30-FAED!J30)+(FAED!I30-FAED!J30)+(CEAD!I30-CEAD!J30)+(CEFID!I30-CEFID!J30)+(CESFI!I30-CESFI!J30)+(CERES!I30-CERES!J30)+(CEAVI!I30-CEAVI!J30)+(CEPLAN!I30-CEPLAN!J30)+(CAV!I30-CAV!J30)+(CEO!I30-CEO!J30)+(CCT!I30-CCT!J30)</f>
        <v>0</v>
      </c>
      <c r="H29" s="30">
        <f t="shared" si="0"/>
        <v>26</v>
      </c>
      <c r="I29" s="20">
        <f t="shared" si="1"/>
        <v>146380</v>
      </c>
      <c r="J29" s="20">
        <f t="shared" si="2"/>
        <v>0</v>
      </c>
    </row>
    <row r="30" spans="1:10" ht="30" customHeight="1" x14ac:dyDescent="0.25">
      <c r="A30" s="146"/>
      <c r="B30" s="49">
        <v>28</v>
      </c>
      <c r="C30" s="145"/>
      <c r="D30" s="56" t="s">
        <v>57</v>
      </c>
      <c r="E30" s="65">
        <v>3200</v>
      </c>
      <c r="F30" s="19">
        <f>PROEX!I31+MESC!I31+BU!I31+'RADIO UDESC'!I31+CEART!I31+CAV!I31+FAED!I31+CEFID!I31+CERES!I31+CEPLAN!I31+CEAVI!I31+CCT!I31+CESFI!I31+ESAG!I31+CEAD!I31+CEO!I31</f>
        <v>11</v>
      </c>
      <c r="G30" s="24">
        <f>(PROEX!I31-PROEX!J31)+(MESC!I31-MESC!J31)+('RADIO UDESC'!I31-'RADIO UDESC'!J31)+(BU!I31-BU!J31)+(ESAG!I31-ESAG!J31)+(CEART!I31-CEART!J31)+(FAED!I31-FAED!J31)+(FAED!I31-FAED!J31)+(CEAD!I31-CEAD!J31)+(CEFID!I31-CEFID!J31)+(CESFI!I31-CESFI!J31)+(CERES!I31-CERES!J31)+(CEAVI!I31-CEAVI!J31)+(CEPLAN!I31-CEPLAN!J31)+(CAV!I31-CAV!J31)+(CEO!I31-CEO!J31)+(CCT!I31-CCT!J31)</f>
        <v>0</v>
      </c>
      <c r="H30" s="30">
        <f t="shared" si="0"/>
        <v>11</v>
      </c>
      <c r="I30" s="20">
        <f t="shared" si="1"/>
        <v>35200</v>
      </c>
      <c r="J30" s="20">
        <f t="shared" si="2"/>
        <v>0</v>
      </c>
    </row>
    <row r="31" spans="1:10" s="7" customFormat="1" ht="38.25" customHeight="1" x14ac:dyDescent="0.25">
      <c r="A31" s="38"/>
      <c r="B31" s="38"/>
      <c r="I31" s="66">
        <f>SUM(I3:I30)</f>
        <v>2309720</v>
      </c>
      <c r="J31" s="66">
        <f>SUM(J3:J30)</f>
        <v>285666</v>
      </c>
    </row>
    <row r="32" spans="1:10" s="7" customFormat="1" ht="46.5" customHeight="1" x14ac:dyDescent="0.25">
      <c r="A32" s="38"/>
      <c r="B32" s="38"/>
    </row>
    <row r="33" spans="1:10" s="7" customFormat="1" x14ac:dyDescent="0.25">
      <c r="A33" s="38"/>
      <c r="B33" s="38"/>
    </row>
    <row r="34" spans="1:10" s="7" customFormat="1" x14ac:dyDescent="0.25">
      <c r="A34" s="38"/>
      <c r="B34" s="38"/>
    </row>
    <row r="35" spans="1:10" s="7" customFormat="1" ht="15.75" x14ac:dyDescent="0.25">
      <c r="A35" s="38"/>
      <c r="B35" s="38"/>
      <c r="F35" s="152" t="str">
        <f>A1</f>
        <v>PROCESSO: 676/2022/UDESC</v>
      </c>
      <c r="G35" s="153"/>
      <c r="H35" s="153"/>
      <c r="I35" s="153"/>
      <c r="J35" s="154"/>
    </row>
    <row r="36" spans="1:10" s="7" customFormat="1" ht="15.75" x14ac:dyDescent="0.25">
      <c r="A36" s="38"/>
      <c r="B36" s="38"/>
      <c r="F36" s="155" t="str">
        <f>D1</f>
        <v>OBJETO: CONTRATAÇÃO DE EMPRESA ESPECIALIZADA PARA PRESTAÇÃO DE SONORIZAÇÃO, ILUMINAÇÃO, PALCO, TENDA, PROJEÇÃO DE IMAGENS E SERVIÇOS RELACIONADOS PARA ATENDER A DEMANDA DOS EVENTOS DA UDESC</v>
      </c>
      <c r="G36" s="156"/>
      <c r="H36" s="156"/>
      <c r="I36" s="156"/>
      <c r="J36" s="157"/>
    </row>
    <row r="37" spans="1:10" s="7" customFormat="1" ht="15.75" x14ac:dyDescent="0.25">
      <c r="A37" s="38"/>
      <c r="B37" s="38"/>
      <c r="F37" s="160" t="str">
        <f>F1</f>
        <v>VIGÊNCIA DA ATA: 01/06/2022 até 01/06/2023</v>
      </c>
      <c r="G37" s="161"/>
      <c r="H37" s="161"/>
      <c r="I37" s="161"/>
      <c r="J37" s="162"/>
    </row>
    <row r="38" spans="1:10" s="7" customFormat="1" ht="15.75" x14ac:dyDescent="0.25">
      <c r="A38" s="1"/>
      <c r="B38" s="1"/>
      <c r="C38" s="26"/>
      <c r="D38" s="1"/>
      <c r="E38" s="1"/>
      <c r="F38" s="13" t="s">
        <v>8</v>
      </c>
      <c r="G38" s="14"/>
      <c r="H38" s="14"/>
      <c r="I38" s="14"/>
      <c r="J38" s="9">
        <f>I31</f>
        <v>2309720</v>
      </c>
    </row>
    <row r="39" spans="1:10" s="7" customFormat="1" ht="15.75" x14ac:dyDescent="0.25">
      <c r="A39" s="1"/>
      <c r="B39" s="1"/>
      <c r="C39" s="26"/>
      <c r="D39" s="1"/>
      <c r="E39" s="1"/>
      <c r="F39" s="15" t="s">
        <v>9</v>
      </c>
      <c r="G39" s="16"/>
      <c r="H39" s="16"/>
      <c r="I39" s="16"/>
      <c r="J39" s="10">
        <f>J31</f>
        <v>285666</v>
      </c>
    </row>
    <row r="40" spans="1:10" s="7" customFormat="1" ht="15.75" x14ac:dyDescent="0.25">
      <c r="A40" s="1"/>
      <c r="B40" s="1"/>
      <c r="C40" s="26"/>
      <c r="D40" s="1"/>
      <c r="E40" s="1"/>
      <c r="F40" s="15" t="s">
        <v>10</v>
      </c>
      <c r="G40" s="16"/>
      <c r="H40" s="16"/>
      <c r="I40" s="16"/>
      <c r="J40" s="12"/>
    </row>
    <row r="41" spans="1:10" s="7" customFormat="1" ht="15.75" x14ac:dyDescent="0.25">
      <c r="A41" s="1"/>
      <c r="B41" s="1"/>
      <c r="C41" s="26"/>
      <c r="D41" s="1"/>
      <c r="E41" s="1"/>
      <c r="F41" s="17" t="s">
        <v>11</v>
      </c>
      <c r="G41" s="18"/>
      <c r="H41" s="18"/>
      <c r="I41" s="18"/>
      <c r="J41" s="11">
        <f>J39/J38</f>
        <v>0.12367992657118612</v>
      </c>
    </row>
    <row r="42" spans="1:10" s="7" customFormat="1" ht="15.75" x14ac:dyDescent="0.25">
      <c r="A42" s="1"/>
      <c r="B42" s="1"/>
      <c r="C42" s="26"/>
      <c r="D42" s="1"/>
      <c r="E42" s="1"/>
      <c r="F42" s="149" t="s">
        <v>97</v>
      </c>
      <c r="G42" s="150"/>
      <c r="H42" s="150"/>
      <c r="I42" s="150"/>
      <c r="J42" s="151"/>
    </row>
    <row r="43" spans="1:10" s="7" customFormat="1" x14ac:dyDescent="0.25">
      <c r="A43" s="1"/>
      <c r="B43" s="1"/>
      <c r="C43" s="26"/>
      <c r="D43" s="1"/>
      <c r="E43" s="1"/>
      <c r="F43" s="34"/>
      <c r="G43" s="35"/>
      <c r="H43" s="8"/>
    </row>
    <row r="44" spans="1:10" s="7" customFormat="1" x14ac:dyDescent="0.25">
      <c r="A44" s="1"/>
      <c r="B44" s="1"/>
      <c r="C44" s="26"/>
      <c r="D44" s="1"/>
      <c r="E44" s="1"/>
      <c r="F44" s="6"/>
      <c r="G44" s="27"/>
      <c r="H44" s="8"/>
    </row>
    <row r="45" spans="1:10" s="7" customFormat="1" x14ac:dyDescent="0.25">
      <c r="A45" s="1"/>
      <c r="B45" s="1"/>
      <c r="C45" s="26"/>
      <c r="D45" s="1"/>
      <c r="E45" s="1"/>
      <c r="F45" s="6"/>
      <c r="G45" s="27"/>
      <c r="H45" s="8"/>
    </row>
    <row r="46" spans="1:10" s="7" customFormat="1" x14ac:dyDescent="0.25">
      <c r="A46" s="1"/>
      <c r="B46" s="1"/>
      <c r="C46" s="26"/>
      <c r="D46" s="1"/>
      <c r="E46" s="1"/>
      <c r="F46" s="6"/>
      <c r="G46" s="27"/>
      <c r="H46" s="8"/>
    </row>
    <row r="47" spans="1:10" s="7" customFormat="1" x14ac:dyDescent="0.25">
      <c r="A47" s="1"/>
      <c r="B47" s="1"/>
      <c r="C47" s="26"/>
      <c r="D47" s="1"/>
      <c r="E47" s="1"/>
      <c r="F47" s="6"/>
      <c r="G47" s="27"/>
      <c r="H47" s="8"/>
    </row>
    <row r="48" spans="1:10" s="7" customFormat="1" x14ac:dyDescent="0.25">
      <c r="A48" s="1"/>
      <c r="B48" s="1"/>
      <c r="C48" s="26"/>
      <c r="D48" s="1"/>
      <c r="E48" s="1"/>
      <c r="F48" s="6"/>
      <c r="G48" s="27"/>
      <c r="H48" s="8"/>
    </row>
    <row r="49" spans="1:8" s="7" customFormat="1" x14ac:dyDescent="0.25">
      <c r="A49" s="1"/>
      <c r="B49" s="1"/>
      <c r="C49" s="26"/>
      <c r="D49" s="1"/>
      <c r="E49" s="1"/>
      <c r="F49" s="6"/>
      <c r="G49" s="27"/>
      <c r="H49" s="8"/>
    </row>
    <row r="50" spans="1:8" s="7" customFormat="1" x14ac:dyDescent="0.25">
      <c r="A50" s="1"/>
      <c r="B50" s="1"/>
      <c r="C50" s="26"/>
      <c r="D50" s="1"/>
      <c r="E50" s="1"/>
      <c r="F50" s="6"/>
      <c r="G50" s="27"/>
      <c r="H50" s="8"/>
    </row>
    <row r="51" spans="1:8" s="7" customFormat="1" x14ac:dyDescent="0.25">
      <c r="A51" s="1"/>
      <c r="B51" s="1"/>
      <c r="C51" s="26"/>
      <c r="D51" s="1"/>
      <c r="E51" s="1"/>
      <c r="F51" s="6"/>
      <c r="G51" s="27"/>
      <c r="H51" s="8"/>
    </row>
    <row r="52" spans="1:8" s="7" customFormat="1" x14ac:dyDescent="0.25">
      <c r="A52" s="1"/>
      <c r="B52" s="1"/>
      <c r="C52" s="26"/>
      <c r="D52" s="1"/>
      <c r="E52" s="1"/>
      <c r="F52" s="6"/>
      <c r="G52" s="27"/>
      <c r="H52" s="8"/>
    </row>
    <row r="53" spans="1:8" s="7" customFormat="1" x14ac:dyDescent="0.25">
      <c r="A53" s="1"/>
      <c r="B53" s="1"/>
      <c r="C53" s="26"/>
      <c r="D53" s="1"/>
      <c r="E53" s="1"/>
      <c r="F53" s="6"/>
      <c r="G53" s="27"/>
      <c r="H53" s="8"/>
    </row>
    <row r="54" spans="1:8" s="7" customFormat="1" x14ac:dyDescent="0.25">
      <c r="A54" s="1"/>
      <c r="B54" s="1"/>
      <c r="C54" s="26"/>
      <c r="D54" s="1"/>
      <c r="E54" s="1"/>
      <c r="F54" s="6"/>
      <c r="G54" s="27"/>
      <c r="H54" s="8"/>
    </row>
    <row r="55" spans="1:8" s="7" customFormat="1" x14ac:dyDescent="0.25">
      <c r="A55" s="1"/>
      <c r="B55" s="1"/>
      <c r="C55" s="26"/>
      <c r="D55" s="1"/>
      <c r="E55" s="1"/>
      <c r="F55" s="6"/>
      <c r="G55" s="27"/>
      <c r="H55" s="8"/>
    </row>
    <row r="56" spans="1:8" s="7" customFormat="1" x14ac:dyDescent="0.25">
      <c r="A56" s="1"/>
      <c r="B56" s="1"/>
      <c r="C56" s="26"/>
      <c r="D56" s="1"/>
      <c r="E56" s="1"/>
      <c r="F56" s="6"/>
      <c r="G56" s="27"/>
      <c r="H56" s="8"/>
    </row>
    <row r="57" spans="1:8" s="7" customFormat="1" x14ac:dyDescent="0.25">
      <c r="A57" s="1"/>
      <c r="B57" s="1"/>
      <c r="C57" s="26"/>
      <c r="D57" s="1"/>
      <c r="E57" s="1"/>
      <c r="F57" s="6"/>
      <c r="G57" s="27"/>
      <c r="H57" s="8"/>
    </row>
    <row r="58" spans="1:8" s="7" customFormat="1" x14ac:dyDescent="0.25">
      <c r="A58" s="1"/>
      <c r="B58" s="1"/>
      <c r="C58" s="26"/>
      <c r="D58" s="1"/>
      <c r="E58" s="1"/>
      <c r="F58" s="6"/>
      <c r="G58" s="27"/>
      <c r="H58" s="8"/>
    </row>
    <row r="59" spans="1:8" s="7" customFormat="1" x14ac:dyDescent="0.25">
      <c r="A59" s="1"/>
      <c r="B59" s="1"/>
      <c r="C59" s="26"/>
      <c r="D59" s="1"/>
      <c r="E59" s="1"/>
      <c r="F59" s="6"/>
      <c r="G59" s="27"/>
      <c r="H59" s="8"/>
    </row>
    <row r="60" spans="1:8" s="7" customFormat="1" x14ac:dyDescent="0.25">
      <c r="A60" s="1"/>
      <c r="B60" s="1"/>
      <c r="C60" s="26"/>
      <c r="D60" s="1"/>
      <c r="E60" s="1"/>
      <c r="F60" s="6"/>
      <c r="G60" s="27"/>
      <c r="H60" s="8"/>
    </row>
    <row r="61" spans="1:8" s="7" customFormat="1" x14ac:dyDescent="0.25">
      <c r="A61" s="1"/>
      <c r="B61" s="1"/>
      <c r="C61" s="26"/>
      <c r="D61" s="1"/>
      <c r="E61" s="1"/>
      <c r="F61" s="6"/>
      <c r="G61" s="27"/>
      <c r="H61" s="8"/>
    </row>
    <row r="62" spans="1:8" s="7" customFormat="1" x14ac:dyDescent="0.25">
      <c r="A62" s="1"/>
      <c r="B62" s="1"/>
      <c r="C62" s="26"/>
      <c r="D62" s="1"/>
      <c r="E62" s="1"/>
      <c r="F62" s="6"/>
      <c r="G62" s="27"/>
      <c r="H62" s="8"/>
    </row>
    <row r="63" spans="1:8" s="7" customFormat="1" x14ac:dyDescent="0.25">
      <c r="A63" s="1"/>
      <c r="B63" s="1"/>
      <c r="C63" s="26"/>
      <c r="D63" s="1"/>
      <c r="E63" s="1"/>
      <c r="F63" s="6"/>
      <c r="G63" s="27"/>
      <c r="H63" s="8"/>
    </row>
    <row r="64" spans="1:8" s="7" customFormat="1" x14ac:dyDescent="0.25">
      <c r="A64" s="1"/>
      <c r="B64" s="1"/>
      <c r="C64" s="26"/>
      <c r="D64" s="1"/>
      <c r="E64" s="1"/>
      <c r="F64" s="6"/>
      <c r="G64" s="27"/>
      <c r="H64" s="8"/>
    </row>
    <row r="65" spans="1:8" s="7" customFormat="1" x14ac:dyDescent="0.25">
      <c r="A65" s="1"/>
      <c r="B65" s="1"/>
      <c r="C65" s="26"/>
      <c r="D65" s="1"/>
      <c r="E65" s="1"/>
      <c r="F65" s="6"/>
      <c r="G65" s="27"/>
      <c r="H65" s="8"/>
    </row>
    <row r="66" spans="1:8" s="7" customFormat="1" x14ac:dyDescent="0.25">
      <c r="A66" s="1"/>
      <c r="B66" s="1"/>
      <c r="C66" s="26"/>
      <c r="D66" s="1"/>
      <c r="E66" s="1"/>
      <c r="F66" s="6"/>
      <c r="G66" s="27"/>
      <c r="H66" s="8"/>
    </row>
    <row r="67" spans="1:8" s="7" customFormat="1" x14ac:dyDescent="0.25">
      <c r="A67" s="1"/>
      <c r="B67" s="1"/>
      <c r="C67" s="26"/>
      <c r="D67" s="1"/>
      <c r="E67" s="1"/>
      <c r="F67" s="6"/>
      <c r="G67" s="27"/>
      <c r="H67" s="8"/>
    </row>
    <row r="68" spans="1:8" s="7" customFormat="1" x14ac:dyDescent="0.25">
      <c r="A68" s="1"/>
      <c r="B68" s="1"/>
      <c r="C68" s="26"/>
      <c r="D68" s="1"/>
      <c r="E68" s="1"/>
      <c r="F68" s="6"/>
      <c r="G68" s="27"/>
      <c r="H68" s="8"/>
    </row>
    <row r="69" spans="1:8" s="7" customFormat="1" x14ac:dyDescent="0.25">
      <c r="A69" s="1"/>
      <c r="B69" s="1"/>
      <c r="C69" s="26"/>
      <c r="D69" s="1"/>
      <c r="E69" s="1"/>
      <c r="F69" s="6"/>
      <c r="G69" s="27"/>
      <c r="H69" s="8"/>
    </row>
    <row r="70" spans="1:8" s="7" customFormat="1" x14ac:dyDescent="0.25">
      <c r="A70" s="1"/>
      <c r="B70" s="1"/>
      <c r="C70" s="26"/>
      <c r="D70" s="1"/>
      <c r="E70" s="1"/>
      <c r="F70" s="6"/>
      <c r="G70" s="27"/>
      <c r="H70" s="8"/>
    </row>
    <row r="71" spans="1:8" s="7" customFormat="1" x14ac:dyDescent="0.25">
      <c r="A71" s="1"/>
      <c r="B71" s="1"/>
      <c r="C71" s="26"/>
      <c r="D71" s="1"/>
      <c r="E71" s="1"/>
      <c r="F71" s="6"/>
      <c r="G71" s="27"/>
      <c r="H71" s="8"/>
    </row>
    <row r="72" spans="1:8" s="7" customFormat="1" x14ac:dyDescent="0.25">
      <c r="A72" s="1"/>
      <c r="B72" s="1"/>
      <c r="C72" s="26"/>
      <c r="D72" s="1"/>
      <c r="E72" s="1"/>
      <c r="F72" s="6"/>
      <c r="G72" s="27"/>
      <c r="H72" s="8"/>
    </row>
    <row r="73" spans="1:8" s="7" customFormat="1" x14ac:dyDescent="0.25">
      <c r="A73" s="1"/>
      <c r="B73" s="1"/>
      <c r="C73" s="26"/>
      <c r="D73" s="1"/>
      <c r="E73" s="1"/>
      <c r="F73" s="6"/>
      <c r="G73" s="27"/>
      <c r="H73" s="8"/>
    </row>
    <row r="74" spans="1:8" s="7" customFormat="1" x14ac:dyDescent="0.25">
      <c r="A74" s="1"/>
      <c r="B74" s="1"/>
      <c r="C74" s="26"/>
      <c r="D74" s="1"/>
      <c r="E74" s="1"/>
      <c r="F74" s="6"/>
      <c r="G74" s="27"/>
      <c r="H74" s="8"/>
    </row>
    <row r="75" spans="1:8" s="7" customFormat="1" x14ac:dyDescent="0.25">
      <c r="A75" s="1"/>
      <c r="B75" s="1"/>
      <c r="C75" s="26"/>
      <c r="D75" s="1"/>
      <c r="E75" s="1"/>
      <c r="F75" s="6"/>
      <c r="G75" s="27"/>
      <c r="H75" s="8"/>
    </row>
    <row r="76" spans="1:8" s="7" customFormat="1" x14ac:dyDescent="0.25">
      <c r="A76" s="1"/>
      <c r="B76" s="1"/>
      <c r="C76" s="26"/>
      <c r="D76" s="1"/>
      <c r="E76" s="1"/>
      <c r="F76" s="6"/>
      <c r="G76" s="27"/>
      <c r="H76" s="8"/>
    </row>
    <row r="77" spans="1:8" s="7" customFormat="1" x14ac:dyDescent="0.25">
      <c r="A77" s="1"/>
      <c r="B77" s="1"/>
      <c r="C77" s="26"/>
      <c r="D77" s="1"/>
      <c r="E77" s="1"/>
    </row>
    <row r="78" spans="1:8" s="7" customFormat="1" x14ac:dyDescent="0.25">
      <c r="A78" s="1"/>
      <c r="B78" s="1"/>
      <c r="C78" s="26"/>
      <c r="D78" s="1"/>
      <c r="E78" s="1"/>
    </row>
    <row r="79" spans="1:8" s="7" customFormat="1" x14ac:dyDescent="0.25">
      <c r="A79" s="1"/>
      <c r="B79" s="1"/>
      <c r="C79" s="26"/>
      <c r="D79" s="1"/>
      <c r="E79" s="1"/>
    </row>
    <row r="80" spans="1:8" s="7" customFormat="1" x14ac:dyDescent="0.25">
      <c r="A80" s="1"/>
      <c r="B80" s="1"/>
      <c r="C80" s="26"/>
      <c r="D80" s="1"/>
      <c r="E80" s="1"/>
    </row>
    <row r="81" spans="1:8" s="7" customFormat="1" x14ac:dyDescent="0.25">
      <c r="A81" s="1"/>
      <c r="B81" s="1"/>
      <c r="C81" s="26"/>
      <c r="D81" s="1"/>
      <c r="E81" s="1"/>
    </row>
    <row r="82" spans="1:8" s="7" customFormat="1" x14ac:dyDescent="0.25">
      <c r="A82" s="1"/>
      <c r="B82" s="1"/>
      <c r="C82" s="26"/>
      <c r="D82" s="1"/>
      <c r="E82" s="1"/>
    </row>
    <row r="83" spans="1:8" s="7" customFormat="1" x14ac:dyDescent="0.25">
      <c r="A83" s="1"/>
      <c r="B83" s="1"/>
      <c r="C83" s="26"/>
      <c r="D83" s="1"/>
      <c r="E83" s="1"/>
    </row>
    <row r="84" spans="1:8" s="7" customFormat="1" x14ac:dyDescent="0.25">
      <c r="A84" s="1"/>
      <c r="B84" s="1"/>
      <c r="C84" s="26"/>
      <c r="D84" s="1"/>
      <c r="E84" s="1"/>
    </row>
    <row r="85" spans="1:8" s="7" customFormat="1" x14ac:dyDescent="0.25">
      <c r="A85" s="1"/>
      <c r="B85" s="1"/>
      <c r="C85" s="26"/>
      <c r="D85" s="1"/>
      <c r="E85" s="1"/>
      <c r="F85" s="6"/>
      <c r="G85" s="27"/>
      <c r="H85" s="8"/>
    </row>
    <row r="86" spans="1:8" s="7" customFormat="1" x14ac:dyDescent="0.25">
      <c r="A86" s="1"/>
      <c r="B86" s="1"/>
      <c r="C86" s="26"/>
      <c r="D86" s="1"/>
      <c r="E86" s="1"/>
      <c r="F86" s="6"/>
      <c r="G86" s="27"/>
      <c r="H86" s="8"/>
    </row>
    <row r="87" spans="1:8" s="7" customFormat="1" x14ac:dyDescent="0.25">
      <c r="A87" s="1"/>
      <c r="B87" s="1"/>
      <c r="C87" s="26"/>
      <c r="D87" s="1"/>
      <c r="E87" s="1"/>
      <c r="F87" s="6"/>
      <c r="G87" s="27"/>
      <c r="H87" s="8"/>
    </row>
    <row r="88" spans="1:8" s="7" customFormat="1" x14ac:dyDescent="0.25">
      <c r="A88" s="1"/>
      <c r="B88" s="1"/>
      <c r="C88" s="26"/>
      <c r="D88" s="1"/>
      <c r="E88" s="1"/>
      <c r="F88" s="6"/>
      <c r="G88" s="27"/>
      <c r="H88" s="8"/>
    </row>
    <row r="89" spans="1:8" s="7" customFormat="1" x14ac:dyDescent="0.25">
      <c r="A89" s="1"/>
      <c r="B89" s="1"/>
      <c r="C89" s="26"/>
      <c r="D89" s="1"/>
      <c r="E89" s="1"/>
      <c r="F89" s="6"/>
      <c r="G89" s="27"/>
      <c r="H89" s="8"/>
    </row>
    <row r="90" spans="1:8" s="7" customFormat="1" x14ac:dyDescent="0.25">
      <c r="A90" s="1"/>
      <c r="B90" s="1"/>
      <c r="C90" s="26"/>
      <c r="D90" s="1"/>
      <c r="E90" s="1"/>
      <c r="F90" s="6"/>
      <c r="G90" s="27"/>
      <c r="H90" s="8"/>
    </row>
    <row r="91" spans="1:8" s="7" customFormat="1" x14ac:dyDescent="0.25">
      <c r="A91" s="1"/>
      <c r="B91" s="1"/>
      <c r="C91" s="26"/>
      <c r="D91" s="1"/>
      <c r="E91" s="1"/>
      <c r="F91" s="6"/>
      <c r="G91" s="27"/>
      <c r="H91" s="8"/>
    </row>
    <row r="92" spans="1:8" s="7" customFormat="1" x14ac:dyDescent="0.25">
      <c r="A92" s="1"/>
      <c r="B92" s="1"/>
      <c r="C92" s="26"/>
      <c r="D92" s="1"/>
      <c r="E92" s="1"/>
      <c r="F92" s="6"/>
      <c r="G92" s="27"/>
      <c r="H92" s="8"/>
    </row>
    <row r="93" spans="1:8" s="7" customFormat="1" x14ac:dyDescent="0.25">
      <c r="A93" s="1"/>
      <c r="B93" s="1"/>
      <c r="C93" s="26"/>
      <c r="D93" s="1"/>
      <c r="E93" s="1"/>
      <c r="F93" s="6"/>
      <c r="G93" s="27"/>
      <c r="H93" s="8"/>
    </row>
    <row r="94" spans="1:8" s="7" customFormat="1" x14ac:dyDescent="0.25">
      <c r="A94" s="1"/>
      <c r="B94" s="1"/>
      <c r="C94" s="26"/>
      <c r="D94" s="1"/>
      <c r="E94" s="1"/>
      <c r="F94" s="6"/>
      <c r="G94" s="27"/>
      <c r="H94" s="8"/>
    </row>
    <row r="95" spans="1:8" s="7" customFormat="1" x14ac:dyDescent="0.25">
      <c r="A95" s="1"/>
      <c r="B95" s="1"/>
      <c r="C95" s="26"/>
      <c r="D95" s="1"/>
      <c r="E95" s="1"/>
      <c r="F95" s="6"/>
      <c r="G95" s="27"/>
      <c r="H95" s="8"/>
    </row>
    <row r="96" spans="1:8" s="7" customFormat="1" x14ac:dyDescent="0.25">
      <c r="A96" s="1"/>
      <c r="B96" s="1"/>
      <c r="C96" s="26"/>
      <c r="D96" s="1"/>
      <c r="E96" s="1"/>
      <c r="F96" s="6"/>
      <c r="G96" s="27"/>
      <c r="H96" s="8"/>
    </row>
    <row r="97" spans="1:8" s="7" customFormat="1" x14ac:dyDescent="0.25">
      <c r="A97" s="1"/>
      <c r="B97" s="1"/>
      <c r="C97" s="26"/>
      <c r="D97" s="1"/>
      <c r="E97" s="1"/>
      <c r="F97" s="6"/>
      <c r="G97" s="27"/>
      <c r="H97" s="8"/>
    </row>
    <row r="98" spans="1:8" s="7" customFormat="1" x14ac:dyDescent="0.25">
      <c r="A98" s="1"/>
      <c r="B98" s="1"/>
      <c r="C98" s="26"/>
      <c r="D98" s="1"/>
      <c r="E98" s="1"/>
      <c r="F98" s="6"/>
      <c r="G98" s="27"/>
      <c r="H98" s="8"/>
    </row>
    <row r="99" spans="1:8" s="7" customFormat="1" x14ac:dyDescent="0.25">
      <c r="A99" s="1"/>
      <c r="B99" s="1"/>
      <c r="C99" s="26"/>
      <c r="D99" s="1"/>
      <c r="E99" s="1"/>
      <c r="F99" s="6"/>
      <c r="G99" s="27"/>
      <c r="H99" s="8"/>
    </row>
    <row r="100" spans="1:8" s="7" customFormat="1" x14ac:dyDescent="0.25">
      <c r="A100" s="1"/>
      <c r="B100" s="1"/>
      <c r="C100" s="26"/>
      <c r="D100" s="1"/>
      <c r="E100" s="1"/>
      <c r="F100" s="6"/>
      <c r="G100" s="27"/>
      <c r="H100" s="8"/>
    </row>
    <row r="101" spans="1:8" s="7" customFormat="1" x14ac:dyDescent="0.25">
      <c r="A101" s="1"/>
      <c r="B101" s="1"/>
      <c r="C101" s="26"/>
      <c r="D101" s="1"/>
      <c r="E101" s="1"/>
      <c r="F101" s="6"/>
      <c r="G101" s="27"/>
      <c r="H101" s="8"/>
    </row>
    <row r="102" spans="1:8" s="7" customFormat="1" x14ac:dyDescent="0.25">
      <c r="A102" s="1"/>
      <c r="B102" s="1"/>
      <c r="C102" s="26"/>
      <c r="D102" s="1"/>
      <c r="E102" s="1"/>
      <c r="F102" s="6"/>
      <c r="G102" s="27"/>
      <c r="H102" s="8"/>
    </row>
    <row r="103" spans="1:8" s="7" customFormat="1" x14ac:dyDescent="0.25">
      <c r="A103" s="1"/>
      <c r="B103" s="1"/>
      <c r="C103" s="26"/>
      <c r="D103" s="1"/>
      <c r="E103" s="1"/>
      <c r="F103" s="6"/>
      <c r="G103" s="27"/>
      <c r="H103" s="8"/>
    </row>
    <row r="104" spans="1:8" s="7" customFormat="1" x14ac:dyDescent="0.25">
      <c r="A104" s="1"/>
      <c r="B104" s="1"/>
      <c r="C104" s="26"/>
      <c r="D104" s="1"/>
      <c r="E104" s="1"/>
      <c r="F104" s="6"/>
      <c r="G104" s="27"/>
      <c r="H104" s="8"/>
    </row>
    <row r="105" spans="1:8" s="7" customFormat="1" x14ac:dyDescent="0.25">
      <c r="A105" s="1"/>
      <c r="B105" s="1"/>
      <c r="C105" s="26"/>
      <c r="D105" s="1"/>
      <c r="E105" s="1"/>
      <c r="F105" s="6"/>
      <c r="G105" s="27"/>
      <c r="H105" s="8"/>
    </row>
    <row r="106" spans="1:8" s="7" customFormat="1" x14ac:dyDescent="0.25">
      <c r="A106" s="1"/>
      <c r="B106" s="1"/>
      <c r="C106" s="26"/>
      <c r="D106" s="1"/>
      <c r="E106" s="1"/>
      <c r="F106" s="6"/>
      <c r="G106" s="27"/>
      <c r="H106" s="8"/>
    </row>
    <row r="107" spans="1:8" s="7" customFormat="1" x14ac:dyDescent="0.25">
      <c r="A107" s="1"/>
      <c r="B107" s="1"/>
      <c r="C107" s="26"/>
      <c r="D107" s="1"/>
      <c r="E107" s="1"/>
      <c r="F107" s="6"/>
      <c r="G107" s="27"/>
      <c r="H107" s="8"/>
    </row>
    <row r="108" spans="1:8" s="7" customFormat="1" x14ac:dyDescent="0.25">
      <c r="A108" s="1"/>
      <c r="B108" s="1"/>
      <c r="C108" s="26"/>
      <c r="D108" s="1"/>
      <c r="E108" s="1"/>
      <c r="F108" s="6"/>
      <c r="G108" s="27"/>
      <c r="H108" s="8"/>
    </row>
    <row r="109" spans="1:8" s="7" customFormat="1" x14ac:dyDescent="0.25">
      <c r="A109" s="1"/>
      <c r="B109" s="1"/>
      <c r="C109" s="26"/>
      <c r="D109" s="1"/>
      <c r="E109" s="1"/>
      <c r="F109" s="6"/>
      <c r="G109" s="27"/>
      <c r="H109" s="8"/>
    </row>
    <row r="110" spans="1:8" s="7" customFormat="1" x14ac:dyDescent="0.25">
      <c r="A110" s="1"/>
      <c r="B110" s="1"/>
      <c r="C110" s="26"/>
      <c r="D110" s="1"/>
      <c r="E110" s="1"/>
      <c r="F110" s="6"/>
      <c r="G110" s="27"/>
      <c r="H110" s="8"/>
    </row>
    <row r="111" spans="1:8" s="7" customFormat="1" x14ac:dyDescent="0.25">
      <c r="A111" s="1"/>
      <c r="B111" s="1"/>
      <c r="C111" s="26"/>
      <c r="D111" s="1"/>
      <c r="E111" s="1"/>
      <c r="F111" s="6"/>
      <c r="G111" s="27"/>
      <c r="H111" s="8"/>
    </row>
    <row r="112" spans="1:8" s="7" customFormat="1" x14ac:dyDescent="0.25">
      <c r="A112" s="1"/>
      <c r="B112" s="1"/>
      <c r="C112" s="26"/>
      <c r="D112" s="1"/>
      <c r="E112" s="1"/>
      <c r="F112" s="6"/>
      <c r="G112" s="27"/>
      <c r="H112" s="8"/>
    </row>
    <row r="113" spans="1:8" s="7" customFormat="1" x14ac:dyDescent="0.25">
      <c r="A113" s="1"/>
      <c r="B113" s="1"/>
      <c r="C113" s="26"/>
      <c r="D113" s="1"/>
      <c r="E113" s="1"/>
      <c r="F113" s="6"/>
      <c r="G113" s="27"/>
      <c r="H113" s="8"/>
    </row>
    <row r="114" spans="1:8" s="7" customFormat="1" x14ac:dyDescent="0.25">
      <c r="A114" s="1"/>
      <c r="B114" s="1"/>
      <c r="C114" s="26"/>
      <c r="D114" s="1"/>
      <c r="E114" s="1"/>
      <c r="F114" s="6"/>
      <c r="G114" s="27"/>
      <c r="H114" s="8"/>
    </row>
    <row r="115" spans="1:8" s="7" customFormat="1" x14ac:dyDescent="0.25">
      <c r="A115" s="1"/>
      <c r="B115" s="1"/>
      <c r="C115" s="26"/>
      <c r="D115" s="1"/>
      <c r="E115" s="1"/>
      <c r="F115" s="6"/>
      <c r="G115" s="27"/>
      <c r="H115" s="8"/>
    </row>
    <row r="116" spans="1:8" s="7" customFormat="1" x14ac:dyDescent="0.25">
      <c r="A116" s="1"/>
      <c r="B116" s="1"/>
      <c r="C116" s="26"/>
      <c r="D116" s="1"/>
      <c r="E116" s="1"/>
      <c r="F116" s="6"/>
      <c r="G116" s="27"/>
      <c r="H116" s="8"/>
    </row>
    <row r="117" spans="1:8" s="7" customFormat="1" x14ac:dyDescent="0.25">
      <c r="A117" s="1"/>
      <c r="B117" s="1"/>
      <c r="C117" s="26"/>
      <c r="D117" s="1"/>
      <c r="E117" s="1"/>
      <c r="F117" s="6"/>
      <c r="G117" s="27"/>
      <c r="H117" s="8"/>
    </row>
    <row r="118" spans="1:8" s="7" customFormat="1" x14ac:dyDescent="0.25">
      <c r="A118" s="1"/>
      <c r="B118" s="1"/>
      <c r="C118" s="26"/>
      <c r="D118" s="1"/>
      <c r="E118" s="1"/>
      <c r="F118" s="6"/>
      <c r="G118" s="27"/>
      <c r="H118" s="8"/>
    </row>
    <row r="119" spans="1:8" s="7" customFormat="1" x14ac:dyDescent="0.25">
      <c r="A119" s="1"/>
      <c r="B119" s="1"/>
      <c r="C119" s="26"/>
      <c r="D119" s="1"/>
      <c r="E119" s="1"/>
      <c r="F119" s="6"/>
      <c r="G119" s="27"/>
      <c r="H119" s="8"/>
    </row>
    <row r="120" spans="1:8" s="7" customFormat="1" x14ac:dyDescent="0.25">
      <c r="A120" s="1"/>
      <c r="B120" s="1"/>
      <c r="C120" s="26"/>
      <c r="D120" s="1"/>
      <c r="E120" s="1"/>
      <c r="F120" s="6"/>
      <c r="G120" s="27"/>
      <c r="H120" s="8"/>
    </row>
    <row r="121" spans="1:8" s="7" customFormat="1" x14ac:dyDescent="0.25">
      <c r="A121" s="1"/>
      <c r="B121" s="1"/>
      <c r="C121" s="26"/>
      <c r="D121" s="1"/>
      <c r="E121" s="1"/>
      <c r="F121" s="6"/>
      <c r="G121" s="27"/>
      <c r="H121" s="8"/>
    </row>
    <row r="122" spans="1:8" s="7" customFormat="1" x14ac:dyDescent="0.25">
      <c r="A122" s="1"/>
      <c r="B122" s="1"/>
      <c r="C122" s="26"/>
      <c r="D122" s="1"/>
      <c r="E122" s="1"/>
      <c r="F122" s="6"/>
      <c r="G122" s="27"/>
      <c r="H122" s="8"/>
    </row>
    <row r="123" spans="1:8" s="7" customFormat="1" x14ac:dyDescent="0.25">
      <c r="A123" s="1"/>
      <c r="B123" s="1"/>
      <c r="C123" s="26"/>
      <c r="D123" s="1"/>
      <c r="E123" s="1"/>
      <c r="F123" s="6"/>
      <c r="G123" s="27"/>
      <c r="H123" s="8"/>
    </row>
    <row r="124" spans="1:8" s="7" customFormat="1" x14ac:dyDescent="0.25">
      <c r="A124" s="1"/>
      <c r="B124" s="1"/>
      <c r="C124" s="26"/>
      <c r="D124" s="1"/>
      <c r="E124" s="1"/>
      <c r="F124" s="6"/>
      <c r="G124" s="27"/>
      <c r="H124" s="8"/>
    </row>
    <row r="125" spans="1:8" s="7" customFormat="1" x14ac:dyDescent="0.25">
      <c r="A125" s="1"/>
      <c r="B125" s="1"/>
      <c r="C125" s="26"/>
      <c r="D125" s="1"/>
      <c r="E125" s="1"/>
      <c r="F125" s="6"/>
      <c r="G125" s="27"/>
      <c r="H125" s="8"/>
    </row>
    <row r="126" spans="1:8" s="7" customFormat="1" x14ac:dyDescent="0.25">
      <c r="A126" s="1"/>
      <c r="B126" s="1"/>
      <c r="C126" s="26"/>
      <c r="D126" s="1"/>
      <c r="E126" s="1"/>
      <c r="F126" s="6"/>
      <c r="G126" s="27"/>
      <c r="H126" s="8"/>
    </row>
    <row r="127" spans="1:8" s="7" customFormat="1" x14ac:dyDescent="0.25">
      <c r="A127" s="1"/>
      <c r="B127" s="1"/>
      <c r="C127" s="26"/>
      <c r="D127" s="1"/>
      <c r="E127" s="1"/>
      <c r="F127" s="6"/>
      <c r="G127" s="27"/>
      <c r="H127" s="8"/>
    </row>
    <row r="128" spans="1:8" s="7" customFormat="1" x14ac:dyDescent="0.25">
      <c r="A128" s="1"/>
      <c r="B128" s="1"/>
      <c r="C128" s="26"/>
      <c r="D128" s="1"/>
      <c r="E128" s="1"/>
      <c r="F128" s="6"/>
      <c r="G128" s="27"/>
      <c r="H128" s="8"/>
    </row>
    <row r="129" spans="1:8" s="7" customFormat="1" x14ac:dyDescent="0.25">
      <c r="A129" s="1"/>
      <c r="B129" s="1"/>
      <c r="C129" s="26"/>
      <c r="D129" s="1"/>
      <c r="E129" s="1"/>
      <c r="F129" s="6"/>
      <c r="G129" s="27"/>
      <c r="H129" s="8"/>
    </row>
    <row r="130" spans="1:8" s="7" customFormat="1" x14ac:dyDescent="0.25">
      <c r="A130" s="1"/>
      <c r="B130" s="1"/>
      <c r="C130" s="26"/>
      <c r="D130" s="1"/>
      <c r="E130" s="1"/>
      <c r="F130" s="6"/>
      <c r="G130" s="27"/>
      <c r="H130" s="8"/>
    </row>
    <row r="131" spans="1:8" s="7" customFormat="1" x14ac:dyDescent="0.25">
      <c r="A131" s="1"/>
      <c r="B131" s="1"/>
      <c r="C131" s="26"/>
      <c r="D131" s="1"/>
      <c r="E131" s="1"/>
      <c r="F131" s="6"/>
      <c r="G131" s="27"/>
      <c r="H131" s="8"/>
    </row>
    <row r="132" spans="1:8" s="7" customFormat="1" x14ac:dyDescent="0.25">
      <c r="A132" s="1"/>
      <c r="B132" s="1"/>
      <c r="C132" s="26"/>
      <c r="D132" s="1"/>
      <c r="E132" s="1"/>
      <c r="F132" s="6"/>
      <c r="G132" s="27"/>
      <c r="H132" s="8"/>
    </row>
    <row r="133" spans="1:8" s="7" customFormat="1" x14ac:dyDescent="0.25">
      <c r="A133" s="1"/>
      <c r="B133" s="1"/>
      <c r="C133" s="26"/>
      <c r="D133" s="1"/>
      <c r="E133" s="1"/>
      <c r="F133" s="6"/>
      <c r="G133" s="27"/>
      <c r="H133" s="8"/>
    </row>
    <row r="134" spans="1:8" s="7" customFormat="1" x14ac:dyDescent="0.25">
      <c r="A134" s="1"/>
      <c r="B134" s="1"/>
      <c r="C134" s="26"/>
      <c r="D134" s="1"/>
      <c r="E134" s="1"/>
      <c r="F134" s="6"/>
      <c r="G134" s="27"/>
      <c r="H134" s="8"/>
    </row>
    <row r="135" spans="1:8" s="7" customFormat="1" x14ac:dyDescent="0.25">
      <c r="A135" s="1"/>
      <c r="B135" s="1"/>
      <c r="C135" s="26"/>
      <c r="D135" s="1"/>
      <c r="E135" s="1"/>
      <c r="F135" s="6"/>
      <c r="G135" s="27"/>
      <c r="H135" s="8"/>
    </row>
    <row r="136" spans="1:8" s="7" customFormat="1" x14ac:dyDescent="0.25">
      <c r="A136" s="1"/>
      <c r="B136" s="1"/>
      <c r="C136" s="26"/>
      <c r="D136" s="1"/>
      <c r="E136" s="1"/>
      <c r="F136" s="6"/>
      <c r="G136" s="27"/>
      <c r="H136" s="8"/>
    </row>
    <row r="137" spans="1:8" s="7" customFormat="1" x14ac:dyDescent="0.25">
      <c r="A137" s="1"/>
      <c r="B137" s="1"/>
      <c r="C137" s="26"/>
      <c r="D137" s="1"/>
      <c r="E137" s="1"/>
      <c r="F137" s="6"/>
      <c r="G137" s="27"/>
      <c r="H137" s="8"/>
    </row>
    <row r="138" spans="1:8" s="7" customFormat="1" x14ac:dyDescent="0.25">
      <c r="A138" s="1"/>
      <c r="B138" s="1"/>
      <c r="C138" s="26"/>
      <c r="D138" s="1"/>
      <c r="E138" s="1"/>
      <c r="F138" s="6"/>
      <c r="G138" s="27"/>
      <c r="H138" s="8"/>
    </row>
    <row r="139" spans="1:8" s="7" customFormat="1" x14ac:dyDescent="0.25">
      <c r="A139" s="1"/>
      <c r="B139" s="1"/>
      <c r="C139" s="26"/>
      <c r="D139" s="1"/>
      <c r="E139" s="1"/>
      <c r="F139" s="6"/>
      <c r="G139" s="27"/>
      <c r="H139" s="8"/>
    </row>
    <row r="140" spans="1:8" s="7" customFormat="1" x14ac:dyDescent="0.25">
      <c r="A140" s="1"/>
      <c r="B140" s="1"/>
      <c r="C140" s="26"/>
      <c r="D140" s="1"/>
      <c r="E140" s="1"/>
      <c r="F140" s="6"/>
      <c r="G140" s="27"/>
      <c r="H140" s="8"/>
    </row>
    <row r="141" spans="1:8" s="7" customFormat="1" x14ac:dyDescent="0.25">
      <c r="A141" s="1"/>
      <c r="B141" s="1"/>
      <c r="C141" s="26"/>
      <c r="D141" s="1"/>
      <c r="E141" s="1"/>
      <c r="F141" s="6"/>
      <c r="G141" s="27"/>
      <c r="H141" s="8"/>
    </row>
    <row r="142" spans="1:8" s="7" customFormat="1" x14ac:dyDescent="0.25">
      <c r="A142" s="1"/>
      <c r="B142" s="1"/>
      <c r="C142" s="26"/>
      <c r="D142" s="1"/>
      <c r="E142" s="1"/>
      <c r="F142" s="6"/>
      <c r="G142" s="27"/>
      <c r="H142" s="8"/>
    </row>
    <row r="143" spans="1:8" s="7" customFormat="1" x14ac:dyDescent="0.25">
      <c r="A143" s="1"/>
      <c r="B143" s="1"/>
      <c r="C143" s="26"/>
      <c r="D143" s="1"/>
      <c r="E143" s="1"/>
      <c r="F143" s="6"/>
      <c r="G143" s="27"/>
      <c r="H143" s="8"/>
    </row>
    <row r="144" spans="1:8" s="7" customFormat="1" x14ac:dyDescent="0.25">
      <c r="A144" s="1"/>
      <c r="B144" s="1"/>
      <c r="C144" s="26"/>
      <c r="D144" s="1"/>
      <c r="E144" s="1"/>
      <c r="F144" s="6"/>
      <c r="G144" s="27"/>
      <c r="H144" s="8"/>
    </row>
    <row r="145" spans="1:8" s="7" customFormat="1" x14ac:dyDescent="0.25">
      <c r="A145" s="1"/>
      <c r="B145" s="1"/>
      <c r="C145" s="26"/>
      <c r="D145" s="1"/>
      <c r="E145" s="1"/>
      <c r="F145" s="6"/>
      <c r="G145" s="27"/>
      <c r="H145" s="8"/>
    </row>
    <row r="146" spans="1:8" s="7" customFormat="1" x14ac:dyDescent="0.25">
      <c r="A146" s="1"/>
      <c r="B146" s="1"/>
      <c r="C146" s="26"/>
      <c r="D146" s="1"/>
      <c r="E146" s="1"/>
      <c r="F146" s="6"/>
      <c r="G146" s="27"/>
      <c r="H146" s="8"/>
    </row>
    <row r="147" spans="1:8" s="7" customFormat="1" x14ac:dyDescent="0.25">
      <c r="A147" s="1"/>
      <c r="B147" s="1"/>
      <c r="C147" s="26"/>
      <c r="D147" s="1"/>
      <c r="E147" s="1"/>
      <c r="F147" s="6"/>
      <c r="G147" s="27"/>
      <c r="H147" s="8"/>
    </row>
    <row r="148" spans="1:8" s="7" customFormat="1" x14ac:dyDescent="0.25">
      <c r="A148" s="1"/>
      <c r="B148" s="1"/>
      <c r="C148" s="26"/>
      <c r="D148" s="1"/>
      <c r="E148" s="1"/>
      <c r="F148" s="6"/>
      <c r="G148" s="27"/>
      <c r="H148" s="8"/>
    </row>
    <row r="149" spans="1:8" s="7" customFormat="1" x14ac:dyDescent="0.25">
      <c r="A149" s="1"/>
      <c r="B149" s="1"/>
      <c r="C149" s="26"/>
      <c r="D149" s="1"/>
      <c r="E149" s="1"/>
      <c r="F149" s="6"/>
      <c r="G149" s="27"/>
      <c r="H149" s="8"/>
    </row>
    <row r="150" spans="1:8" s="7" customFormat="1" x14ac:dyDescent="0.25">
      <c r="A150" s="1"/>
      <c r="B150" s="1"/>
      <c r="C150" s="26"/>
      <c r="D150" s="1"/>
      <c r="E150" s="1"/>
      <c r="F150" s="6"/>
      <c r="G150" s="27"/>
      <c r="H150" s="8"/>
    </row>
    <row r="151" spans="1:8" s="7" customFormat="1" x14ac:dyDescent="0.25">
      <c r="A151" s="1"/>
      <c r="B151" s="1"/>
      <c r="C151" s="26"/>
      <c r="D151" s="1"/>
      <c r="E151" s="1"/>
      <c r="F151" s="6"/>
      <c r="G151" s="27"/>
      <c r="H151" s="8"/>
    </row>
    <row r="152" spans="1:8" s="7" customFormat="1" x14ac:dyDescent="0.25">
      <c r="A152" s="1"/>
      <c r="B152" s="1"/>
      <c r="C152" s="26"/>
      <c r="D152" s="1"/>
      <c r="E152" s="1"/>
      <c r="F152" s="6"/>
      <c r="G152" s="27"/>
      <c r="H152" s="8"/>
    </row>
    <row r="153" spans="1:8" s="7" customFormat="1" x14ac:dyDescent="0.25">
      <c r="A153" s="1"/>
      <c r="B153" s="1"/>
      <c r="C153" s="26"/>
      <c r="D153" s="1"/>
      <c r="E153" s="1"/>
      <c r="F153" s="6"/>
      <c r="G153" s="27"/>
      <c r="H153" s="8"/>
    </row>
    <row r="154" spans="1:8" s="7" customFormat="1" x14ac:dyDescent="0.25">
      <c r="A154" s="1"/>
      <c r="B154" s="1"/>
      <c r="C154" s="26"/>
      <c r="D154" s="1"/>
      <c r="E154" s="1"/>
      <c r="F154" s="6"/>
      <c r="G154" s="27"/>
      <c r="H154" s="8"/>
    </row>
    <row r="155" spans="1:8" s="7" customFormat="1" x14ac:dyDescent="0.25">
      <c r="A155" s="1"/>
      <c r="B155" s="1"/>
      <c r="C155" s="26"/>
      <c r="D155" s="1"/>
      <c r="E155" s="1"/>
      <c r="F155" s="6"/>
      <c r="G155" s="27"/>
      <c r="H155" s="8"/>
    </row>
    <row r="156" spans="1:8" s="7" customFormat="1" x14ac:dyDescent="0.25">
      <c r="A156" s="1"/>
      <c r="B156" s="1"/>
      <c r="C156" s="26"/>
      <c r="D156" s="1"/>
      <c r="E156" s="1"/>
      <c r="F156" s="6"/>
      <c r="G156" s="27"/>
      <c r="H156" s="8"/>
    </row>
    <row r="157" spans="1:8" s="7" customFormat="1" x14ac:dyDescent="0.25">
      <c r="A157" s="1"/>
      <c r="B157" s="1"/>
      <c r="C157" s="26"/>
      <c r="D157" s="1"/>
      <c r="E157" s="1"/>
      <c r="F157" s="6"/>
      <c r="G157" s="27"/>
      <c r="H157" s="8"/>
    </row>
    <row r="158" spans="1:8" s="7" customFormat="1" x14ac:dyDescent="0.25">
      <c r="A158" s="1"/>
      <c r="B158" s="1"/>
      <c r="C158" s="26"/>
      <c r="D158" s="1"/>
      <c r="E158" s="1"/>
      <c r="F158" s="6"/>
      <c r="G158" s="27"/>
      <c r="H158" s="8"/>
    </row>
    <row r="159" spans="1:8" s="7" customFormat="1" x14ac:dyDescent="0.25">
      <c r="A159" s="1"/>
      <c r="B159" s="1"/>
      <c r="C159" s="26"/>
      <c r="D159" s="1"/>
      <c r="E159" s="1"/>
      <c r="F159" s="6"/>
      <c r="G159" s="27"/>
      <c r="H159" s="8"/>
    </row>
    <row r="160" spans="1:8" s="7" customFormat="1" x14ac:dyDescent="0.25">
      <c r="A160" s="1"/>
      <c r="B160" s="1"/>
      <c r="C160" s="26"/>
      <c r="D160" s="1"/>
      <c r="E160" s="1"/>
      <c r="F160" s="6"/>
      <c r="G160" s="27"/>
      <c r="H160" s="8"/>
    </row>
    <row r="161" spans="1:8" s="7" customFormat="1" x14ac:dyDescent="0.25">
      <c r="A161" s="1"/>
      <c r="B161" s="1"/>
      <c r="C161" s="26"/>
      <c r="D161" s="1"/>
      <c r="E161" s="1"/>
      <c r="F161" s="6"/>
      <c r="G161" s="27"/>
      <c r="H161" s="8"/>
    </row>
    <row r="162" spans="1:8" s="7" customFormat="1" x14ac:dyDescent="0.25">
      <c r="A162" s="1"/>
      <c r="B162" s="1"/>
      <c r="C162" s="26"/>
      <c r="D162" s="1"/>
      <c r="E162" s="1"/>
      <c r="F162" s="6"/>
      <c r="G162" s="27"/>
      <c r="H162" s="8"/>
    </row>
    <row r="163" spans="1:8" s="7" customFormat="1" x14ac:dyDescent="0.25">
      <c r="A163" s="1"/>
      <c r="B163" s="1"/>
      <c r="C163" s="26"/>
      <c r="D163" s="1"/>
      <c r="E163" s="1"/>
      <c r="F163" s="6"/>
      <c r="G163" s="27"/>
      <c r="H163" s="8"/>
    </row>
    <row r="164" spans="1:8" s="7" customFormat="1" x14ac:dyDescent="0.25">
      <c r="A164" s="1"/>
      <c r="B164" s="1"/>
      <c r="C164" s="26"/>
      <c r="D164" s="1"/>
      <c r="E164" s="1"/>
      <c r="F164" s="6"/>
      <c r="G164" s="27"/>
      <c r="H164" s="8"/>
    </row>
    <row r="165" spans="1:8" s="7" customFormat="1" x14ac:dyDescent="0.25">
      <c r="A165" s="1"/>
      <c r="B165" s="1"/>
      <c r="C165" s="26"/>
      <c r="D165" s="1"/>
      <c r="E165" s="1"/>
      <c r="F165" s="6"/>
      <c r="G165" s="27"/>
      <c r="H165" s="8"/>
    </row>
    <row r="166" spans="1:8" s="7" customFormat="1" x14ac:dyDescent="0.25">
      <c r="A166" s="1"/>
      <c r="B166" s="1"/>
      <c r="C166" s="26"/>
      <c r="D166" s="1"/>
      <c r="E166" s="1"/>
      <c r="F166" s="6"/>
      <c r="G166" s="27"/>
      <c r="H166" s="8"/>
    </row>
    <row r="167" spans="1:8" s="7" customFormat="1" x14ac:dyDescent="0.25">
      <c r="A167" s="1"/>
      <c r="B167" s="1"/>
      <c r="C167" s="26"/>
      <c r="D167" s="1"/>
      <c r="E167" s="1"/>
      <c r="F167" s="6"/>
      <c r="G167" s="27"/>
      <c r="H167" s="8"/>
    </row>
    <row r="168" spans="1:8" s="7" customFormat="1" x14ac:dyDescent="0.25">
      <c r="A168" s="1"/>
      <c r="B168" s="1"/>
      <c r="C168" s="26"/>
      <c r="D168" s="1"/>
      <c r="E168" s="1"/>
      <c r="F168" s="6"/>
      <c r="G168" s="27"/>
      <c r="H168" s="8"/>
    </row>
    <row r="169" spans="1:8" s="7" customFormat="1" x14ac:dyDescent="0.25">
      <c r="A169" s="1"/>
      <c r="B169" s="1"/>
      <c r="C169" s="26"/>
      <c r="D169" s="1"/>
      <c r="E169" s="1"/>
      <c r="F169" s="6"/>
      <c r="G169" s="27"/>
      <c r="H169" s="8"/>
    </row>
    <row r="170" spans="1:8" s="7" customFormat="1" x14ac:dyDescent="0.25">
      <c r="A170" s="1"/>
      <c r="B170" s="1"/>
      <c r="C170" s="26"/>
      <c r="D170" s="1"/>
      <c r="E170" s="1"/>
      <c r="F170" s="6"/>
      <c r="G170" s="27"/>
      <c r="H170" s="8"/>
    </row>
    <row r="171" spans="1:8" s="7" customFormat="1" x14ac:dyDescent="0.25">
      <c r="A171" s="1"/>
      <c r="B171" s="1"/>
      <c r="C171" s="26"/>
      <c r="D171" s="1"/>
      <c r="E171" s="1"/>
      <c r="F171" s="6"/>
      <c r="G171" s="27"/>
      <c r="H171" s="8"/>
    </row>
    <row r="172" spans="1:8" s="7" customFormat="1" x14ac:dyDescent="0.25">
      <c r="A172" s="1"/>
      <c r="B172" s="1"/>
      <c r="C172" s="26"/>
      <c r="D172" s="1"/>
      <c r="E172" s="1"/>
      <c r="F172" s="6"/>
      <c r="G172" s="27"/>
      <c r="H172" s="8"/>
    </row>
    <row r="173" spans="1:8" s="7" customFormat="1" x14ac:dyDescent="0.25">
      <c r="A173" s="1"/>
      <c r="B173" s="1"/>
      <c r="C173" s="26"/>
      <c r="D173" s="1"/>
      <c r="E173" s="1"/>
      <c r="F173" s="6"/>
      <c r="G173" s="27"/>
      <c r="H173" s="8"/>
    </row>
    <row r="174" spans="1:8" s="7" customFormat="1" x14ac:dyDescent="0.25">
      <c r="A174" s="1"/>
      <c r="B174" s="1"/>
      <c r="C174" s="26"/>
      <c r="D174" s="1"/>
      <c r="E174" s="1"/>
      <c r="F174" s="6"/>
      <c r="G174" s="27"/>
      <c r="H174" s="8"/>
    </row>
    <row r="175" spans="1:8" s="7" customFormat="1" x14ac:dyDescent="0.25">
      <c r="A175" s="1"/>
      <c r="B175" s="1"/>
      <c r="C175" s="26"/>
      <c r="D175" s="1"/>
      <c r="E175" s="1"/>
      <c r="F175" s="6"/>
      <c r="G175" s="27"/>
      <c r="H175" s="8"/>
    </row>
    <row r="176" spans="1:8" s="7" customFormat="1" x14ac:dyDescent="0.25">
      <c r="A176" s="1"/>
      <c r="B176" s="1"/>
      <c r="C176" s="26"/>
      <c r="D176" s="1"/>
      <c r="E176" s="1"/>
      <c r="F176" s="6"/>
      <c r="G176" s="27"/>
      <c r="H176" s="8"/>
    </row>
    <row r="177" spans="1:8" s="7" customFormat="1" x14ac:dyDescent="0.25">
      <c r="A177" s="1"/>
      <c r="B177" s="1"/>
      <c r="C177" s="26"/>
      <c r="D177" s="1"/>
      <c r="E177" s="1"/>
      <c r="F177" s="6"/>
      <c r="G177" s="27"/>
      <c r="H177" s="8"/>
    </row>
    <row r="178" spans="1:8" s="7" customFormat="1" x14ac:dyDescent="0.25">
      <c r="A178" s="1"/>
      <c r="B178" s="1"/>
      <c r="C178" s="26"/>
      <c r="D178" s="1"/>
      <c r="E178" s="1"/>
      <c r="F178" s="6"/>
      <c r="G178" s="27"/>
      <c r="H178" s="8"/>
    </row>
    <row r="179" spans="1:8" s="7" customFormat="1" x14ac:dyDescent="0.25">
      <c r="A179" s="1"/>
      <c r="B179" s="1"/>
      <c r="C179" s="26"/>
      <c r="D179" s="1"/>
      <c r="E179" s="1"/>
      <c r="F179" s="6"/>
      <c r="G179" s="27"/>
      <c r="H179" s="8"/>
    </row>
    <row r="180" spans="1:8" s="7" customFormat="1" x14ac:dyDescent="0.25">
      <c r="A180" s="1"/>
      <c r="B180" s="1"/>
      <c r="C180" s="26"/>
      <c r="D180" s="1"/>
      <c r="E180" s="1"/>
      <c r="F180" s="6"/>
      <c r="G180" s="27"/>
      <c r="H180" s="8"/>
    </row>
    <row r="181" spans="1:8" s="7" customFormat="1" x14ac:dyDescent="0.25">
      <c r="A181" s="1"/>
      <c r="B181" s="1"/>
      <c r="C181" s="26"/>
      <c r="D181" s="1"/>
      <c r="E181" s="1"/>
      <c r="F181" s="6"/>
      <c r="G181" s="27"/>
      <c r="H181" s="8"/>
    </row>
    <row r="182" spans="1:8" s="7" customFormat="1" x14ac:dyDescent="0.25">
      <c r="A182" s="1"/>
      <c r="B182" s="1"/>
      <c r="C182" s="26"/>
      <c r="D182" s="1"/>
      <c r="E182" s="1"/>
      <c r="F182" s="6"/>
      <c r="G182" s="27"/>
      <c r="H182" s="8"/>
    </row>
    <row r="183" spans="1:8" s="7" customFormat="1" x14ac:dyDescent="0.25">
      <c r="A183" s="1"/>
      <c r="B183" s="1"/>
      <c r="C183" s="26"/>
      <c r="D183" s="1"/>
      <c r="E183" s="1"/>
      <c r="F183" s="6"/>
      <c r="G183" s="27"/>
      <c r="H183" s="8"/>
    </row>
    <row r="184" spans="1:8" s="7" customFormat="1" x14ac:dyDescent="0.25">
      <c r="A184" s="1"/>
      <c r="B184" s="1"/>
      <c r="C184" s="26"/>
      <c r="D184" s="1"/>
      <c r="E184" s="1"/>
      <c r="F184" s="6"/>
      <c r="G184" s="27"/>
      <c r="H184" s="8"/>
    </row>
    <row r="185" spans="1:8" s="7" customFormat="1" x14ac:dyDescent="0.25">
      <c r="A185" s="1"/>
      <c r="B185" s="1"/>
      <c r="C185" s="26"/>
      <c r="D185" s="1"/>
      <c r="E185" s="1"/>
      <c r="F185" s="6"/>
      <c r="G185" s="27"/>
      <c r="H185" s="8"/>
    </row>
    <row r="186" spans="1:8" s="7" customFormat="1" x14ac:dyDescent="0.25">
      <c r="A186" s="1"/>
      <c r="B186" s="1"/>
      <c r="C186" s="26"/>
      <c r="D186" s="1"/>
      <c r="E186" s="1"/>
      <c r="F186" s="6"/>
      <c r="G186" s="27"/>
      <c r="H186" s="8"/>
    </row>
    <row r="187" spans="1:8" s="7" customFormat="1" x14ac:dyDescent="0.25">
      <c r="A187" s="1"/>
      <c r="B187" s="1"/>
      <c r="C187" s="26"/>
      <c r="D187" s="1"/>
      <c r="E187" s="1"/>
      <c r="F187" s="6"/>
      <c r="G187" s="27"/>
      <c r="H187" s="8"/>
    </row>
    <row r="188" spans="1:8" s="7" customFormat="1" x14ac:dyDescent="0.25">
      <c r="A188" s="1"/>
      <c r="B188" s="1"/>
      <c r="C188" s="26"/>
      <c r="D188" s="1"/>
      <c r="E188" s="1"/>
      <c r="F188" s="6"/>
      <c r="G188" s="27"/>
      <c r="H188" s="8"/>
    </row>
    <row r="189" spans="1:8" s="7" customFormat="1" x14ac:dyDescent="0.25">
      <c r="A189" s="1"/>
      <c r="B189" s="1"/>
      <c r="C189" s="26"/>
      <c r="D189" s="1"/>
      <c r="E189" s="1"/>
      <c r="F189" s="6"/>
      <c r="G189" s="27"/>
      <c r="H189" s="8"/>
    </row>
    <row r="190" spans="1:8" s="7" customFormat="1" x14ac:dyDescent="0.25">
      <c r="A190" s="1"/>
      <c r="B190" s="1"/>
      <c r="C190" s="26"/>
      <c r="D190" s="1"/>
      <c r="E190" s="1"/>
      <c r="F190" s="6"/>
      <c r="G190" s="27"/>
      <c r="H190" s="8"/>
    </row>
    <row r="191" spans="1:8" s="7" customFormat="1" x14ac:dyDescent="0.25">
      <c r="A191" s="1"/>
      <c r="B191" s="1"/>
      <c r="C191" s="26"/>
      <c r="D191" s="1"/>
      <c r="E191" s="1"/>
      <c r="F191" s="6"/>
      <c r="G191" s="27"/>
      <c r="H191" s="8"/>
    </row>
    <row r="192" spans="1:8" s="7" customFormat="1" x14ac:dyDescent="0.25">
      <c r="A192" s="1"/>
      <c r="B192" s="1"/>
      <c r="C192" s="26"/>
      <c r="D192" s="1"/>
      <c r="E192" s="1"/>
      <c r="F192" s="6"/>
      <c r="G192" s="27"/>
      <c r="H192" s="8"/>
    </row>
    <row r="193" spans="1:8" s="7" customFormat="1" x14ac:dyDescent="0.25">
      <c r="A193" s="1"/>
      <c r="B193" s="1"/>
      <c r="C193" s="26"/>
      <c r="D193" s="1"/>
      <c r="E193" s="1"/>
      <c r="F193" s="6"/>
      <c r="G193" s="27"/>
      <c r="H193" s="8"/>
    </row>
    <row r="194" spans="1:8" s="7" customFormat="1" x14ac:dyDescent="0.25">
      <c r="A194" s="1"/>
      <c r="B194" s="1"/>
      <c r="C194" s="26"/>
      <c r="D194" s="1"/>
      <c r="E194" s="1"/>
      <c r="F194" s="6"/>
      <c r="G194" s="27"/>
      <c r="H194" s="8"/>
    </row>
    <row r="195" spans="1:8" s="7" customFormat="1" x14ac:dyDescent="0.25">
      <c r="A195" s="1"/>
      <c r="B195" s="1"/>
      <c r="C195" s="26"/>
      <c r="D195" s="1"/>
      <c r="E195" s="1"/>
      <c r="F195" s="6"/>
      <c r="G195" s="27"/>
      <c r="H195" s="8"/>
    </row>
    <row r="196" spans="1:8" s="7" customFormat="1" x14ac:dyDescent="0.25">
      <c r="A196" s="1"/>
      <c r="B196" s="1"/>
      <c r="C196" s="26"/>
      <c r="D196" s="1"/>
      <c r="E196" s="1"/>
      <c r="F196" s="6"/>
      <c r="G196" s="27"/>
      <c r="H196" s="8"/>
    </row>
    <row r="197" spans="1:8" s="7" customFormat="1" x14ac:dyDescent="0.25">
      <c r="A197" s="1"/>
      <c r="B197" s="1"/>
      <c r="C197" s="26"/>
      <c r="D197" s="1"/>
      <c r="E197" s="1"/>
      <c r="F197" s="6"/>
      <c r="G197" s="27"/>
      <c r="H197" s="8"/>
    </row>
    <row r="198" spans="1:8" s="7" customFormat="1" x14ac:dyDescent="0.25">
      <c r="A198" s="1"/>
      <c r="B198" s="1"/>
      <c r="C198" s="26"/>
      <c r="D198" s="1"/>
      <c r="E198" s="1"/>
      <c r="F198" s="6"/>
      <c r="G198" s="27"/>
      <c r="H198" s="8"/>
    </row>
    <row r="199" spans="1:8" s="7" customFormat="1" x14ac:dyDescent="0.25">
      <c r="A199" s="1"/>
      <c r="B199" s="1"/>
      <c r="C199" s="26"/>
      <c r="D199" s="1"/>
      <c r="E199" s="1"/>
      <c r="F199" s="6"/>
      <c r="G199" s="27"/>
      <c r="H199" s="8"/>
    </row>
    <row r="200" spans="1:8" s="7" customFormat="1" x14ac:dyDescent="0.25">
      <c r="A200" s="1"/>
      <c r="B200" s="1"/>
      <c r="C200" s="26"/>
      <c r="D200" s="1"/>
      <c r="E200" s="1"/>
      <c r="F200" s="6"/>
      <c r="G200" s="27"/>
      <c r="H200" s="8"/>
    </row>
    <row r="201" spans="1:8" s="7" customFormat="1" x14ac:dyDescent="0.25">
      <c r="A201" s="1"/>
      <c r="B201" s="1"/>
      <c r="C201" s="26"/>
      <c r="D201" s="1"/>
      <c r="E201" s="1"/>
      <c r="F201" s="6"/>
      <c r="G201" s="27"/>
      <c r="H201" s="8"/>
    </row>
    <row r="202" spans="1:8" s="7" customFormat="1" x14ac:dyDescent="0.25">
      <c r="A202" s="1"/>
      <c r="B202" s="1"/>
      <c r="C202" s="26"/>
      <c r="D202" s="1"/>
      <c r="E202" s="1"/>
      <c r="F202" s="6"/>
      <c r="G202" s="27"/>
      <c r="H202" s="8"/>
    </row>
    <row r="203" spans="1:8" s="7" customFormat="1" x14ac:dyDescent="0.25">
      <c r="A203" s="1"/>
      <c r="B203" s="1"/>
      <c r="C203" s="26"/>
      <c r="D203" s="1"/>
      <c r="E203" s="1"/>
      <c r="F203" s="6"/>
      <c r="G203" s="27"/>
      <c r="H203" s="8"/>
    </row>
    <row r="204" spans="1:8" s="7" customFormat="1" x14ac:dyDescent="0.25">
      <c r="A204" s="1"/>
      <c r="B204" s="1"/>
      <c r="C204" s="26"/>
      <c r="D204" s="1"/>
      <c r="E204" s="1"/>
      <c r="F204" s="6"/>
      <c r="G204" s="27"/>
      <c r="H204" s="8"/>
    </row>
    <row r="205" spans="1:8" s="7" customFormat="1" x14ac:dyDescent="0.25">
      <c r="A205" s="1"/>
      <c r="B205" s="1"/>
      <c r="C205" s="26"/>
      <c r="D205" s="1"/>
      <c r="E205" s="1"/>
      <c r="F205" s="6"/>
      <c r="G205" s="27"/>
      <c r="H205" s="8"/>
    </row>
    <row r="206" spans="1:8" s="7" customFormat="1" x14ac:dyDescent="0.25">
      <c r="A206" s="1"/>
      <c r="B206" s="1"/>
      <c r="C206" s="26"/>
      <c r="D206" s="1"/>
      <c r="E206" s="1"/>
      <c r="F206" s="6"/>
      <c r="G206" s="27"/>
      <c r="H206" s="8"/>
    </row>
    <row r="207" spans="1:8" s="7" customFormat="1" x14ac:dyDescent="0.25">
      <c r="A207" s="1"/>
      <c r="B207" s="1"/>
      <c r="C207" s="26"/>
      <c r="D207" s="1"/>
      <c r="E207" s="1"/>
      <c r="F207" s="6"/>
      <c r="G207" s="27"/>
      <c r="H207" s="8"/>
    </row>
    <row r="208" spans="1:8" s="7" customFormat="1" x14ac:dyDescent="0.25">
      <c r="A208" s="1"/>
      <c r="B208" s="1"/>
      <c r="C208" s="26"/>
      <c r="D208" s="1"/>
      <c r="E208" s="1"/>
      <c r="F208" s="6"/>
      <c r="G208" s="27"/>
      <c r="H208" s="8"/>
    </row>
    <row r="209" spans="1:8" s="7" customFormat="1" x14ac:dyDescent="0.25">
      <c r="A209" s="1"/>
      <c r="B209" s="1"/>
      <c r="C209" s="26"/>
      <c r="D209" s="1"/>
      <c r="E209" s="1"/>
      <c r="F209" s="6"/>
      <c r="G209" s="27"/>
      <c r="H209" s="8"/>
    </row>
    <row r="210" spans="1:8" s="7" customFormat="1" x14ac:dyDescent="0.25">
      <c r="A210" s="1"/>
      <c r="B210" s="1"/>
      <c r="C210" s="26"/>
      <c r="D210" s="1"/>
      <c r="E210" s="1"/>
      <c r="F210" s="6"/>
      <c r="G210" s="27"/>
      <c r="H210" s="8"/>
    </row>
    <row r="211" spans="1:8" s="7" customFormat="1" x14ac:dyDescent="0.25">
      <c r="A211" s="1"/>
      <c r="B211" s="1"/>
      <c r="C211" s="26"/>
      <c r="D211" s="1"/>
      <c r="E211" s="1"/>
      <c r="F211" s="6"/>
      <c r="G211" s="27"/>
      <c r="H211" s="8"/>
    </row>
    <row r="212" spans="1:8" s="7" customFormat="1" x14ac:dyDescent="0.25">
      <c r="A212" s="1"/>
      <c r="B212" s="1"/>
      <c r="C212" s="26"/>
      <c r="D212" s="1"/>
      <c r="E212" s="1"/>
      <c r="F212" s="6"/>
      <c r="G212" s="27"/>
      <c r="H212" s="8"/>
    </row>
    <row r="213" spans="1:8" s="7" customFormat="1" x14ac:dyDescent="0.25">
      <c r="A213" s="1"/>
      <c r="B213" s="1"/>
      <c r="C213" s="26"/>
      <c r="D213" s="1"/>
      <c r="E213" s="1"/>
      <c r="F213" s="6"/>
      <c r="G213" s="27"/>
      <c r="H213" s="8"/>
    </row>
    <row r="214" spans="1:8" s="7" customFormat="1" x14ac:dyDescent="0.25">
      <c r="A214" s="1"/>
      <c r="B214" s="1"/>
      <c r="C214" s="26"/>
      <c r="D214" s="1"/>
      <c r="E214" s="1"/>
      <c r="F214" s="6"/>
      <c r="G214" s="27"/>
      <c r="H214" s="8"/>
    </row>
    <row r="215" spans="1:8" s="7" customFormat="1" x14ac:dyDescent="0.25">
      <c r="A215" s="1"/>
      <c r="B215" s="1"/>
      <c r="C215" s="26"/>
      <c r="D215" s="1"/>
      <c r="E215" s="1"/>
      <c r="F215" s="6"/>
      <c r="G215" s="27"/>
      <c r="H215" s="8"/>
    </row>
    <row r="216" spans="1:8" s="7" customFormat="1" x14ac:dyDescent="0.25">
      <c r="A216" s="1"/>
      <c r="B216" s="1"/>
      <c r="C216" s="26"/>
      <c r="D216" s="1"/>
      <c r="E216" s="1"/>
      <c r="F216" s="6"/>
      <c r="G216" s="27"/>
      <c r="H216" s="8"/>
    </row>
  </sheetData>
  <mergeCells count="11">
    <mergeCell ref="F42:J42"/>
    <mergeCell ref="F35:J35"/>
    <mergeCell ref="F36:J36"/>
    <mergeCell ref="F1:J1"/>
    <mergeCell ref="A1:C1"/>
    <mergeCell ref="D1:E1"/>
    <mergeCell ref="F37:J37"/>
    <mergeCell ref="C3:C20"/>
    <mergeCell ref="C21:C30"/>
    <mergeCell ref="A3:A20"/>
    <mergeCell ref="A21:A3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"/>
  <sheetViews>
    <sheetView zoomScale="80" zoomScaleNormal="80" workbookViewId="0">
      <selection activeCell="O18" sqref="O1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63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</v>
      </c>
      <c r="J4" s="24">
        <f>I4-(SUM(L4:W4))</f>
        <v>1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</v>
      </c>
      <c r="J5" s="24">
        <f t="shared" ref="J5:J31" si="1">I5-(SUM(L5:W5))</f>
        <v>1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1</v>
      </c>
      <c r="J6" s="24">
        <f>I6-(SUM(L6:W6))</f>
        <v>1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1</v>
      </c>
      <c r="J15" s="24">
        <f t="shared" si="1"/>
        <v>1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1</v>
      </c>
      <c r="J16" s="24">
        <f t="shared" si="1"/>
        <v>1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1</v>
      </c>
      <c r="J18" s="24">
        <f t="shared" si="1"/>
        <v>1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</v>
      </c>
      <c r="J19" s="24">
        <f t="shared" si="1"/>
        <v>1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v>1</v>
      </c>
      <c r="J21" s="24">
        <f t="shared" si="1"/>
        <v>1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2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1</v>
      </c>
      <c r="J24" s="24">
        <f t="shared" si="1"/>
        <v>1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</v>
      </c>
      <c r="J25" s="24">
        <f t="shared" si="1"/>
        <v>1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V1:V2"/>
    <mergeCell ref="W1:W2"/>
    <mergeCell ref="U1:U2"/>
    <mergeCell ref="A2:K2"/>
    <mergeCell ref="A4:A21"/>
    <mergeCell ref="C4:C21"/>
    <mergeCell ref="T1:T2"/>
    <mergeCell ref="R1:R2"/>
    <mergeCell ref="I1:K1"/>
    <mergeCell ref="N1:N2"/>
    <mergeCell ref="O1:O2"/>
    <mergeCell ref="P1:P2"/>
    <mergeCell ref="Q1:Q2"/>
    <mergeCell ref="A22:A31"/>
    <mergeCell ref="C22:C31"/>
    <mergeCell ref="A1:C1"/>
    <mergeCell ref="L1:L2"/>
    <mergeCell ref="S1:S2"/>
    <mergeCell ref="M1:M2"/>
    <mergeCell ref="D1:H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74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77">
        <v>44840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76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2</v>
      </c>
      <c r="J5" s="24">
        <f t="shared" ref="J5:J31" si="1">I5-(SUM(L5:W5))</f>
        <v>0</v>
      </c>
      <c r="K5" s="25" t="str">
        <f t="shared" si="0"/>
        <v>OK</v>
      </c>
      <c r="L5" s="78">
        <v>2</v>
      </c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2</v>
      </c>
      <c r="J6" s="24">
        <f>I6-(SUM(L6:W6))</f>
        <v>0</v>
      </c>
      <c r="K6" s="25" t="str">
        <f t="shared" si="0"/>
        <v>OK</v>
      </c>
      <c r="L6" s="78">
        <v>2</v>
      </c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76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2</v>
      </c>
      <c r="J8" s="24">
        <f t="shared" si="1"/>
        <v>0</v>
      </c>
      <c r="K8" s="25" t="str">
        <f t="shared" si="0"/>
        <v>OK</v>
      </c>
      <c r="L8" s="79">
        <v>2</v>
      </c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2</v>
      </c>
      <c r="J9" s="24">
        <f t="shared" si="1"/>
        <v>0</v>
      </c>
      <c r="K9" s="25" t="str">
        <f t="shared" si="0"/>
        <v>OK</v>
      </c>
      <c r="L9" s="78">
        <v>2</v>
      </c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76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76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2</v>
      </c>
      <c r="J12" s="24">
        <f t="shared" si="1"/>
        <v>0</v>
      </c>
      <c r="K12" s="25" t="str">
        <f t="shared" si="0"/>
        <v>OK</v>
      </c>
      <c r="L12" s="78">
        <v>2</v>
      </c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f>0+2</f>
        <v>2</v>
      </c>
      <c r="J13" s="24">
        <f t="shared" si="1"/>
        <v>0</v>
      </c>
      <c r="K13" s="25" t="str">
        <f t="shared" si="0"/>
        <v>OK</v>
      </c>
      <c r="L13" s="78">
        <v>2</v>
      </c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76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76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76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76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76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f>0+3</f>
        <v>3</v>
      </c>
      <c r="J19" s="24">
        <f t="shared" si="1"/>
        <v>3</v>
      </c>
      <c r="K19" s="25" t="str">
        <f t="shared" si="0"/>
        <v>OK</v>
      </c>
      <c r="L19" s="76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76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f>0+1</f>
        <v>1</v>
      </c>
      <c r="J21" s="24">
        <f t="shared" si="1"/>
        <v>0</v>
      </c>
      <c r="K21" s="25" t="str">
        <f t="shared" si="0"/>
        <v>OK</v>
      </c>
      <c r="L21" s="78">
        <v>1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76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76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76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76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76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76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76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76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76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76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30226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N1:N2"/>
    <mergeCell ref="A22:A31"/>
    <mergeCell ref="C22:C31"/>
    <mergeCell ref="A1:C1"/>
    <mergeCell ref="D1:H1"/>
    <mergeCell ref="I1:K1"/>
    <mergeCell ref="A2:K2"/>
    <mergeCell ref="A4:A21"/>
    <mergeCell ref="C4:C21"/>
    <mergeCell ref="M1:M2"/>
    <mergeCell ref="L1:L2"/>
    <mergeCell ref="V1:V2"/>
    <mergeCell ref="W1:W2"/>
    <mergeCell ref="O1:O2"/>
    <mergeCell ref="P1:P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48" t="s">
        <v>72</v>
      </c>
      <c r="M1" s="148" t="s">
        <v>73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8"/>
      <c r="M2" s="14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75">
        <v>44844</v>
      </c>
      <c r="M3" s="75">
        <v>44844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69"/>
      <c r="M4" s="69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69"/>
      <c r="M5" s="69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69"/>
      <c r="M6" s="73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69"/>
      <c r="M7" s="72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6</v>
      </c>
      <c r="J8" s="24">
        <f t="shared" si="1"/>
        <v>6</v>
      </c>
      <c r="K8" s="25" t="str">
        <f t="shared" si="0"/>
        <v>OK</v>
      </c>
      <c r="L8" s="70"/>
      <c r="M8" s="72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69"/>
      <c r="M9" s="72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69"/>
      <c r="M10" s="72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1</v>
      </c>
      <c r="J11" s="24">
        <f t="shared" si="1"/>
        <v>1</v>
      </c>
      <c r="K11" s="25" t="str">
        <f t="shared" si="0"/>
        <v>OK</v>
      </c>
      <c r="L11" s="69"/>
      <c r="M11" s="72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6</v>
      </c>
      <c r="J12" s="24">
        <f t="shared" si="1"/>
        <v>6</v>
      </c>
      <c r="K12" s="25" t="str">
        <f t="shared" si="0"/>
        <v>OK</v>
      </c>
      <c r="L12" s="69"/>
      <c r="M12" s="72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69"/>
      <c r="M13" s="72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69"/>
      <c r="M14" s="72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6</v>
      </c>
      <c r="J15" s="24">
        <f t="shared" si="1"/>
        <v>6</v>
      </c>
      <c r="K15" s="25" t="str">
        <f t="shared" si="0"/>
        <v>OK</v>
      </c>
      <c r="L15" s="69"/>
      <c r="M15" s="69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2</v>
      </c>
      <c r="J16" s="24">
        <f t="shared" si="1"/>
        <v>0</v>
      </c>
      <c r="K16" s="25" t="str">
        <f t="shared" si="0"/>
        <v>OK</v>
      </c>
      <c r="L16" s="74">
        <v>2</v>
      </c>
      <c r="M16" s="69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69"/>
      <c r="M17" s="69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69"/>
      <c r="M18" s="69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69"/>
      <c r="M19" s="69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69"/>
      <c r="M20" s="69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69"/>
      <c r="M21" s="69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69"/>
      <c r="M22" s="69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6</v>
      </c>
      <c r="J23" s="24">
        <f t="shared" si="1"/>
        <v>6</v>
      </c>
      <c r="K23" s="25" t="str">
        <f t="shared" si="0"/>
        <v>OK</v>
      </c>
      <c r="L23" s="69"/>
      <c r="M23" s="69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1</f>
        <v>1</v>
      </c>
      <c r="J24" s="24">
        <f t="shared" si="1"/>
        <v>0</v>
      </c>
      <c r="K24" s="25" t="str">
        <f t="shared" si="0"/>
        <v>OK</v>
      </c>
      <c r="L24" s="69"/>
      <c r="M24" s="74">
        <v>1</v>
      </c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69"/>
      <c r="M25" s="69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69"/>
      <c r="M26" s="69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69"/>
      <c r="M27" s="69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f>30</f>
        <v>30</v>
      </c>
      <c r="J28" s="24">
        <f t="shared" si="1"/>
        <v>0</v>
      </c>
      <c r="K28" s="25" t="str">
        <f t="shared" si="0"/>
        <v>OK</v>
      </c>
      <c r="L28" s="69"/>
      <c r="M28" s="74">
        <v>30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f>30</f>
        <v>30</v>
      </c>
      <c r="J29" s="24">
        <f t="shared" si="1"/>
        <v>0</v>
      </c>
      <c r="K29" s="25" t="str">
        <f t="shared" si="0"/>
        <v>OK</v>
      </c>
      <c r="L29" s="69"/>
      <c r="M29" s="74">
        <v>30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69"/>
      <c r="M30" s="69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71"/>
      <c r="M31" s="69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4996</v>
      </c>
      <c r="M32" s="67">
        <f>SUMPRODUCT(H4:H31,M4:M31)</f>
        <v>5212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M1:M2"/>
    <mergeCell ref="A2:K2"/>
    <mergeCell ref="A4:A21"/>
    <mergeCell ref="C4:C21"/>
    <mergeCell ref="V1:V2"/>
    <mergeCell ref="W1:W2"/>
    <mergeCell ref="U1:U2"/>
    <mergeCell ref="A22:A31"/>
    <mergeCell ref="C22:C31"/>
    <mergeCell ref="T1:T2"/>
    <mergeCell ref="D1:H1"/>
    <mergeCell ref="I1:K1"/>
    <mergeCell ref="N1:N2"/>
    <mergeCell ref="O1:O2"/>
    <mergeCell ref="P1:P2"/>
    <mergeCell ref="Q1:Q2"/>
    <mergeCell ref="R1:R2"/>
    <mergeCell ref="S1:S2"/>
    <mergeCell ref="A1:C1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13CE-FC34-4C91-98C5-C9502E8867F5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79</v>
      </c>
      <c r="M1" s="138" t="s">
        <v>80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93">
        <v>44881</v>
      </c>
      <c r="M3" s="93">
        <v>44886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90"/>
      <c r="M4" s="90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90"/>
      <c r="M5" s="90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90"/>
      <c r="M6" s="95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90"/>
      <c r="M7" s="94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1</v>
      </c>
      <c r="J8" s="24">
        <f t="shared" si="1"/>
        <v>1</v>
      </c>
      <c r="K8" s="25" t="str">
        <f t="shared" si="0"/>
        <v>OK</v>
      </c>
      <c r="L8" s="91"/>
      <c r="M8" s="94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90"/>
      <c r="M9" s="94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90"/>
      <c r="M10" s="94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90"/>
      <c r="M11" s="94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1</v>
      </c>
      <c r="J12" s="24">
        <f t="shared" si="1"/>
        <v>1</v>
      </c>
      <c r="K12" s="25" t="str">
        <f t="shared" si="0"/>
        <v>OK</v>
      </c>
      <c r="L12" s="90"/>
      <c r="M12" s="94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90"/>
      <c r="M13" s="94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90"/>
      <c r="M14" s="94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</v>
      </c>
      <c r="J15" s="24">
        <f t="shared" si="1"/>
        <v>2</v>
      </c>
      <c r="K15" s="25" t="str">
        <f t="shared" si="0"/>
        <v>OK</v>
      </c>
      <c r="L15" s="90"/>
      <c r="M15" s="90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3</v>
      </c>
      <c r="J16" s="24">
        <f t="shared" si="1"/>
        <v>1</v>
      </c>
      <c r="K16" s="25" t="str">
        <f t="shared" si="0"/>
        <v>OK</v>
      </c>
      <c r="L16" s="90">
        <v>2</v>
      </c>
      <c r="M16" s="90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90"/>
      <c r="M17" s="90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2</v>
      </c>
      <c r="J18" s="24">
        <f t="shared" si="1"/>
        <v>2</v>
      </c>
      <c r="K18" s="25" t="str">
        <f t="shared" si="0"/>
        <v>OK</v>
      </c>
      <c r="L18" s="90"/>
      <c r="M18" s="90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2</v>
      </c>
      <c r="J19" s="24">
        <f t="shared" si="1"/>
        <v>1</v>
      </c>
      <c r="K19" s="25" t="str">
        <f t="shared" si="0"/>
        <v>OK</v>
      </c>
      <c r="L19" s="90">
        <v>1</v>
      </c>
      <c r="M19" s="90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90"/>
      <c r="M20" s="90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90"/>
      <c r="M21" s="90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90"/>
      <c r="M22" s="90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1</v>
      </c>
      <c r="J23" s="24">
        <f t="shared" si="1"/>
        <v>0</v>
      </c>
      <c r="K23" s="25" t="str">
        <f t="shared" si="0"/>
        <v>OK</v>
      </c>
      <c r="L23" s="90"/>
      <c r="M23" s="90">
        <v>1</v>
      </c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90"/>
      <c r="M24" s="90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</v>
      </c>
      <c r="J25" s="24">
        <f t="shared" si="1"/>
        <v>0</v>
      </c>
      <c r="K25" s="25" t="str">
        <f t="shared" si="0"/>
        <v>OK</v>
      </c>
      <c r="L25" s="90"/>
      <c r="M25" s="92">
        <v>1</v>
      </c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90"/>
      <c r="M26" s="90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90"/>
      <c r="M27" s="90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90"/>
      <c r="M28" s="90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90"/>
      <c r="M29" s="90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92"/>
      <c r="M30" s="90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92"/>
      <c r="M31" s="90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6815</v>
      </c>
      <c r="M32" s="67">
        <f>SUMPRODUCT(H4:H31,M4:M31)</f>
        <v>4900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U1:U2"/>
    <mergeCell ref="L1:L2"/>
    <mergeCell ref="M1:M2"/>
    <mergeCell ref="V1:V2"/>
    <mergeCell ref="W1:W2"/>
    <mergeCell ref="A2:K2"/>
    <mergeCell ref="A4:A21"/>
    <mergeCell ref="C4:C21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zoomScale="77" zoomScaleNormal="77" workbookViewId="0">
      <selection activeCell="R11" sqref="R1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81</v>
      </c>
      <c r="M1" s="138" t="s">
        <v>82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98">
        <v>44733</v>
      </c>
      <c r="M3" s="98">
        <v>44755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12</v>
      </c>
      <c r="J4" s="24">
        <f>I4-(SUM(L4:W4))</f>
        <v>12</v>
      </c>
      <c r="K4" s="25" t="str">
        <f t="shared" ref="K4:K31" si="0">IF(J4&lt;0,"ATENÇÃO","OK")</f>
        <v>OK</v>
      </c>
      <c r="L4" s="96"/>
      <c r="M4" s="96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10</v>
      </c>
      <c r="J5" s="24">
        <f t="shared" ref="J5:J31" si="1">I5-(SUM(L5:W5))</f>
        <v>8</v>
      </c>
      <c r="K5" s="25" t="str">
        <f t="shared" si="0"/>
        <v>OK</v>
      </c>
      <c r="L5" s="100">
        <v>1</v>
      </c>
      <c r="M5" s="100">
        <v>1</v>
      </c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5</v>
      </c>
      <c r="J6" s="24">
        <f>I6-(SUM(L6:W6))</f>
        <v>3</v>
      </c>
      <c r="K6" s="25" t="str">
        <f t="shared" si="0"/>
        <v>OK</v>
      </c>
      <c r="L6" s="100">
        <v>1</v>
      </c>
      <c r="M6" s="101">
        <v>1</v>
      </c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>
        <v>2</v>
      </c>
      <c r="J7" s="24">
        <f t="shared" si="1"/>
        <v>2</v>
      </c>
      <c r="K7" s="25" t="str">
        <f t="shared" si="0"/>
        <v>OK</v>
      </c>
      <c r="L7" s="96"/>
      <c r="M7" s="99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f>15-1</f>
        <v>14</v>
      </c>
      <c r="J8" s="24">
        <f t="shared" si="1"/>
        <v>12</v>
      </c>
      <c r="K8" s="25" t="str">
        <f t="shared" si="0"/>
        <v>OK</v>
      </c>
      <c r="L8" s="100">
        <v>1</v>
      </c>
      <c r="M8" s="101">
        <v>1</v>
      </c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12</v>
      </c>
      <c r="J9" s="24">
        <f t="shared" si="1"/>
        <v>12</v>
      </c>
      <c r="K9" s="25" t="str">
        <f t="shared" si="0"/>
        <v>OK</v>
      </c>
      <c r="L9" s="96"/>
      <c r="M9" s="99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f>12-1</f>
        <v>11</v>
      </c>
      <c r="J10" s="24">
        <f t="shared" si="1"/>
        <v>10</v>
      </c>
      <c r="K10" s="25" t="str">
        <f t="shared" si="0"/>
        <v>OK</v>
      </c>
      <c r="L10" s="96"/>
      <c r="M10" s="101">
        <v>1</v>
      </c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15</v>
      </c>
      <c r="J11" s="24">
        <f t="shared" si="1"/>
        <v>15</v>
      </c>
      <c r="K11" s="25" t="str">
        <f t="shared" si="0"/>
        <v>OK</v>
      </c>
      <c r="L11" s="96"/>
      <c r="M11" s="99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8</v>
      </c>
      <c r="J12" s="24">
        <f t="shared" si="1"/>
        <v>8</v>
      </c>
      <c r="K12" s="25" t="str">
        <f t="shared" si="0"/>
        <v>OK</v>
      </c>
      <c r="L12" s="96"/>
      <c r="M12" s="99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8</v>
      </c>
      <c r="J13" s="24">
        <f t="shared" si="1"/>
        <v>8</v>
      </c>
      <c r="K13" s="25" t="str">
        <f t="shared" si="0"/>
        <v>OK</v>
      </c>
      <c r="L13" s="96"/>
      <c r="M13" s="99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10</v>
      </c>
      <c r="J14" s="24">
        <f t="shared" si="1"/>
        <v>10</v>
      </c>
      <c r="K14" s="25" t="str">
        <f t="shared" si="0"/>
        <v>OK</v>
      </c>
      <c r="L14" s="96"/>
      <c r="M14" s="99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20</v>
      </c>
      <c r="J15" s="24">
        <f t="shared" si="1"/>
        <v>20</v>
      </c>
      <c r="K15" s="25" t="str">
        <f t="shared" si="0"/>
        <v>OK</v>
      </c>
      <c r="L15" s="96"/>
      <c r="M15" s="96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25-2</f>
        <v>23</v>
      </c>
      <c r="J16" s="24">
        <f t="shared" si="1"/>
        <v>20</v>
      </c>
      <c r="K16" s="25" t="str">
        <f t="shared" si="0"/>
        <v>OK</v>
      </c>
      <c r="L16" s="100">
        <v>2</v>
      </c>
      <c r="M16" s="100">
        <v>1</v>
      </c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>
        <v>2</v>
      </c>
      <c r="J17" s="24">
        <f t="shared" si="1"/>
        <v>2</v>
      </c>
      <c r="K17" s="25" t="str">
        <f t="shared" si="0"/>
        <v>OK</v>
      </c>
      <c r="L17" s="96"/>
      <c r="M17" s="96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8</v>
      </c>
      <c r="J18" s="24">
        <f t="shared" si="1"/>
        <v>8</v>
      </c>
      <c r="K18" s="25" t="str">
        <f t="shared" si="0"/>
        <v>OK</v>
      </c>
      <c r="L18" s="96"/>
      <c r="M18" s="96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10</v>
      </c>
      <c r="J19" s="24">
        <f t="shared" si="1"/>
        <v>10</v>
      </c>
      <c r="K19" s="25" t="str">
        <f t="shared" si="0"/>
        <v>OK</v>
      </c>
      <c r="L19" s="96"/>
      <c r="M19" s="96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f>4-1</f>
        <v>3</v>
      </c>
      <c r="J20" s="24">
        <f t="shared" si="1"/>
        <v>3</v>
      </c>
      <c r="K20" s="25" t="str">
        <f t="shared" si="0"/>
        <v>OK</v>
      </c>
      <c r="L20" s="96"/>
      <c r="M20" s="96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v>7</v>
      </c>
      <c r="J21" s="24">
        <f t="shared" si="1"/>
        <v>7</v>
      </c>
      <c r="K21" s="25" t="str">
        <f t="shared" si="0"/>
        <v>OK</v>
      </c>
      <c r="L21" s="96"/>
      <c r="M21" s="96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6</v>
      </c>
      <c r="J22" s="24">
        <f t="shared" si="1"/>
        <v>6</v>
      </c>
      <c r="K22" s="25" t="str">
        <f t="shared" si="0"/>
        <v>OK</v>
      </c>
      <c r="L22" s="96"/>
      <c r="M22" s="96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8</v>
      </c>
      <c r="J23" s="24">
        <f t="shared" si="1"/>
        <v>8</v>
      </c>
      <c r="K23" s="25" t="str">
        <f t="shared" si="0"/>
        <v>OK</v>
      </c>
      <c r="L23" s="96"/>
      <c r="M23" s="96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6-1</f>
        <v>5</v>
      </c>
      <c r="J24" s="24">
        <f t="shared" si="1"/>
        <v>5</v>
      </c>
      <c r="K24" s="25" t="str">
        <f t="shared" si="0"/>
        <v>OK</v>
      </c>
      <c r="L24" s="96"/>
      <c r="M24" s="96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4</v>
      </c>
      <c r="J25" s="24">
        <f t="shared" si="1"/>
        <v>4</v>
      </c>
      <c r="K25" s="25" t="str">
        <f t="shared" si="0"/>
        <v>OK</v>
      </c>
      <c r="L25" s="96"/>
      <c r="M25" s="97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>
        <v>8</v>
      </c>
      <c r="J26" s="24">
        <f t="shared" si="1"/>
        <v>8</v>
      </c>
      <c r="K26" s="25" t="str">
        <f t="shared" si="0"/>
        <v>OK</v>
      </c>
      <c r="L26" s="96"/>
      <c r="M26" s="96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12</v>
      </c>
      <c r="J27" s="24">
        <f t="shared" si="1"/>
        <v>12</v>
      </c>
      <c r="K27" s="25" t="str">
        <f t="shared" si="0"/>
        <v>OK</v>
      </c>
      <c r="L27" s="96"/>
      <c r="M27" s="96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500</v>
      </c>
      <c r="J28" s="24">
        <f t="shared" si="1"/>
        <v>500</v>
      </c>
      <c r="K28" s="25" t="str">
        <f t="shared" si="0"/>
        <v>OK</v>
      </c>
      <c r="L28" s="96"/>
      <c r="M28" s="96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200</v>
      </c>
      <c r="J29" s="24">
        <f t="shared" si="1"/>
        <v>200</v>
      </c>
      <c r="K29" s="25" t="str">
        <f t="shared" si="0"/>
        <v>OK</v>
      </c>
      <c r="L29" s="96"/>
      <c r="M29" s="96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6</v>
      </c>
      <c r="J30" s="24">
        <f t="shared" si="1"/>
        <v>6</v>
      </c>
      <c r="K30" s="25" t="str">
        <f t="shared" si="0"/>
        <v>OK</v>
      </c>
      <c r="L30" s="97"/>
      <c r="M30" s="96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7</v>
      </c>
      <c r="J31" s="24">
        <f t="shared" si="1"/>
        <v>7</v>
      </c>
      <c r="K31" s="25" t="str">
        <f t="shared" si="0"/>
        <v>OK</v>
      </c>
      <c r="L31" s="97"/>
      <c r="M31" s="96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11433</v>
      </c>
      <c r="M32" s="67">
        <f>SUMPRODUCT(H4:H31,M4:M31)</f>
        <v>12893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P1:P2"/>
    <mergeCell ref="A2:K2"/>
    <mergeCell ref="A4:A21"/>
    <mergeCell ref="C4:C21"/>
    <mergeCell ref="A1:C1"/>
    <mergeCell ref="D1:H1"/>
    <mergeCell ref="I1:K1"/>
    <mergeCell ref="N1:N2"/>
    <mergeCell ref="O1:O2"/>
    <mergeCell ref="L1:L2"/>
    <mergeCell ref="M1:M2"/>
    <mergeCell ref="Q1:Q2"/>
    <mergeCell ref="R1:R2"/>
    <mergeCell ref="S1:S2"/>
    <mergeCell ref="V1:V2"/>
    <mergeCell ref="W1:W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83</v>
      </c>
      <c r="M1" s="138" t="s">
        <v>84</v>
      </c>
      <c r="N1" s="138" t="s">
        <v>85</v>
      </c>
      <c r="O1" s="138" t="s">
        <v>86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05">
        <v>44756</v>
      </c>
      <c r="M3" s="105">
        <v>44771</v>
      </c>
      <c r="N3" s="105">
        <v>44798</v>
      </c>
      <c r="O3" s="105">
        <v>44827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102"/>
      <c r="M4" s="102"/>
      <c r="N4" s="104"/>
      <c r="O4" s="103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102"/>
      <c r="M5" s="102"/>
      <c r="N5" s="102"/>
      <c r="O5" s="102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102"/>
      <c r="M6" s="107"/>
      <c r="N6" s="106"/>
      <c r="O6" s="106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02"/>
      <c r="M7" s="106"/>
      <c r="N7" s="106"/>
      <c r="O7" s="106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2</v>
      </c>
      <c r="J8" s="24">
        <f t="shared" si="1"/>
        <v>2</v>
      </c>
      <c r="K8" s="25" t="str">
        <f t="shared" si="0"/>
        <v>OK</v>
      </c>
      <c r="L8" s="103"/>
      <c r="M8" s="106"/>
      <c r="N8" s="107"/>
      <c r="O8" s="107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2</v>
      </c>
      <c r="J9" s="24">
        <f t="shared" si="1"/>
        <v>2</v>
      </c>
      <c r="K9" s="25" t="str">
        <f t="shared" si="0"/>
        <v>OK</v>
      </c>
      <c r="L9" s="102"/>
      <c r="M9" s="106"/>
      <c r="N9" s="106"/>
      <c r="O9" s="106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2</v>
      </c>
      <c r="J10" s="24">
        <f t="shared" si="1"/>
        <v>2</v>
      </c>
      <c r="K10" s="25" t="str">
        <f t="shared" si="0"/>
        <v>OK</v>
      </c>
      <c r="L10" s="102"/>
      <c r="M10" s="106"/>
      <c r="N10" s="106"/>
      <c r="O10" s="106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102"/>
      <c r="M11" s="106"/>
      <c r="N11" s="106"/>
      <c r="O11" s="106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02"/>
      <c r="M12" s="106"/>
      <c r="N12" s="106"/>
      <c r="O12" s="106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02"/>
      <c r="M13" s="106"/>
      <c r="N13" s="106"/>
      <c r="O13" s="106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02"/>
      <c r="M14" s="106"/>
      <c r="N14" s="106"/>
      <c r="O14" s="106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20</v>
      </c>
      <c r="J15" s="24">
        <f t="shared" si="1"/>
        <v>19</v>
      </c>
      <c r="K15" s="25" t="str">
        <f t="shared" si="0"/>
        <v>OK</v>
      </c>
      <c r="L15" s="102"/>
      <c r="M15" s="102"/>
      <c r="N15" s="102"/>
      <c r="O15" s="108">
        <v>1</v>
      </c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15-1</f>
        <v>14</v>
      </c>
      <c r="J16" s="24">
        <f t="shared" si="1"/>
        <v>11</v>
      </c>
      <c r="K16" s="25" t="str">
        <f t="shared" si="0"/>
        <v>OK</v>
      </c>
      <c r="L16" s="108">
        <v>1</v>
      </c>
      <c r="M16" s="108">
        <v>1</v>
      </c>
      <c r="N16" s="108">
        <v>1</v>
      </c>
      <c r="O16" s="102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02"/>
      <c r="M17" s="102"/>
      <c r="N17" s="102"/>
      <c r="O17" s="102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02"/>
      <c r="M18" s="102"/>
      <c r="N18" s="102"/>
      <c r="O18" s="102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02"/>
      <c r="M19" s="102"/>
      <c r="N19" s="102"/>
      <c r="O19" s="102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02"/>
      <c r="M20" s="102"/>
      <c r="N20" s="102"/>
      <c r="O20" s="102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02"/>
      <c r="M21" s="102"/>
      <c r="N21" s="102"/>
      <c r="O21" s="102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02"/>
      <c r="M22" s="102"/>
      <c r="N22" s="104"/>
      <c r="O22" s="102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2</v>
      </c>
      <c r="K23" s="25" t="str">
        <f t="shared" si="0"/>
        <v>OK</v>
      </c>
      <c r="L23" s="102"/>
      <c r="M23" s="102"/>
      <c r="N23" s="102"/>
      <c r="O23" s="102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2</v>
      </c>
      <c r="J24" s="24">
        <f t="shared" si="1"/>
        <v>2</v>
      </c>
      <c r="K24" s="25" t="str">
        <f t="shared" si="0"/>
        <v>OK</v>
      </c>
      <c r="L24" s="102"/>
      <c r="M24" s="102"/>
      <c r="N24" s="102"/>
      <c r="O24" s="102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2</v>
      </c>
      <c r="J25" s="24">
        <f t="shared" si="1"/>
        <v>2</v>
      </c>
      <c r="K25" s="25" t="str">
        <f t="shared" si="0"/>
        <v>OK</v>
      </c>
      <c r="L25" s="102"/>
      <c r="M25" s="104"/>
      <c r="N25" s="102"/>
      <c r="O25" s="102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02"/>
      <c r="M26" s="102"/>
      <c r="N26" s="102"/>
      <c r="O26" s="102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02"/>
      <c r="M27" s="102"/>
      <c r="N27" s="102"/>
      <c r="O27" s="102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1000</v>
      </c>
      <c r="J28" s="24">
        <f t="shared" si="1"/>
        <v>1000</v>
      </c>
      <c r="K28" s="25" t="str">
        <f t="shared" si="0"/>
        <v>OK</v>
      </c>
      <c r="L28" s="102"/>
      <c r="M28" s="102"/>
      <c r="N28" s="102"/>
      <c r="O28" s="102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50</v>
      </c>
      <c r="J29" s="24">
        <f t="shared" si="1"/>
        <v>50</v>
      </c>
      <c r="K29" s="25" t="str">
        <f t="shared" si="0"/>
        <v>OK</v>
      </c>
      <c r="L29" s="102"/>
      <c r="M29" s="102"/>
      <c r="N29" s="102"/>
      <c r="O29" s="102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7</v>
      </c>
      <c r="J30" s="24">
        <f t="shared" si="1"/>
        <v>7</v>
      </c>
      <c r="K30" s="25" t="str">
        <f t="shared" si="0"/>
        <v>OK</v>
      </c>
      <c r="L30" s="104"/>
      <c r="M30" s="102"/>
      <c r="N30" s="102"/>
      <c r="O30" s="102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1</v>
      </c>
      <c r="J31" s="24">
        <f t="shared" si="1"/>
        <v>1</v>
      </c>
      <c r="K31" s="25" t="str">
        <f t="shared" si="0"/>
        <v>OK</v>
      </c>
      <c r="L31" s="104"/>
      <c r="M31" s="102"/>
      <c r="N31" s="102"/>
      <c r="O31" s="102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2498</v>
      </c>
      <c r="M32" s="67">
        <f>SUMPRODUCT(H4:H31,M4:M31)</f>
        <v>2498</v>
      </c>
      <c r="N32" s="67">
        <f>SUMPRODUCT(H4:H31,N4:N31)</f>
        <v>2498</v>
      </c>
      <c r="O32" s="67">
        <f>SUMPRODUCT(H4:H31,O4:O31)</f>
        <v>1062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V1:V2"/>
    <mergeCell ref="W1:W2"/>
    <mergeCell ref="T1:T2"/>
    <mergeCell ref="U1:U2"/>
    <mergeCell ref="P1:P2"/>
    <mergeCell ref="Q1:Q2"/>
    <mergeCell ref="R1:R2"/>
    <mergeCell ref="S1:S2"/>
    <mergeCell ref="M1:M2"/>
    <mergeCell ref="N1:N2"/>
    <mergeCell ref="O1:O2"/>
    <mergeCell ref="A2:K2"/>
    <mergeCell ref="A4:A21"/>
    <mergeCell ref="C4:C21"/>
    <mergeCell ref="L1:L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028C-00D6-4593-8E64-A2E08D4B1C40}">
  <dimension ref="A1:W32"/>
  <sheetViews>
    <sheetView zoomScale="80" zoomScaleNormal="80" workbookViewId="0">
      <selection activeCell="E18" sqref="E1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87</v>
      </c>
      <c r="M1" s="138" t="s">
        <v>88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12">
        <v>44824</v>
      </c>
      <c r="M3" s="112">
        <v>44825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</v>
      </c>
      <c r="J4" s="24">
        <f>I4-(SUM(L4:W4))</f>
        <v>0</v>
      </c>
      <c r="K4" s="25" t="str">
        <f t="shared" ref="K4:K31" si="0">IF(J4&lt;0,"ATENÇÃO","OK")</f>
        <v>OK</v>
      </c>
      <c r="L4" s="110"/>
      <c r="M4" s="110">
        <v>1</v>
      </c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</v>
      </c>
      <c r="J5" s="24">
        <f t="shared" ref="J5:J31" si="1">I5-(SUM(L5:W5))</f>
        <v>1</v>
      </c>
      <c r="K5" s="25" t="str">
        <f t="shared" si="0"/>
        <v>OK</v>
      </c>
      <c r="L5" s="110"/>
      <c r="M5" s="109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1</v>
      </c>
      <c r="J6" s="24">
        <f>I6-(SUM(L6:W6))</f>
        <v>1</v>
      </c>
      <c r="K6" s="25" t="str">
        <f t="shared" si="0"/>
        <v>OK</v>
      </c>
      <c r="L6" s="110"/>
      <c r="M6" s="114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10"/>
      <c r="M7" s="113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1</v>
      </c>
      <c r="J8" s="24">
        <f t="shared" si="1"/>
        <v>1</v>
      </c>
      <c r="K8" s="25" t="str">
        <f t="shared" si="0"/>
        <v>OK</v>
      </c>
      <c r="L8" s="110"/>
      <c r="M8" s="113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110"/>
      <c r="M9" s="113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1</v>
      </c>
      <c r="J10" s="24">
        <f t="shared" si="1"/>
        <v>1</v>
      </c>
      <c r="K10" s="25" t="str">
        <f t="shared" si="0"/>
        <v>OK</v>
      </c>
      <c r="L10" s="110"/>
      <c r="M10" s="113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110"/>
      <c r="M11" s="113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1</v>
      </c>
      <c r="J12" s="24">
        <f t="shared" si="1"/>
        <v>1</v>
      </c>
      <c r="K12" s="25" t="str">
        <f t="shared" si="0"/>
        <v>OK</v>
      </c>
      <c r="L12" s="110"/>
      <c r="M12" s="113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1</v>
      </c>
      <c r="J13" s="24">
        <f t="shared" si="1"/>
        <v>1</v>
      </c>
      <c r="K13" s="25" t="str">
        <f t="shared" si="0"/>
        <v>OK</v>
      </c>
      <c r="L13" s="110"/>
      <c r="M13" s="113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10"/>
      <c r="M14" s="113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10"/>
      <c r="M15" s="109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110"/>
      <c r="M16" s="109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10"/>
      <c r="M17" s="109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10"/>
      <c r="M18" s="109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</v>
      </c>
      <c r="J19" s="24">
        <f t="shared" si="1"/>
        <v>1</v>
      </c>
      <c r="K19" s="25" t="str">
        <f t="shared" si="0"/>
        <v>OK</v>
      </c>
      <c r="L19" s="110"/>
      <c r="M19" s="109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10"/>
      <c r="M20" s="109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10"/>
      <c r="M21" s="109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10"/>
      <c r="M22" s="109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110"/>
      <c r="M23" s="109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0+1</f>
        <v>1</v>
      </c>
      <c r="J24" s="24">
        <f t="shared" si="1"/>
        <v>-1</v>
      </c>
      <c r="K24" s="25" t="str">
        <f t="shared" si="0"/>
        <v>ATENÇÃO</v>
      </c>
      <c r="L24" s="115">
        <v>2</v>
      </c>
      <c r="M24" s="109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</v>
      </c>
      <c r="J25" s="24">
        <f t="shared" si="1"/>
        <v>0</v>
      </c>
      <c r="K25" s="25" t="str">
        <f t="shared" si="0"/>
        <v>OK</v>
      </c>
      <c r="L25" s="115">
        <v>1</v>
      </c>
      <c r="M25" s="111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10"/>
      <c r="M26" s="109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1</v>
      </c>
      <c r="J27" s="24">
        <f t="shared" si="1"/>
        <v>1</v>
      </c>
      <c r="K27" s="25" t="str">
        <f t="shared" si="0"/>
        <v>OK</v>
      </c>
      <c r="L27" s="110"/>
      <c r="M27" s="109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100</v>
      </c>
      <c r="J28" s="24">
        <f t="shared" si="1"/>
        <v>100</v>
      </c>
      <c r="K28" s="25" t="str">
        <f t="shared" si="0"/>
        <v>OK</v>
      </c>
      <c r="L28" s="110"/>
      <c r="M28" s="109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10"/>
      <c r="M29" s="109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16"/>
      <c r="M30" s="109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10"/>
      <c r="M31" s="109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10400</v>
      </c>
      <c r="M32" s="67">
        <f>SUMPRODUCT(H4:H31,M4:M31)</f>
        <v>1785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U1:U2"/>
    <mergeCell ref="L1:L2"/>
    <mergeCell ref="M1:M2"/>
    <mergeCell ref="V1:V2"/>
    <mergeCell ref="W1:W2"/>
    <mergeCell ref="A2:K2"/>
    <mergeCell ref="A4:A21"/>
    <mergeCell ref="C4:C21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2"/>
  <sheetViews>
    <sheetView zoomScale="80" zoomScaleNormal="80" workbookViewId="0">
      <selection activeCell="N13" sqref="N13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39" t="s">
        <v>60</v>
      </c>
      <c r="B1" s="139"/>
      <c r="C1" s="139"/>
      <c r="D1" s="139" t="s">
        <v>61</v>
      </c>
      <c r="E1" s="139"/>
      <c r="F1" s="139"/>
      <c r="G1" s="139"/>
      <c r="H1" s="139"/>
      <c r="I1" s="139" t="s">
        <v>62</v>
      </c>
      <c r="J1" s="139"/>
      <c r="K1" s="139"/>
      <c r="L1" s="138" t="s">
        <v>63</v>
      </c>
      <c r="M1" s="138" t="s">
        <v>63</v>
      </c>
      <c r="N1" s="138" t="s">
        <v>63</v>
      </c>
      <c r="O1" s="138" t="s">
        <v>63</v>
      </c>
      <c r="P1" s="138" t="s">
        <v>63</v>
      </c>
      <c r="Q1" s="138" t="s">
        <v>63</v>
      </c>
      <c r="R1" s="138" t="s">
        <v>63</v>
      </c>
      <c r="S1" s="138" t="s">
        <v>63</v>
      </c>
      <c r="T1" s="138" t="s">
        <v>63</v>
      </c>
      <c r="U1" s="138" t="s">
        <v>63</v>
      </c>
      <c r="V1" s="138" t="s">
        <v>63</v>
      </c>
      <c r="W1" s="138" t="s">
        <v>63</v>
      </c>
    </row>
    <row r="2" spans="1:23" ht="21.75" customHeight="1" x14ac:dyDescent="0.25">
      <c r="A2" s="139" t="s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7">
        <v>1</v>
      </c>
      <c r="B4" s="42">
        <v>1</v>
      </c>
      <c r="C4" s="140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2</v>
      </c>
      <c r="J4" s="24">
        <f>I4-(SUM(L4:W4))</f>
        <v>2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7"/>
      <c r="B5" s="42">
        <v>2</v>
      </c>
      <c r="C5" s="141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2</v>
      </c>
      <c r="J5" s="24">
        <f t="shared" ref="J5:J31" si="1">I5-(SUM(L5:W5))</f>
        <v>2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7"/>
      <c r="B6" s="42">
        <v>3</v>
      </c>
      <c r="C6" s="141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2</v>
      </c>
      <c r="J6" s="24">
        <f>I6-(SUM(L6:W6))</f>
        <v>2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7"/>
      <c r="B7" s="42">
        <v>4</v>
      </c>
      <c r="C7" s="141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7"/>
      <c r="B8" s="42">
        <v>5</v>
      </c>
      <c r="C8" s="141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3</v>
      </c>
      <c r="J8" s="24">
        <f t="shared" si="1"/>
        <v>3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7"/>
      <c r="B9" s="42">
        <v>6</v>
      </c>
      <c r="C9" s="141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1</v>
      </c>
      <c r="J9" s="24">
        <f t="shared" si="1"/>
        <v>1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7"/>
      <c r="B10" s="42">
        <v>7</v>
      </c>
      <c r="C10" s="141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1</v>
      </c>
      <c r="J10" s="24">
        <f t="shared" si="1"/>
        <v>1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7"/>
      <c r="B11" s="42">
        <v>8</v>
      </c>
      <c r="C11" s="141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2</v>
      </c>
      <c r="J11" s="24">
        <f t="shared" si="1"/>
        <v>2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7"/>
      <c r="B12" s="42">
        <v>9</v>
      </c>
      <c r="C12" s="141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2</v>
      </c>
      <c r="J12" s="24">
        <f t="shared" si="1"/>
        <v>2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7"/>
      <c r="B13" s="42">
        <v>10</v>
      </c>
      <c r="C13" s="141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7"/>
      <c r="B14" s="42">
        <v>11</v>
      </c>
      <c r="C14" s="141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1</v>
      </c>
      <c r="J14" s="24">
        <f t="shared" si="1"/>
        <v>1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7"/>
      <c r="B15" s="42">
        <v>12</v>
      </c>
      <c r="C15" s="141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7"/>
      <c r="B16" s="42">
        <v>13</v>
      </c>
      <c r="C16" s="141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4</v>
      </c>
      <c r="J16" s="24">
        <f t="shared" si="1"/>
        <v>4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7"/>
      <c r="B17" s="42">
        <v>14</v>
      </c>
      <c r="C17" s="141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7"/>
      <c r="B18" s="42">
        <v>15</v>
      </c>
      <c r="C18" s="141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3</v>
      </c>
      <c r="J18" s="24">
        <f t="shared" si="1"/>
        <v>3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7"/>
      <c r="B19" s="42">
        <v>16</v>
      </c>
      <c r="C19" s="141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</v>
      </c>
      <c r="J19" s="24">
        <f t="shared" si="1"/>
        <v>1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7"/>
      <c r="B20" s="42">
        <v>17</v>
      </c>
      <c r="C20" s="141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1</v>
      </c>
      <c r="J20" s="24">
        <f t="shared" si="1"/>
        <v>1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7"/>
      <c r="B21" s="42">
        <v>18</v>
      </c>
      <c r="C21" s="142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6">
        <v>2</v>
      </c>
      <c r="B22" s="49">
        <v>19</v>
      </c>
      <c r="C22" s="143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6"/>
      <c r="B23" s="49">
        <v>20</v>
      </c>
      <c r="C23" s="144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2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6"/>
      <c r="B24" s="49">
        <v>21</v>
      </c>
      <c r="C24" s="144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1</v>
      </c>
      <c r="J24" s="24">
        <f t="shared" si="1"/>
        <v>1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6"/>
      <c r="B25" s="49">
        <v>22</v>
      </c>
      <c r="C25" s="144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2</v>
      </c>
      <c r="J25" s="24">
        <f t="shared" si="1"/>
        <v>2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6"/>
      <c r="B26" s="49">
        <v>23</v>
      </c>
      <c r="C26" s="144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6"/>
      <c r="B27" s="49">
        <v>24</v>
      </c>
      <c r="C27" s="144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1</v>
      </c>
      <c r="J27" s="24">
        <f t="shared" si="1"/>
        <v>1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6"/>
      <c r="B28" s="49">
        <v>25</v>
      </c>
      <c r="C28" s="144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400</v>
      </c>
      <c r="J28" s="24">
        <f t="shared" si="1"/>
        <v>400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6"/>
      <c r="B29" s="49">
        <v>26</v>
      </c>
      <c r="C29" s="144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20</v>
      </c>
      <c r="J29" s="24">
        <f t="shared" si="1"/>
        <v>20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6"/>
      <c r="B30" s="49">
        <v>27</v>
      </c>
      <c r="C30" s="144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2</v>
      </c>
      <c r="J30" s="24">
        <f t="shared" si="1"/>
        <v>2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6"/>
      <c r="B31" s="49">
        <v>28</v>
      </c>
      <c r="C31" s="145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4:A21"/>
    <mergeCell ref="C4:C21"/>
    <mergeCell ref="N1:N2"/>
    <mergeCell ref="O1:O2"/>
    <mergeCell ref="P1:P2"/>
    <mergeCell ref="Q1:Q2"/>
    <mergeCell ref="L1:L2"/>
    <mergeCell ref="A22:A31"/>
    <mergeCell ref="W1:W2"/>
    <mergeCell ref="C22:C31"/>
    <mergeCell ref="A1:C1"/>
    <mergeCell ref="D1:H1"/>
    <mergeCell ref="I1:K1"/>
    <mergeCell ref="V1:V2"/>
    <mergeCell ref="S1:S2"/>
    <mergeCell ref="T1:T2"/>
    <mergeCell ref="U1:U2"/>
    <mergeCell ref="M1:M2"/>
    <mergeCell ref="R1:R2"/>
    <mergeCell ref="A2:K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PROEX</vt:lpstr>
      <vt:lpstr>MESC</vt:lpstr>
      <vt:lpstr>RADIO UDESC</vt:lpstr>
      <vt:lpstr>BU</vt:lpstr>
      <vt:lpstr>ESAG</vt:lpstr>
      <vt:lpstr>CEART</vt:lpstr>
      <vt:lpstr>FAED</vt:lpstr>
      <vt:lpstr>CEAD</vt:lpstr>
      <vt:lpstr>CEFID</vt:lpstr>
      <vt:lpstr>CESFI</vt:lpstr>
      <vt:lpstr>CERES</vt:lpstr>
      <vt:lpstr>CEAVI</vt:lpstr>
      <vt:lpstr>CEPLAN</vt:lpstr>
      <vt:lpstr>CAV</vt:lpstr>
      <vt:lpstr>CEO</vt:lpstr>
      <vt:lpstr>CCT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2023-01-02T20:27:14Z</dcterms:modified>
</cp:coreProperties>
</file>