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692.2018 - UDESC -  SGPE 4800.2018 - Material de expediente - SRP VIG 02.07.19\"/>
    </mc:Choice>
  </mc:AlternateContent>
  <bookViews>
    <workbookView xWindow="0" yWindow="0" windowWidth="20490" windowHeight="7155" tabRatio="857" activeTab="9"/>
  </bookViews>
  <sheets>
    <sheet name="Reitoria" sheetId="75" r:id="rId1"/>
    <sheet name="Museu" sheetId="150" r:id="rId2"/>
    <sheet name="ESAG" sheetId="131" r:id="rId3"/>
    <sheet name="CEART" sheetId="132" r:id="rId4"/>
    <sheet name="FAED" sheetId="133" r:id="rId5"/>
    <sheet name="CERES" sheetId="136" r:id="rId6"/>
    <sheet name="CESFI" sheetId="137" r:id="rId7"/>
    <sheet name="CCT" sheetId="145" r:id="rId8"/>
    <sheet name="CEO" sheetId="146" r:id="rId9"/>
    <sheet name="CEAVI" sheetId="148" r:id="rId10"/>
    <sheet name="GESTOR" sheetId="149" r:id="rId11"/>
    <sheet name="Modelo Anexo II IN 002_2014" sheetId="77" r:id="rId12"/>
  </sheets>
  <definedNames>
    <definedName name="diasuteis" localSheetId="7">#REF!</definedName>
    <definedName name="diasuteis" localSheetId="3">#REF!</definedName>
    <definedName name="diasuteis" localSheetId="9">#REF!</definedName>
    <definedName name="diasuteis" localSheetId="8">#REF!</definedName>
    <definedName name="diasuteis" localSheetId="5">#REF!</definedName>
    <definedName name="diasuteis" localSheetId="6">#REF!</definedName>
    <definedName name="diasuteis" localSheetId="2">#REF!</definedName>
    <definedName name="diasuteis" localSheetId="4">#REF!</definedName>
    <definedName name="diasuteis" localSheetId="10">#REF!</definedName>
    <definedName name="diasuteis" localSheetId="1">#REF!</definedName>
    <definedName name="diasuteis" localSheetId="0">#REF!</definedName>
    <definedName name="diasuteis">#REF!</definedName>
    <definedName name="Ferias" localSheetId="7">#REF!</definedName>
    <definedName name="Ferias" localSheetId="9">#REF!</definedName>
    <definedName name="Ferias" localSheetId="8">#REF!</definedName>
    <definedName name="Ferias" localSheetId="6">#REF!</definedName>
    <definedName name="Ferias" localSheetId="2">#REF!</definedName>
    <definedName name="Ferias" localSheetId="4">#REF!</definedName>
    <definedName name="Ferias" localSheetId="10">#REF!</definedName>
    <definedName name="Ferias" localSheetId="1">#REF!</definedName>
    <definedName name="Ferias">#REF!</definedName>
    <definedName name="RD" localSheetId="7">OFFSET(#REF!,(MATCH(SMALL(#REF!,ROW()-10),#REF!,0)-1),0)</definedName>
    <definedName name="RD" localSheetId="9">OFFSET(#REF!,(MATCH(SMALL(#REF!,ROW()-10),#REF!,0)-1),0)</definedName>
    <definedName name="RD" localSheetId="8">OFFSET(#REF!,(MATCH(SMALL(#REF!,ROW()-10),#REF!,0)-1),0)</definedName>
    <definedName name="RD" localSheetId="6">OFFSET(#REF!,(MATCH(SMALL(#REF!,ROW()-10),#REF!,0)-1),0)</definedName>
    <definedName name="RD" localSheetId="2">OFFSET(#REF!,(MATCH(SMALL(#REF!,ROW()-10),#REF!,0)-1),0)</definedName>
    <definedName name="RD" localSheetId="4">OFFSET(#REF!,(MATCH(SMALL(#REF!,ROW()-10),#REF!,0)-1),0)</definedName>
    <definedName name="RD" localSheetId="10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N12" i="75" l="1"/>
  <c r="K15" i="149" l="1"/>
  <c r="K14" i="149"/>
  <c r="K13" i="149"/>
  <c r="K4" i="149"/>
  <c r="K5" i="149"/>
  <c r="K6" i="149"/>
  <c r="K7" i="149"/>
  <c r="K8" i="149"/>
  <c r="K9" i="149"/>
  <c r="K10" i="149"/>
  <c r="K3" i="149"/>
  <c r="L11" i="148"/>
  <c r="M11" i="148" s="1"/>
  <c r="L10" i="148"/>
  <c r="M10" i="148" s="1"/>
  <c r="L9" i="148"/>
  <c r="M9" i="148" s="1"/>
  <c r="L8" i="148"/>
  <c r="M8" i="148" s="1"/>
  <c r="L7" i="148"/>
  <c r="M7" i="148" s="1"/>
  <c r="L6" i="148"/>
  <c r="M6" i="148" s="1"/>
  <c r="L5" i="148"/>
  <c r="M5" i="148" s="1"/>
  <c r="L4" i="148"/>
  <c r="M4" i="148" s="1"/>
  <c r="L11" i="146"/>
  <c r="M11" i="146" s="1"/>
  <c r="L10" i="146"/>
  <c r="M10" i="146" s="1"/>
  <c r="L9" i="146"/>
  <c r="M9" i="146" s="1"/>
  <c r="L8" i="146"/>
  <c r="M8" i="146" s="1"/>
  <c r="M7" i="146"/>
  <c r="L7" i="146"/>
  <c r="L6" i="146"/>
  <c r="M6" i="146" s="1"/>
  <c r="L5" i="146"/>
  <c r="M5" i="146" s="1"/>
  <c r="L4" i="146"/>
  <c r="M4" i="146" s="1"/>
  <c r="L11" i="145"/>
  <c r="M11" i="145" s="1"/>
  <c r="L10" i="145"/>
  <c r="M10" i="145" s="1"/>
  <c r="L9" i="145"/>
  <c r="M9" i="145" s="1"/>
  <c r="L8" i="145"/>
  <c r="M8" i="145" s="1"/>
  <c r="L7" i="145"/>
  <c r="M7" i="145" s="1"/>
  <c r="L6" i="145"/>
  <c r="M6" i="145" s="1"/>
  <c r="L5" i="145"/>
  <c r="M5" i="145" s="1"/>
  <c r="L4" i="145"/>
  <c r="M4" i="145" s="1"/>
  <c r="L11" i="137"/>
  <c r="M11" i="137" s="1"/>
  <c r="L10" i="137"/>
  <c r="M10" i="137" s="1"/>
  <c r="L9" i="137"/>
  <c r="M9" i="137" s="1"/>
  <c r="L8" i="137"/>
  <c r="M8" i="137" s="1"/>
  <c r="L7" i="137"/>
  <c r="M7" i="137" s="1"/>
  <c r="L6" i="137"/>
  <c r="M6" i="137" s="1"/>
  <c r="L5" i="137"/>
  <c r="M5" i="137" s="1"/>
  <c r="L4" i="137"/>
  <c r="M4" i="137" s="1"/>
  <c r="L11" i="136"/>
  <c r="M11" i="136" s="1"/>
  <c r="L10" i="136"/>
  <c r="M10" i="136" s="1"/>
  <c r="L9" i="136"/>
  <c r="M9" i="136" s="1"/>
  <c r="L8" i="136"/>
  <c r="M8" i="136" s="1"/>
  <c r="M7" i="136"/>
  <c r="L7" i="136"/>
  <c r="L6" i="136"/>
  <c r="M6" i="136" s="1"/>
  <c r="L5" i="136"/>
  <c r="M5" i="136" s="1"/>
  <c r="L4" i="136"/>
  <c r="M4" i="136" s="1"/>
  <c r="L11" i="133"/>
  <c r="M11" i="133" s="1"/>
  <c r="L10" i="133"/>
  <c r="M10" i="133" s="1"/>
  <c r="L9" i="133"/>
  <c r="M9" i="133" s="1"/>
  <c r="M8" i="133"/>
  <c r="L8" i="133"/>
  <c r="L7" i="133"/>
  <c r="M7" i="133" s="1"/>
  <c r="L6" i="133"/>
  <c r="M6" i="133" s="1"/>
  <c r="L5" i="133"/>
  <c r="M5" i="133" s="1"/>
  <c r="L4" i="133"/>
  <c r="M4" i="133" s="1"/>
  <c r="L11" i="132"/>
  <c r="M11" i="132" s="1"/>
  <c r="L10" i="132"/>
  <c r="M10" i="132" s="1"/>
  <c r="L9" i="132"/>
  <c r="M9" i="132" s="1"/>
  <c r="L8" i="132"/>
  <c r="M8" i="132" s="1"/>
  <c r="L7" i="132"/>
  <c r="M7" i="132" s="1"/>
  <c r="L6" i="132"/>
  <c r="M6" i="132" s="1"/>
  <c r="L5" i="132"/>
  <c r="M5" i="132" s="1"/>
  <c r="L4" i="132"/>
  <c r="M4" i="132" s="1"/>
  <c r="L11" i="131"/>
  <c r="M11" i="131" s="1"/>
  <c r="L10" i="131"/>
  <c r="M10" i="131" s="1"/>
  <c r="L9" i="131"/>
  <c r="M9" i="131" s="1"/>
  <c r="L8" i="131"/>
  <c r="M8" i="131" s="1"/>
  <c r="L7" i="131"/>
  <c r="M7" i="131" s="1"/>
  <c r="L6" i="131"/>
  <c r="M6" i="131" s="1"/>
  <c r="L5" i="131"/>
  <c r="M5" i="131" s="1"/>
  <c r="L4" i="131"/>
  <c r="M4" i="131" s="1"/>
  <c r="L11" i="150"/>
  <c r="M11" i="150" s="1"/>
  <c r="M10" i="150"/>
  <c r="L10" i="150"/>
  <c r="L9" i="150"/>
  <c r="M9" i="150" s="1"/>
  <c r="L8" i="150"/>
  <c r="M8" i="150" s="1"/>
  <c r="L7" i="150"/>
  <c r="M7" i="150" s="1"/>
  <c r="L6" i="150"/>
  <c r="M6" i="150" s="1"/>
  <c r="L5" i="150"/>
  <c r="M5" i="150" s="1"/>
  <c r="L4" i="150"/>
  <c r="M4" i="150" s="1"/>
  <c r="L5" i="75"/>
  <c r="M5" i="75" s="1"/>
  <c r="L6" i="75"/>
  <c r="M6" i="75" s="1"/>
  <c r="L7" i="75"/>
  <c r="M7" i="75" s="1"/>
  <c r="L8" i="75"/>
  <c r="M8" i="75" s="1"/>
  <c r="L9" i="75"/>
  <c r="M9" i="75" s="1"/>
  <c r="L10" i="75"/>
  <c r="M10" i="75" s="1"/>
  <c r="L11" i="75"/>
  <c r="M11" i="75" s="1"/>
  <c r="L6" i="149" l="1"/>
  <c r="M6" i="149" s="1"/>
  <c r="L10" i="149"/>
  <c r="M10" i="149" s="1"/>
  <c r="L5" i="149"/>
  <c r="M5" i="149" s="1"/>
  <c r="L8" i="149"/>
  <c r="M8" i="149" s="1"/>
  <c r="L4" i="149"/>
  <c r="M4" i="149" s="1"/>
  <c r="L9" i="149"/>
  <c r="M9" i="149" s="1"/>
  <c r="L7" i="149"/>
  <c r="M7" i="149" s="1"/>
  <c r="L4" i="75"/>
  <c r="L3" i="149" s="1"/>
  <c r="M4" i="75" l="1"/>
  <c r="N4" i="149" l="1"/>
  <c r="N5" i="149"/>
  <c r="N6" i="149"/>
  <c r="N7" i="149"/>
  <c r="N8" i="149"/>
  <c r="N9" i="149"/>
  <c r="N10" i="149"/>
  <c r="N3" i="149"/>
  <c r="N11" i="149" l="1"/>
  <c r="O16" i="149" s="1"/>
  <c r="O9" i="149"/>
  <c r="O5" i="149"/>
  <c r="O6" i="149"/>
  <c r="O7" i="149"/>
  <c r="O10" i="149"/>
  <c r="O4" i="149"/>
  <c r="O8" i="149"/>
  <c r="M3" i="149"/>
  <c r="O3" i="149"/>
  <c r="O11" i="149" l="1"/>
  <c r="O17" i="149" s="1"/>
  <c r="O19" i="149" s="1"/>
</calcChain>
</file>

<file path=xl/sharedStrings.xml><?xml version="1.0" encoding="utf-8"?>
<sst xmlns="http://schemas.openxmlformats.org/spreadsheetml/2006/main" count="1088" uniqueCount="75">
  <si>
    <t>Saldo / Automático</t>
  </si>
  <si>
    <t>LOTE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</si>
  <si>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</si>
  <si>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</si>
  <si>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</si>
  <si>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</si>
  <si>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</si>
  <si>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</si>
  <si>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</si>
  <si>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</si>
  <si>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</si>
  <si>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</si>
  <si>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</si>
  <si>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</si>
  <si>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</si>
  <si>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</si>
  <si>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</si>
  <si>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</si>
  <si>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</si>
  <si>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</si>
  <si>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</si>
  <si>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</si>
  <si>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</si>
  <si>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</si>
  <si>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</si>
  <si>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33.90.30.16</t>
  </si>
  <si>
    <t>Caixa</t>
  </si>
  <si>
    <t>Pacote</t>
  </si>
  <si>
    <t>DETALHAMENTO</t>
  </si>
  <si>
    <t>Qtde Utilizada</t>
  </si>
  <si>
    <t xml:space="preserve">Saldo </t>
  </si>
  <si>
    <t>Valor Registrado</t>
  </si>
  <si>
    <t>Valor Utilizado</t>
  </si>
  <si>
    <t>Valor Total da Ata com Aditivo</t>
  </si>
  <si>
    <t>% Aditivos</t>
  </si>
  <si>
    <t>% Utilizado</t>
  </si>
  <si>
    <t>Código NUC</t>
  </si>
  <si>
    <t>02540-2-017</t>
  </si>
  <si>
    <t>Papel opaline VERGE, tamanho A4, cor AZUL, 180g. Caixa com 50 folhas</t>
  </si>
  <si>
    <t>02540-2-018</t>
  </si>
  <si>
    <t>Papel opaline VERGE, tamanho A4, cor BRANCO, 180g. Caixa com 50 folhas</t>
  </si>
  <si>
    <t>02540-2-009</t>
  </si>
  <si>
    <t>Papel opaline VERGE, tamanho A4, cor CREME/AREIA, 180g. Caixa com 50 folhas</t>
  </si>
  <si>
    <t>02540-2-008</t>
  </si>
  <si>
    <t>Papel opaline VERGE, tamanho A4, cor VERDE, 180g. Caixa com 50 folhas</t>
  </si>
  <si>
    <t>02540-2-029</t>
  </si>
  <si>
    <t>Papel opaline VERGE, tamanho A4, cor ROSA PINK, 180g. Caixa com 50 folhas</t>
  </si>
  <si>
    <t>02540-2-030</t>
  </si>
  <si>
    <t>Papel opaline VERGE, tamanho A4, cor AMARELO, 180g. Caixa com 50 folhas</t>
  </si>
  <si>
    <t>02540-2-031</t>
  </si>
  <si>
    <t>Papel opaline VERGE, tamanho A4, cor LARANJA, 180g. Caixa com 50 folhas</t>
  </si>
  <si>
    <t>02540-2-032</t>
  </si>
  <si>
    <t>Papel opaline VERGE, tamanho A4, cor VERMELHO, 180g. Caixa com 50 folhas</t>
  </si>
  <si>
    <t xml:space="preserve"> AF nº /2018 Qtde. DT</t>
  </si>
  <si>
    <t>VIGÊNCIA DA ATA: 01/11/2017 até 01/11/18</t>
  </si>
  <si>
    <t xml:space="preserve">CENTRO PARTICIPANTE: </t>
  </si>
  <si>
    <t>Empresa</t>
  </si>
  <si>
    <t>ITEM</t>
  </si>
  <si>
    <t>Grupo-Classe</t>
  </si>
  <si>
    <t xml:space="preserve">DESCRIÇÃO </t>
  </si>
  <si>
    <t>Marca</t>
  </si>
  <si>
    <t>UNID.</t>
  </si>
  <si>
    <t>Infotriz</t>
  </si>
  <si>
    <t>10-05</t>
  </si>
  <si>
    <t>PROCESSO: 0692/2018 UDESC</t>
  </si>
  <si>
    <t xml:space="preserve">OBJETO: AQUISIÇÃO DE MATERIAIS DE EXPEDIENTE PARA A UDESC - RELANÇAMENTO </t>
  </si>
  <si>
    <t>VIGÊNCIA DA ATA: 03/07/2018 até 02/07/19</t>
  </si>
  <si>
    <t>XX/XX/2018</t>
  </si>
  <si>
    <t xml:space="preserve">OFFPAPER </t>
  </si>
  <si>
    <t xml:space="preserve">Preço </t>
  </si>
  <si>
    <t xml:space="preserve"> AF nº 1234/2018 Qtde. DT</t>
  </si>
  <si>
    <t xml:space="preserve"> AF nº 1326/2018 Qtde. DT</t>
  </si>
  <si>
    <t xml:space="preserve"> AF nº             1523 /2018 Qtde. DT</t>
  </si>
  <si>
    <t xml:space="preserve">Resumo atualizado em fevereiro 2019 </t>
  </si>
  <si>
    <t xml:space="preserve"> AF nº 305/2019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</si>
</sst>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10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</cellStyleXfs>
  <cellXfs count="110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0" fontId="6" fillId="0" borderId="1" xfId="1" applyFont="1" applyBorder="1" applyAlignment="1" applyProtection="1">
      <alignment wrapText="1"/>
      <protection locked="0"/>
    </xf>
    <xf numFmtId="44" fontId="6" fillId="8" borderId="1" xfId="13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6" fontId="6" fillId="9" borderId="1" xfId="0" applyNumberFormat="1" applyFont="1" applyFill="1" applyBorder="1" applyAlignment="1">
      <alignment horizontal="center" vertical="center" wrapText="1"/>
    </xf>
    <xf numFmtId="3" fontId="6" fillId="1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0" xfId="1" applyFont="1" applyFill="1" applyAlignment="1">
      <alignment vertical="center" wrapText="1"/>
    </xf>
    <xf numFmtId="0" fontId="6" fillId="0" borderId="1" xfId="1" applyFont="1" applyBorder="1" applyAlignment="1">
      <alignment wrapText="1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0" applyFont="1" applyFill="1" applyBorder="1" applyAlignment="1">
      <alignment horizontal="center" vertical="center" wrapText="1"/>
    </xf>
    <xf numFmtId="1" fontId="6" fillId="11" borderId="1" xfId="1" applyNumberFormat="1" applyFont="1" applyFill="1" applyBorder="1" applyAlignment="1" applyProtection="1">
      <alignment horizontal="center" vertical="center" wrapText="1"/>
    </xf>
    <xf numFmtId="166" fontId="6" fillId="11" borderId="1" xfId="1" applyNumberFormat="1" applyFont="1" applyFill="1" applyBorder="1" applyAlignment="1">
      <alignment horizontal="center" vertical="center" wrapText="1"/>
    </xf>
    <xf numFmtId="41" fontId="2" fillId="7" borderId="1" xfId="0" applyNumberFormat="1" applyFont="1" applyFill="1" applyBorder="1" applyAlignment="1">
      <alignment horizontal="right" vertical="center"/>
    </xf>
    <xf numFmtId="44" fontId="6" fillId="11" borderId="1" xfId="13" applyFont="1" applyFill="1" applyBorder="1" applyAlignment="1" applyProtection="1">
      <alignment horizontal="center" vertical="center" wrapText="1"/>
    </xf>
    <xf numFmtId="44" fontId="2" fillId="0" borderId="1" xfId="13" applyFont="1" applyFill="1" applyBorder="1" applyAlignment="1">
      <alignment horizontal="center" vertical="center"/>
    </xf>
    <xf numFmtId="44" fontId="6" fillId="0" borderId="0" xfId="13" applyFont="1" applyFill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/>
    </xf>
    <xf numFmtId="168" fontId="6" fillId="9" borderId="6" xfId="1" applyNumberFormat="1" applyFont="1" applyFill="1" applyBorder="1" applyAlignment="1" applyProtection="1">
      <alignment horizontal="right"/>
      <protection locked="0"/>
    </xf>
    <xf numFmtId="168" fontId="6" fillId="9" borderId="7" xfId="1" applyNumberFormat="1" applyFont="1" applyFill="1" applyBorder="1" applyAlignment="1" applyProtection="1">
      <alignment horizontal="right"/>
      <protection locked="0"/>
    </xf>
    <xf numFmtId="2" fontId="6" fillId="9" borderId="7" xfId="1" applyNumberFormat="1" applyFont="1" applyFill="1" applyBorder="1" applyAlignment="1">
      <alignment horizontal="right"/>
    </xf>
    <xf numFmtId="9" fontId="6" fillId="9" borderId="8" xfId="12" applyFont="1" applyFill="1" applyBorder="1" applyAlignment="1" applyProtection="1">
      <alignment horizontal="right"/>
      <protection locked="0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41" fontId="18" fillId="0" borderId="1" xfId="0" applyNumberFormat="1" applyFont="1" applyFill="1" applyBorder="1" applyAlignment="1">
      <alignment horizontal="center" vertical="center"/>
    </xf>
    <xf numFmtId="44" fontId="6" fillId="0" borderId="1" xfId="13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/>
    </xf>
    <xf numFmtId="0" fontId="6" fillId="0" borderId="0" xfId="1" applyFont="1" applyAlignment="1"/>
    <xf numFmtId="44" fontId="6" fillId="0" borderId="0" xfId="13" applyFont="1" applyFill="1" applyAlignment="1">
      <alignment horizontal="center" vertical="center"/>
    </xf>
    <xf numFmtId="44" fontId="6" fillId="0" borderId="0" xfId="1" applyNumberFormat="1" applyFont="1" applyAlignment="1">
      <alignment wrapText="1"/>
    </xf>
    <xf numFmtId="0" fontId="6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4" fontId="6" fillId="0" borderId="1" xfId="1" applyNumberFormat="1" applyFont="1" applyBorder="1" applyAlignment="1" applyProtection="1">
      <alignment wrapText="1"/>
      <protection locked="0"/>
    </xf>
    <xf numFmtId="44" fontId="6" fillId="0" borderId="1" xfId="8" applyFont="1" applyBorder="1" applyAlignment="1" applyProtection="1">
      <alignment wrapText="1"/>
      <protection locked="0"/>
    </xf>
    <xf numFmtId="44" fontId="1" fillId="0" borderId="1" xfId="8" applyFont="1" applyFill="1" applyBorder="1" applyAlignment="1">
      <alignment horizontal="center" vertical="center"/>
    </xf>
    <xf numFmtId="44" fontId="6" fillId="0" borderId="1" xfId="8" applyFont="1" applyFill="1" applyBorder="1" applyAlignment="1">
      <alignment horizontal="center" vertical="center" wrapText="1"/>
    </xf>
    <xf numFmtId="0" fontId="19" fillId="11" borderId="1" xfId="1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>
      <alignment horizontal="center" vertical="center"/>
    </xf>
    <xf numFmtId="0" fontId="19" fillId="11" borderId="0" xfId="1" applyFont="1" applyFill="1" applyAlignment="1">
      <alignment vertical="center"/>
    </xf>
    <xf numFmtId="0" fontId="19" fillId="11" borderId="1" xfId="0" applyFont="1" applyFill="1" applyBorder="1" applyAlignment="1">
      <alignment horizontal="center" vertical="center"/>
    </xf>
    <xf numFmtId="44" fontId="19" fillId="11" borderId="1" xfId="8" applyFont="1" applyFill="1" applyBorder="1" applyAlignment="1" applyProtection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NumberFormat="1" applyFont="1" applyFill="1" applyBorder="1" applyAlignment="1">
      <alignment horizontal="left" vertical="center" wrapText="1"/>
    </xf>
    <xf numFmtId="3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13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0" fontId="6" fillId="9" borderId="11" xfId="1" applyFont="1" applyFill="1" applyBorder="1" applyAlignment="1" applyProtection="1">
      <alignment horizontal="left"/>
      <protection locked="0"/>
    </xf>
    <xf numFmtId="0" fontId="6" fillId="9" borderId="12" xfId="1" applyFont="1" applyFill="1" applyBorder="1" applyAlignment="1" applyProtection="1">
      <alignment horizontal="left"/>
      <protection locked="0"/>
    </xf>
    <xf numFmtId="0" fontId="6" fillId="9" borderId="18" xfId="1" applyFont="1" applyFill="1" applyBorder="1" applyAlignment="1" applyProtection="1">
      <alignment horizontal="left"/>
      <protection locked="0"/>
    </xf>
    <xf numFmtId="0" fontId="6" fillId="9" borderId="14" xfId="1" applyFont="1" applyFill="1" applyBorder="1" applyAlignment="1">
      <alignment horizontal="left" vertical="center" wrapText="1"/>
    </xf>
    <xf numFmtId="0" fontId="6" fillId="9" borderId="19" xfId="1" applyFont="1" applyFill="1" applyBorder="1" applyAlignment="1">
      <alignment horizontal="left" vertical="center" wrapText="1"/>
    </xf>
    <xf numFmtId="0" fontId="6" fillId="9" borderId="15" xfId="1" applyFont="1" applyFill="1" applyBorder="1" applyAlignment="1">
      <alignment horizontal="left" vertical="center" wrapText="1"/>
    </xf>
    <xf numFmtId="0" fontId="6" fillId="9" borderId="16" xfId="1" applyFont="1" applyFill="1" applyBorder="1" applyAlignment="1">
      <alignment horizontal="left" vertical="center" wrapText="1"/>
    </xf>
    <xf numFmtId="0" fontId="6" fillId="9" borderId="0" xfId="1" applyFont="1" applyFill="1" applyBorder="1" applyAlignment="1">
      <alignment horizontal="left" vertical="center" wrapText="1"/>
    </xf>
    <xf numFmtId="0" fontId="6" fillId="9" borderId="17" xfId="1" applyFont="1" applyFill="1" applyBorder="1" applyAlignment="1">
      <alignment horizontal="left" vertical="center" wrapText="1"/>
    </xf>
    <xf numFmtId="44" fontId="6" fillId="9" borderId="14" xfId="13" applyFont="1" applyFill="1" applyBorder="1" applyAlignment="1" applyProtection="1">
      <alignment horizontal="left"/>
      <protection locked="0"/>
    </xf>
    <xf numFmtId="44" fontId="6" fillId="9" borderId="19" xfId="13" applyFont="1" applyFill="1" applyBorder="1" applyAlignment="1" applyProtection="1">
      <alignment horizontal="left"/>
      <protection locked="0"/>
    </xf>
    <xf numFmtId="44" fontId="6" fillId="9" borderId="15" xfId="13" applyFont="1" applyFill="1" applyBorder="1" applyAlignment="1" applyProtection="1">
      <alignment horizontal="left"/>
      <protection locked="0"/>
    </xf>
    <xf numFmtId="44" fontId="6" fillId="9" borderId="16" xfId="13" applyFont="1" applyFill="1" applyBorder="1" applyAlignment="1" applyProtection="1">
      <alignment horizontal="left"/>
      <protection locked="0"/>
    </xf>
    <xf numFmtId="44" fontId="6" fillId="9" borderId="0" xfId="13" applyFont="1" applyFill="1" applyBorder="1" applyAlignment="1" applyProtection="1">
      <alignment horizontal="left"/>
      <protection locked="0"/>
    </xf>
    <xf numFmtId="44" fontId="6" fillId="9" borderId="17" xfId="13" applyFont="1" applyFill="1" applyBorder="1" applyAlignment="1" applyProtection="1">
      <alignment horizontal="left"/>
      <protection locked="0"/>
    </xf>
    <xf numFmtId="44" fontId="6" fillId="9" borderId="11" xfId="13" applyFont="1" applyFill="1" applyBorder="1" applyAlignment="1" applyProtection="1">
      <alignment horizontal="left"/>
      <protection locked="0"/>
    </xf>
    <xf numFmtId="44" fontId="6" fillId="9" borderId="12" xfId="13" applyFont="1" applyFill="1" applyBorder="1" applyAlignment="1" applyProtection="1">
      <alignment horizontal="left"/>
      <protection locked="0"/>
    </xf>
    <xf numFmtId="44" fontId="6" fillId="9" borderId="18" xfId="13" applyFont="1" applyFill="1" applyBorder="1" applyAlignment="1" applyProtection="1">
      <alignment horizontal="left"/>
      <protection locked="0"/>
    </xf>
    <xf numFmtId="0" fontId="6" fillId="6" borderId="9" xfId="0" applyNumberFormat="1" applyFont="1" applyFill="1" applyBorder="1" applyAlignment="1">
      <alignment horizontal="center" vertical="center" wrapText="1"/>
    </xf>
    <xf numFmtId="0" fontId="6" fillId="6" borderId="13" xfId="0" applyNumberFormat="1" applyFont="1" applyFill="1" applyBorder="1" applyAlignment="1">
      <alignment horizontal="center" vertical="center" wrapText="1"/>
    </xf>
    <xf numFmtId="0" fontId="6" fillId="6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4" fontId="6" fillId="0" borderId="0" xfId="8" applyFont="1" applyAlignment="1" applyProtection="1">
      <alignment wrapText="1"/>
      <protection locked="0"/>
    </xf>
  </cellXfs>
  <cellStyles count="20">
    <cellStyle name="Moeda" xfId="13" builtinId="4"/>
    <cellStyle name="Moeda 2" xfId="5"/>
    <cellStyle name="Moeda 2 2" xfId="9"/>
    <cellStyle name="Moeda 3" xfId="8"/>
    <cellStyle name="Moeda 3 2" xfId="17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2 2" xfId="19"/>
    <cellStyle name="Separador de milhares 2 2 3" xfId="16"/>
    <cellStyle name="Separador de milhares 2 3" xfId="6"/>
    <cellStyle name="Separador de milhares 2 3 2" xfId="10"/>
    <cellStyle name="Separador de milhares 2 3 2 2" xfId="18"/>
    <cellStyle name="Separador de milhares 2 3 3" xfId="15"/>
    <cellStyle name="Separador de milhares 3" xfId="3"/>
    <cellStyle name="Título 5" xfId="4"/>
  </cellStyles>
  <dxfs count="294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097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AD12"/>
  <sheetViews>
    <sheetView topLeftCell="G4" zoomScaleNormal="100" workbookViewId="0">
      <selection activeCell="N1" sqref="N1:N1048576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5" t="s">
        <v>64</v>
      </c>
      <c r="B1" s="75"/>
      <c r="C1" s="75"/>
      <c r="D1" s="75"/>
      <c r="E1" s="75"/>
      <c r="F1" s="75"/>
      <c r="G1" s="75" t="s">
        <v>65</v>
      </c>
      <c r="H1" s="75"/>
      <c r="I1" s="75"/>
      <c r="J1" s="75"/>
      <c r="K1" s="75" t="s">
        <v>66</v>
      </c>
      <c r="L1" s="75"/>
      <c r="M1" s="75"/>
      <c r="N1" s="74" t="s">
        <v>70</v>
      </c>
      <c r="O1" s="74" t="s">
        <v>53</v>
      </c>
      <c r="P1" s="74" t="s">
        <v>53</v>
      </c>
      <c r="Q1" s="74" t="s">
        <v>53</v>
      </c>
      <c r="R1" s="74" t="s">
        <v>53</v>
      </c>
      <c r="S1" s="74" t="s">
        <v>53</v>
      </c>
      <c r="T1" s="74" t="s">
        <v>53</v>
      </c>
      <c r="U1" s="74" t="s">
        <v>53</v>
      </c>
      <c r="V1" s="74" t="s">
        <v>53</v>
      </c>
      <c r="W1" s="74" t="s">
        <v>53</v>
      </c>
      <c r="X1" s="74" t="s">
        <v>53</v>
      </c>
      <c r="Y1" s="74" t="s">
        <v>53</v>
      </c>
      <c r="Z1" s="74" t="s">
        <v>53</v>
      </c>
      <c r="AA1" s="74" t="s">
        <v>53</v>
      </c>
      <c r="AB1" s="74" t="s">
        <v>53</v>
      </c>
      <c r="AC1" s="74" t="s">
        <v>53</v>
      </c>
      <c r="AD1" s="74" t="s">
        <v>53</v>
      </c>
    </row>
    <row r="2" spans="1:30" ht="30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>
        <v>43298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1">
        <v>1</v>
      </c>
      <c r="B4" s="71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>
        <v>10</v>
      </c>
      <c r="L4" s="26">
        <f>K4-(SUM(N4:AD4))</f>
        <v>0</v>
      </c>
      <c r="M4" s="27" t="str">
        <f>IF(L4&lt;0,"ATENÇÃO","OK")</f>
        <v>OK</v>
      </c>
      <c r="N4" s="32">
        <v>10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2"/>
      <c r="B5" s="72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15</v>
      </c>
      <c r="L5" s="26">
        <f t="shared" ref="L5:L11" si="0">K5-(SUM(N5:AD5))</f>
        <v>0</v>
      </c>
      <c r="M5" s="27" t="str">
        <f t="shared" ref="M5:M11" si="1">IF(L5&lt;0,"ATENÇÃO","OK")</f>
        <v>OK</v>
      </c>
      <c r="N5" s="32">
        <v>15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2"/>
      <c r="B6" s="72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15</v>
      </c>
      <c r="L6" s="26">
        <f t="shared" si="0"/>
        <v>0</v>
      </c>
      <c r="M6" s="27" t="str">
        <f t="shared" si="1"/>
        <v>OK</v>
      </c>
      <c r="N6" s="32">
        <v>15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2"/>
      <c r="B7" s="72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>
        <v>10</v>
      </c>
      <c r="L7" s="26">
        <f t="shared" si="0"/>
        <v>0</v>
      </c>
      <c r="M7" s="27" t="str">
        <f t="shared" si="1"/>
        <v>OK</v>
      </c>
      <c r="N7" s="32">
        <v>10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2"/>
      <c r="B8" s="72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2"/>
      <c r="B9" s="72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2"/>
      <c r="B10" s="72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3"/>
      <c r="B11" s="73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  <row r="12" spans="1:30" ht="30" customHeight="1" x14ac:dyDescent="0.25">
      <c r="N12" s="109">
        <f>SUMPRODUCT(J4:J11,N4:N11)</f>
        <v>1015.9</v>
      </c>
    </row>
  </sheetData>
  <mergeCells count="23">
    <mergeCell ref="AB1:AB2"/>
    <mergeCell ref="AC1:AC2"/>
    <mergeCell ref="AD1:AD2"/>
    <mergeCell ref="N1:N2"/>
    <mergeCell ref="Y1:Y2"/>
    <mergeCell ref="S1:S2"/>
    <mergeCell ref="T1:T2"/>
    <mergeCell ref="U1:U2"/>
    <mergeCell ref="V1:V2"/>
    <mergeCell ref="W1:W2"/>
    <mergeCell ref="O1:O2"/>
    <mergeCell ref="P1:P2"/>
    <mergeCell ref="Q1:Q2"/>
    <mergeCell ref="Z1:Z2"/>
    <mergeCell ref="R1:R2"/>
    <mergeCell ref="X1:X2"/>
    <mergeCell ref="B4:B11"/>
    <mergeCell ref="A4:A11"/>
    <mergeCell ref="AA1:AA2"/>
    <mergeCell ref="K1:M1"/>
    <mergeCell ref="G1:J1"/>
    <mergeCell ref="A2:M2"/>
    <mergeCell ref="A1:F1"/>
  </mergeCells>
  <phoneticPr fontId="0" type="noConversion"/>
  <conditionalFormatting sqref="Y5:AD9">
    <cfRule type="cellIs" dxfId="293" priority="61" stopIfTrue="1" operator="greaterThan">
      <formula>0</formula>
    </cfRule>
    <cfRule type="cellIs" dxfId="292" priority="62" stopIfTrue="1" operator="greaterThan">
      <formula>0</formula>
    </cfRule>
    <cfRule type="cellIs" dxfId="291" priority="63" stopIfTrue="1" operator="greaterThan">
      <formula>0</formula>
    </cfRule>
  </conditionalFormatting>
  <conditionalFormatting sqref="Y4:AD4">
    <cfRule type="cellIs" dxfId="290" priority="58" stopIfTrue="1" operator="greaterThan">
      <formula>0</formula>
    </cfRule>
    <cfRule type="cellIs" dxfId="289" priority="59" stopIfTrue="1" operator="greaterThan">
      <formula>0</formula>
    </cfRule>
    <cfRule type="cellIs" dxfId="288" priority="60" stopIfTrue="1" operator="greaterThan">
      <formula>0</formula>
    </cfRule>
  </conditionalFormatting>
  <conditionalFormatting sqref="Y5:AD9">
    <cfRule type="cellIs" dxfId="287" priority="55" stopIfTrue="1" operator="greaterThan">
      <formula>0</formula>
    </cfRule>
    <cfRule type="cellIs" dxfId="286" priority="56" stopIfTrue="1" operator="greaterThan">
      <formula>0</formula>
    </cfRule>
    <cfRule type="cellIs" dxfId="285" priority="57" stopIfTrue="1" operator="greaterThan">
      <formula>0</formula>
    </cfRule>
  </conditionalFormatting>
  <conditionalFormatting sqref="X4">
    <cfRule type="cellIs" dxfId="284" priority="28" stopIfTrue="1" operator="greaterThan">
      <formula>0</formula>
    </cfRule>
    <cfRule type="cellIs" dxfId="283" priority="29" stopIfTrue="1" operator="greaterThan">
      <formula>0</formula>
    </cfRule>
    <cfRule type="cellIs" dxfId="282" priority="30" stopIfTrue="1" operator="greaterThan">
      <formula>0</formula>
    </cfRule>
  </conditionalFormatting>
  <conditionalFormatting sqref="X5:X9">
    <cfRule type="cellIs" dxfId="281" priority="25" stopIfTrue="1" operator="greaterThan">
      <formula>0</formula>
    </cfRule>
    <cfRule type="cellIs" dxfId="280" priority="26" stopIfTrue="1" operator="greaterThan">
      <formula>0</formula>
    </cfRule>
    <cfRule type="cellIs" dxfId="279" priority="27" stopIfTrue="1" operator="greaterThan">
      <formula>0</formula>
    </cfRule>
  </conditionalFormatting>
  <conditionalFormatting sqref="O4:W4">
    <cfRule type="cellIs" dxfId="278" priority="16" stopIfTrue="1" operator="greaterThan">
      <formula>0</formula>
    </cfRule>
    <cfRule type="cellIs" dxfId="277" priority="17" stopIfTrue="1" operator="greaterThan">
      <formula>0</formula>
    </cfRule>
    <cfRule type="cellIs" dxfId="276" priority="18" stopIfTrue="1" operator="greaterThan">
      <formula>0</formula>
    </cfRule>
  </conditionalFormatting>
  <conditionalFormatting sqref="O5:W9">
    <cfRule type="cellIs" dxfId="275" priority="13" stopIfTrue="1" operator="greaterThan">
      <formula>0</formula>
    </cfRule>
    <cfRule type="cellIs" dxfId="274" priority="14" stopIfTrue="1" operator="greaterThan">
      <formula>0</formula>
    </cfRule>
    <cfRule type="cellIs" dxfId="273" priority="15" stopIfTrue="1" operator="greaterThan">
      <formula>0</formula>
    </cfRule>
  </conditionalFormatting>
  <conditionalFormatting sqref="N4">
    <cfRule type="cellIs" dxfId="23" priority="4" stopIfTrue="1" operator="greaterThan">
      <formula>0</formula>
    </cfRule>
    <cfRule type="cellIs" dxfId="22" priority="5" stopIfTrue="1" operator="greaterThan">
      <formula>0</formula>
    </cfRule>
    <cfRule type="cellIs" dxfId="21" priority="6" stopIfTrue="1" operator="greaterThan">
      <formula>0</formula>
    </cfRule>
  </conditionalFormatting>
  <conditionalFormatting sqref="N5:N9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zoomScale="70" zoomScaleNormal="70" workbookViewId="0">
      <selection activeCell="N1" sqref="N1:N1048576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5" t="s">
        <v>64</v>
      </c>
      <c r="B1" s="75"/>
      <c r="C1" s="75"/>
      <c r="D1" s="75"/>
      <c r="E1" s="75"/>
      <c r="F1" s="75"/>
      <c r="G1" s="75" t="s">
        <v>65</v>
      </c>
      <c r="H1" s="75"/>
      <c r="I1" s="75"/>
      <c r="J1" s="75"/>
      <c r="K1" s="75" t="s">
        <v>66</v>
      </c>
      <c r="L1" s="75"/>
      <c r="M1" s="75"/>
      <c r="N1" s="76" t="s">
        <v>72</v>
      </c>
      <c r="O1" s="74" t="s">
        <v>53</v>
      </c>
      <c r="P1" s="74" t="s">
        <v>53</v>
      </c>
      <c r="Q1" s="74" t="s">
        <v>53</v>
      </c>
      <c r="R1" s="74" t="s">
        <v>53</v>
      </c>
      <c r="S1" s="74" t="s">
        <v>53</v>
      </c>
      <c r="T1" s="74" t="s">
        <v>53</v>
      </c>
      <c r="U1" s="74" t="s">
        <v>53</v>
      </c>
      <c r="V1" s="74" t="s">
        <v>53</v>
      </c>
      <c r="W1" s="74" t="s">
        <v>53</v>
      </c>
      <c r="X1" s="74" t="s">
        <v>53</v>
      </c>
      <c r="Y1" s="74" t="s">
        <v>53</v>
      </c>
      <c r="Z1" s="74" t="s">
        <v>53</v>
      </c>
      <c r="AA1" s="74" t="s">
        <v>53</v>
      </c>
      <c r="AB1" s="74" t="s">
        <v>53</v>
      </c>
      <c r="AC1" s="74" t="s">
        <v>53</v>
      </c>
      <c r="AD1" s="74" t="s">
        <v>53</v>
      </c>
    </row>
    <row r="2" spans="1:30" ht="30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/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1">
        <v>1</v>
      </c>
      <c r="B4" s="71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>
        <v>3</v>
      </c>
      <c r="L4" s="26">
        <f>K4-(SUM(N4:AD4))</f>
        <v>3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2"/>
      <c r="B5" s="72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3</v>
      </c>
      <c r="L5" s="26">
        <f t="shared" ref="L5:L11" si="0">K5-(SUM(N5:AD5))</f>
        <v>0</v>
      </c>
      <c r="M5" s="27" t="str">
        <f t="shared" ref="M5:M11" si="1">IF(L5&lt;0,"ATENÇÃO","OK")</f>
        <v>OK</v>
      </c>
      <c r="N5" s="32">
        <v>3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2"/>
      <c r="B6" s="72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8</v>
      </c>
      <c r="L6" s="26">
        <f t="shared" si="0"/>
        <v>0</v>
      </c>
      <c r="M6" s="27" t="str">
        <f t="shared" si="1"/>
        <v>OK</v>
      </c>
      <c r="N6" s="32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2"/>
      <c r="B7" s="72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>
        <v>2</v>
      </c>
      <c r="L7" s="26">
        <f t="shared" si="0"/>
        <v>2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2"/>
      <c r="B8" s="72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>
        <v>3</v>
      </c>
      <c r="L8" s="26">
        <f t="shared" si="0"/>
        <v>2</v>
      </c>
      <c r="M8" s="27" t="str">
        <f t="shared" si="1"/>
        <v>OK</v>
      </c>
      <c r="N8" s="32">
        <v>1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2"/>
      <c r="B9" s="72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>
        <v>2</v>
      </c>
      <c r="L9" s="26">
        <f t="shared" si="0"/>
        <v>2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2"/>
      <c r="B10" s="72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>
        <v>3</v>
      </c>
      <c r="L10" s="26">
        <f t="shared" si="0"/>
        <v>2</v>
      </c>
      <c r="M10" s="27" t="str">
        <f t="shared" si="1"/>
        <v>OK</v>
      </c>
      <c r="N10" s="70">
        <v>1</v>
      </c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3"/>
      <c r="B11" s="73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>
        <v>2</v>
      </c>
      <c r="L11" s="26">
        <f t="shared" si="0"/>
        <v>2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K1:M1"/>
    <mergeCell ref="AD1:AD2"/>
    <mergeCell ref="A2:M2"/>
    <mergeCell ref="AB1:AB2"/>
    <mergeCell ref="AC1:AC2"/>
    <mergeCell ref="A1:F1"/>
    <mergeCell ref="G1:J1"/>
    <mergeCell ref="A4:A11"/>
    <mergeCell ref="B4:B11"/>
    <mergeCell ref="AA1:AA2"/>
    <mergeCell ref="Y1:Y2"/>
    <mergeCell ref="Z1:Z2"/>
    <mergeCell ref="V1:V2"/>
    <mergeCell ref="W1:W2"/>
    <mergeCell ref="X1:X2"/>
    <mergeCell ref="R1:R2"/>
    <mergeCell ref="S1:S2"/>
    <mergeCell ref="T1:T2"/>
    <mergeCell ref="U1:U2"/>
    <mergeCell ref="Q1:Q2"/>
    <mergeCell ref="N1:N2"/>
    <mergeCell ref="O1:O2"/>
    <mergeCell ref="P1:P2"/>
  </mergeCells>
  <conditionalFormatting sqref="X4">
    <cfRule type="cellIs" dxfId="50" priority="28" stopIfTrue="1" operator="greaterThan">
      <formula>0</formula>
    </cfRule>
    <cfRule type="cellIs" dxfId="49" priority="29" stopIfTrue="1" operator="greaterThan">
      <formula>0</formula>
    </cfRule>
    <cfRule type="cellIs" dxfId="48" priority="30" stopIfTrue="1" operator="greaterThan">
      <formula>0</formula>
    </cfRule>
  </conditionalFormatting>
  <conditionalFormatting sqref="X5:X9">
    <cfRule type="cellIs" dxfId="47" priority="25" stopIfTrue="1" operator="greaterThan">
      <formula>0</formula>
    </cfRule>
    <cfRule type="cellIs" dxfId="46" priority="26" stopIfTrue="1" operator="greaterThan">
      <formula>0</formula>
    </cfRule>
    <cfRule type="cellIs" dxfId="45" priority="27" stopIfTrue="1" operator="greaterThan">
      <formula>0</formula>
    </cfRule>
  </conditionalFormatting>
  <conditionalFormatting sqref="Y5:AD9">
    <cfRule type="cellIs" dxfId="44" priority="37" stopIfTrue="1" operator="greaterThan">
      <formula>0</formula>
    </cfRule>
    <cfRule type="cellIs" dxfId="43" priority="38" stopIfTrue="1" operator="greaterThan">
      <formula>0</formula>
    </cfRule>
    <cfRule type="cellIs" dxfId="42" priority="39" stopIfTrue="1" operator="greaterThan">
      <formula>0</formula>
    </cfRule>
  </conditionalFormatting>
  <conditionalFormatting sqref="O4:W4">
    <cfRule type="cellIs" dxfId="41" priority="16" stopIfTrue="1" operator="greaterThan">
      <formula>0</formula>
    </cfRule>
    <cfRule type="cellIs" dxfId="40" priority="17" stopIfTrue="1" operator="greaterThan">
      <formula>0</formula>
    </cfRule>
    <cfRule type="cellIs" dxfId="39" priority="18" stopIfTrue="1" operator="greaterThan">
      <formula>0</formula>
    </cfRule>
  </conditionalFormatting>
  <conditionalFormatting sqref="O5:W9">
    <cfRule type="cellIs" dxfId="38" priority="13" stopIfTrue="1" operator="greaterThan">
      <formula>0</formula>
    </cfRule>
    <cfRule type="cellIs" dxfId="37" priority="14" stopIfTrue="1" operator="greaterThan">
      <formula>0</formula>
    </cfRule>
    <cfRule type="cellIs" dxfId="36" priority="15" stopIfTrue="1" operator="greaterThan">
      <formula>0</formula>
    </cfRule>
  </conditionalFormatting>
  <conditionalFormatting sqref="Y4:AD4">
    <cfRule type="cellIs" dxfId="35" priority="34" stopIfTrue="1" operator="greaterThan">
      <formula>0</formula>
    </cfRule>
    <cfRule type="cellIs" dxfId="34" priority="35" stopIfTrue="1" operator="greaterThan">
      <formula>0</formula>
    </cfRule>
    <cfRule type="cellIs" dxfId="33" priority="36" stopIfTrue="1" operator="greaterThan">
      <formula>0</formula>
    </cfRule>
  </conditionalFormatting>
  <conditionalFormatting sqref="Y5:AD9">
    <cfRule type="cellIs" dxfId="32" priority="31" stopIfTrue="1" operator="greaterThan">
      <formula>0</formula>
    </cfRule>
    <cfRule type="cellIs" dxfId="31" priority="32" stopIfTrue="1" operator="greaterThan">
      <formula>0</formula>
    </cfRule>
    <cfRule type="cellIs" dxfId="30" priority="33" stopIfTrue="1" operator="greaterThan">
      <formula>0</formula>
    </cfRule>
  </conditionalFormatting>
  <conditionalFormatting sqref="N5:N9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conditionalFormatting sqref="N4">
    <cfRule type="cellIs" dxfId="2" priority="4" stopIfTrue="1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C1" zoomScale="98" zoomScaleNormal="98" workbookViewId="0">
      <selection activeCell="Q16" sqref="Q16"/>
    </sheetView>
  </sheetViews>
  <sheetFormatPr defaultColWidth="9.7109375" defaultRowHeight="15" x14ac:dyDescent="0.25"/>
  <cols>
    <col min="1" max="1" width="9.140625" style="54" customWidth="1"/>
    <col min="2" max="2" width="15.140625" style="54" customWidth="1"/>
    <col min="3" max="3" width="7.7109375" style="54" customWidth="1"/>
    <col min="4" max="4" width="9.7109375" style="54" customWidth="1"/>
    <col min="5" max="5" width="11" style="55" customWidth="1"/>
    <col min="6" max="6" width="24.140625" style="54" customWidth="1"/>
    <col min="7" max="7" width="13.5703125" style="54" customWidth="1"/>
    <col min="8" max="8" width="9.5703125" style="54" customWidth="1"/>
    <col min="9" max="9" width="15.5703125" style="54" customWidth="1"/>
    <col min="10" max="10" width="12.7109375" style="57" bestFit="1" customWidth="1"/>
    <col min="11" max="11" width="13.28515625" style="19" customWidth="1"/>
    <col min="12" max="12" width="13.28515625" style="29" customWidth="1"/>
    <col min="13" max="13" width="12.5703125" style="17" customWidth="1"/>
    <col min="14" max="14" width="16.85546875" style="15" customWidth="1"/>
    <col min="15" max="15" width="16.42578125" style="15" customWidth="1"/>
    <col min="16" max="16384" width="9.7109375" style="15"/>
  </cols>
  <sheetData>
    <row r="1" spans="1:15" ht="36" customHeight="1" x14ac:dyDescent="0.25">
      <c r="A1" s="77" t="s">
        <v>64</v>
      </c>
      <c r="B1" s="78"/>
      <c r="C1" s="78"/>
      <c r="D1" s="78"/>
      <c r="E1" s="78" t="s">
        <v>65</v>
      </c>
      <c r="F1" s="78"/>
      <c r="G1" s="78"/>
      <c r="H1" s="78"/>
      <c r="I1" s="78"/>
      <c r="J1" s="79"/>
      <c r="K1" s="98" t="s">
        <v>54</v>
      </c>
      <c r="L1" s="99"/>
      <c r="M1" s="99"/>
      <c r="N1" s="99"/>
      <c r="O1" s="100"/>
    </row>
    <row r="2" spans="1:15" s="16" customFormat="1" ht="30" x14ac:dyDescent="0.2">
      <c r="A2" s="65" t="s">
        <v>1</v>
      </c>
      <c r="B2" s="66" t="s">
        <v>56</v>
      </c>
      <c r="C2" s="65" t="s">
        <v>57</v>
      </c>
      <c r="D2" s="65" t="s">
        <v>58</v>
      </c>
      <c r="E2" s="65" t="s">
        <v>36</v>
      </c>
      <c r="F2" s="67" t="s">
        <v>59</v>
      </c>
      <c r="G2" s="68" t="s">
        <v>60</v>
      </c>
      <c r="H2" s="68" t="s">
        <v>61</v>
      </c>
      <c r="I2" s="68" t="s">
        <v>28</v>
      </c>
      <c r="J2" s="69" t="s">
        <v>69</v>
      </c>
      <c r="K2" s="23" t="s">
        <v>24</v>
      </c>
      <c r="L2" s="24" t="s">
        <v>29</v>
      </c>
      <c r="M2" s="22" t="s">
        <v>30</v>
      </c>
      <c r="N2" s="23" t="s">
        <v>31</v>
      </c>
      <c r="O2" s="23" t="s">
        <v>32</v>
      </c>
    </row>
    <row r="3" spans="1:15" ht="39.950000000000003" customHeight="1" x14ac:dyDescent="0.25">
      <c r="A3" s="71">
        <v>1</v>
      </c>
      <c r="B3" s="71" t="s">
        <v>62</v>
      </c>
      <c r="C3" s="49">
        <v>1</v>
      </c>
      <c r="D3" s="50" t="s">
        <v>63</v>
      </c>
      <c r="E3" s="49" t="s">
        <v>37</v>
      </c>
      <c r="F3" s="51" t="s">
        <v>38</v>
      </c>
      <c r="G3" s="49" t="s">
        <v>68</v>
      </c>
      <c r="H3" s="49" t="s">
        <v>26</v>
      </c>
      <c r="I3" s="52" t="s">
        <v>25</v>
      </c>
      <c r="J3" s="63">
        <v>20.36</v>
      </c>
      <c r="K3" s="44">
        <f>SUM(Reitoria!K4,Museu!K4,ESAG!K4,CEART!K4,FAED!K4,CERES!K4,CESFI!K4,CCT!K4,CEO!K4,CEAVI!K4)</f>
        <v>69</v>
      </c>
      <c r="L3" s="30">
        <f>SUM((Reitoria!K4-Reitoria!L4),(Museu!K4-Museu!L4),(ESAG!K4-ESAG!L4),(CEART!K4-CEART!L4),(FAED!K4-FAED!L4),,(CERES!K4-CERES!L4),(CESFI!K4-CESFI!L4),(CCT!K4-CCT!L4),(CEO!K4-CEO!L4),(CEAVI!K4-CEAVI!L4))</f>
        <v>10</v>
      </c>
      <c r="M3" s="31">
        <f>K3-L3</f>
        <v>59</v>
      </c>
      <c r="N3" s="21">
        <f>J3*K3</f>
        <v>1404.84</v>
      </c>
      <c r="O3" s="21">
        <f>J3*L3</f>
        <v>203.6</v>
      </c>
    </row>
    <row r="4" spans="1:15" ht="39.950000000000003" customHeight="1" x14ac:dyDescent="0.25">
      <c r="A4" s="72"/>
      <c r="B4" s="72"/>
      <c r="C4" s="49">
        <v>2</v>
      </c>
      <c r="D4" s="50" t="s">
        <v>63</v>
      </c>
      <c r="E4" s="49" t="s">
        <v>39</v>
      </c>
      <c r="F4" s="51" t="s">
        <v>40</v>
      </c>
      <c r="G4" s="49" t="s">
        <v>68</v>
      </c>
      <c r="H4" s="49" t="s">
        <v>26</v>
      </c>
      <c r="I4" s="52" t="s">
        <v>25</v>
      </c>
      <c r="J4" s="63">
        <v>20.32</v>
      </c>
      <c r="K4" s="44">
        <f>SUM(Reitoria!K5,Museu!K5,ESAG!K5,CEART!K5,FAED!K5,CERES!K5,CESFI!K5,CCT!K5,CEO!K5,CEAVI!K5)</f>
        <v>209</v>
      </c>
      <c r="L4" s="30">
        <f>SUM((Reitoria!K5-Reitoria!L5),(Museu!K5-Museu!L5),(ESAG!K5-ESAG!L5),(CEART!K5-CEART!L5),(FAED!K5-FAED!L5),,(CERES!K5-CERES!L5),(CESFI!K5-CESFI!L5),(CCT!K5-CCT!L5),(CEO!K5-CEO!L5),(CEAVI!K5-CEAVI!L5))</f>
        <v>43</v>
      </c>
      <c r="M4" s="31">
        <f t="shared" ref="M4:M10" si="0">K4-L4</f>
        <v>166</v>
      </c>
      <c r="N4" s="21">
        <f t="shared" ref="N4:N10" si="1">J4*K4</f>
        <v>4246.88</v>
      </c>
      <c r="O4" s="21">
        <f t="shared" ref="O4:O10" si="2">J4*L4</f>
        <v>873.76</v>
      </c>
    </row>
    <row r="5" spans="1:15" ht="39.950000000000003" customHeight="1" x14ac:dyDescent="0.25">
      <c r="A5" s="72"/>
      <c r="B5" s="72"/>
      <c r="C5" s="49">
        <v>3</v>
      </c>
      <c r="D5" s="50" t="s">
        <v>63</v>
      </c>
      <c r="E5" s="49" t="s">
        <v>41</v>
      </c>
      <c r="F5" s="51" t="s">
        <v>42</v>
      </c>
      <c r="G5" s="49" t="s">
        <v>68</v>
      </c>
      <c r="H5" s="49" t="s">
        <v>26</v>
      </c>
      <c r="I5" s="52" t="s">
        <v>25</v>
      </c>
      <c r="J5" s="63">
        <v>20.3</v>
      </c>
      <c r="K5" s="44">
        <f>SUM(Reitoria!K6,Museu!K6,ESAG!K6,CEART!K6,FAED!K6,CERES!K6,CESFI!K6,CCT!K6,CEO!K6,CEAVI!K6)</f>
        <v>54</v>
      </c>
      <c r="L5" s="30">
        <f>SUM((Reitoria!K6-Reitoria!L6),(Museu!K6-Museu!L6),(ESAG!K6-ESAG!L6),(CEART!K6-CEART!L6),(FAED!K6-FAED!L6),,(CERES!K6-CERES!L6),(CESFI!K6-CESFI!L6),(CCT!K6-CCT!L6),(CEO!K6-CEO!L6),(CEAVI!K6-CEAVI!L6))</f>
        <v>23</v>
      </c>
      <c r="M5" s="31">
        <f t="shared" si="0"/>
        <v>31</v>
      </c>
      <c r="N5" s="21">
        <f t="shared" si="1"/>
        <v>1096.2</v>
      </c>
      <c r="O5" s="21">
        <f t="shared" si="2"/>
        <v>466.90000000000003</v>
      </c>
    </row>
    <row r="6" spans="1:15" ht="39.950000000000003" customHeight="1" x14ac:dyDescent="0.25">
      <c r="A6" s="72"/>
      <c r="B6" s="72"/>
      <c r="C6" s="49">
        <v>4</v>
      </c>
      <c r="D6" s="50" t="s">
        <v>63</v>
      </c>
      <c r="E6" s="49" t="s">
        <v>43</v>
      </c>
      <c r="F6" s="51" t="s">
        <v>44</v>
      </c>
      <c r="G6" s="49" t="s">
        <v>68</v>
      </c>
      <c r="H6" s="49" t="s">
        <v>27</v>
      </c>
      <c r="I6" s="52" t="s">
        <v>25</v>
      </c>
      <c r="J6" s="63">
        <v>20.3</v>
      </c>
      <c r="K6" s="44">
        <f>SUM(Reitoria!K7,Museu!K7,ESAG!K7,CEART!K7,FAED!K7,CERES!K7,CESFI!K7,CCT!K7,CEO!K7,CEAVI!K7)</f>
        <v>18</v>
      </c>
      <c r="L6" s="30">
        <f>SUM((Reitoria!K7-Reitoria!L7),(Museu!K7-Museu!L7),(ESAG!K7-ESAG!L7),(CEART!K7-CEART!L7),(FAED!K7-FAED!L7),,(CERES!K7-CERES!L7),(CESFI!K7-CESFI!L7),(CCT!K7-CCT!L7),(CEO!K7-CEO!L7),(CEAVI!K7-CEAVI!L7))</f>
        <v>10</v>
      </c>
      <c r="M6" s="31">
        <f t="shared" si="0"/>
        <v>8</v>
      </c>
      <c r="N6" s="21">
        <f t="shared" si="1"/>
        <v>365.40000000000003</v>
      </c>
      <c r="O6" s="21">
        <f t="shared" si="2"/>
        <v>203</v>
      </c>
    </row>
    <row r="7" spans="1:15" ht="39.950000000000003" customHeight="1" x14ac:dyDescent="0.25">
      <c r="A7" s="72"/>
      <c r="B7" s="72"/>
      <c r="C7" s="49">
        <v>5</v>
      </c>
      <c r="D7" s="50" t="s">
        <v>63</v>
      </c>
      <c r="E7" s="49" t="s">
        <v>45</v>
      </c>
      <c r="F7" s="51" t="s">
        <v>46</v>
      </c>
      <c r="G7" s="49" t="s">
        <v>68</v>
      </c>
      <c r="H7" s="49" t="s">
        <v>26</v>
      </c>
      <c r="I7" s="52" t="s">
        <v>25</v>
      </c>
      <c r="J7" s="63">
        <v>24.7</v>
      </c>
      <c r="K7" s="44">
        <f>SUM(Reitoria!K8,Museu!K8,ESAG!K8,CEART!K8,FAED!K8,CERES!K8,CESFI!K8,CCT!K8,CEO!K8,CEAVI!K8)</f>
        <v>9</v>
      </c>
      <c r="L7" s="30">
        <f>SUM((Reitoria!K8-Reitoria!L8),(Museu!K8-Museu!L8),(ESAG!K8-ESAG!L8),(CEART!K8-CEART!L8),(FAED!K8-FAED!L8),,(CERES!K8-CERES!L8),(CESFI!K8-CESFI!L8),(CCT!K8-CCT!L8),(CEO!K8-CEO!L8),(CEAVI!K8-CEAVI!L8))</f>
        <v>1</v>
      </c>
      <c r="M7" s="31">
        <f t="shared" si="0"/>
        <v>8</v>
      </c>
      <c r="N7" s="21">
        <f t="shared" si="1"/>
        <v>222.29999999999998</v>
      </c>
      <c r="O7" s="21">
        <f t="shared" si="2"/>
        <v>24.7</v>
      </c>
    </row>
    <row r="8" spans="1:15" ht="39.950000000000003" customHeight="1" x14ac:dyDescent="0.25">
      <c r="A8" s="72"/>
      <c r="B8" s="72"/>
      <c r="C8" s="49">
        <v>6</v>
      </c>
      <c r="D8" s="50" t="s">
        <v>63</v>
      </c>
      <c r="E8" s="49" t="s">
        <v>47</v>
      </c>
      <c r="F8" s="51" t="s">
        <v>48</v>
      </c>
      <c r="G8" s="49" t="s">
        <v>68</v>
      </c>
      <c r="H8" s="49" t="s">
        <v>26</v>
      </c>
      <c r="I8" s="52" t="s">
        <v>25</v>
      </c>
      <c r="J8" s="63">
        <v>24.2</v>
      </c>
      <c r="K8" s="44">
        <f>SUM(Reitoria!K9,Museu!K9,ESAG!K9,CEART!K9,FAED!K9,CERES!K9,CESFI!K9,CCT!K9,CEO!K9,CEAVI!K9)</f>
        <v>8</v>
      </c>
      <c r="L8" s="30">
        <f>SUM((Reitoria!K9-Reitoria!L9),(Museu!K9-Museu!L9),(ESAG!K9-ESAG!L9),(CEART!K9-CEART!L9),(FAED!K9-FAED!L9),,(CERES!K9-CERES!L9),(CESFI!K9-CESFI!L9),(CCT!K9-CCT!L9),(CEO!K9-CEO!L9),(CEAVI!K9-CEAVI!L9))</f>
        <v>0</v>
      </c>
      <c r="M8" s="31">
        <f t="shared" si="0"/>
        <v>8</v>
      </c>
      <c r="N8" s="21">
        <f t="shared" si="1"/>
        <v>193.6</v>
      </c>
      <c r="O8" s="21">
        <f t="shared" si="2"/>
        <v>0</v>
      </c>
    </row>
    <row r="9" spans="1:15" ht="39.950000000000003" customHeight="1" x14ac:dyDescent="0.25">
      <c r="A9" s="72"/>
      <c r="B9" s="72"/>
      <c r="C9" s="59">
        <v>7</v>
      </c>
      <c r="D9" s="59" t="s">
        <v>63</v>
      </c>
      <c r="E9" s="59" t="s">
        <v>49</v>
      </c>
      <c r="F9" s="60" t="s">
        <v>50</v>
      </c>
      <c r="G9" s="49" t="s">
        <v>68</v>
      </c>
      <c r="H9" s="59" t="s">
        <v>26</v>
      </c>
      <c r="I9" s="59" t="s">
        <v>25</v>
      </c>
      <c r="J9" s="64">
        <v>24.7</v>
      </c>
      <c r="K9" s="44">
        <f>SUM(Reitoria!K10,Museu!K10,ESAG!K10,CEART!K10,FAED!K10,CERES!K10,CESFI!K10,CCT!K10,CEO!K10,CEAVI!K10)</f>
        <v>9</v>
      </c>
      <c r="L9" s="30">
        <f>SUM((Reitoria!K10-Reitoria!L10),(Museu!K10-Museu!L10),(ESAG!K10-ESAG!L10),(CEART!K10-CEART!L10),(FAED!K10-FAED!L10),,(CERES!K10-CERES!L10),(CESFI!K10-CESFI!L10),(CCT!K10-CCT!L10),(CEO!K10-CEO!L10),(CEAVI!K10-CEAVI!L10))</f>
        <v>1</v>
      </c>
      <c r="M9" s="31">
        <f t="shared" si="0"/>
        <v>8</v>
      </c>
      <c r="N9" s="21">
        <f t="shared" si="1"/>
        <v>222.29999999999998</v>
      </c>
      <c r="O9" s="21">
        <f t="shared" si="2"/>
        <v>24.7</v>
      </c>
    </row>
    <row r="10" spans="1:15" ht="39.950000000000003" customHeight="1" x14ac:dyDescent="0.25">
      <c r="A10" s="73"/>
      <c r="B10" s="73"/>
      <c r="C10" s="59">
        <v>8</v>
      </c>
      <c r="D10" s="59" t="s">
        <v>63</v>
      </c>
      <c r="E10" s="59" t="s">
        <v>51</v>
      </c>
      <c r="F10" s="60" t="s">
        <v>52</v>
      </c>
      <c r="G10" s="49" t="s">
        <v>68</v>
      </c>
      <c r="H10" s="59" t="s">
        <v>26</v>
      </c>
      <c r="I10" s="59" t="s">
        <v>25</v>
      </c>
      <c r="J10" s="64">
        <v>24.7</v>
      </c>
      <c r="K10" s="44">
        <f>SUM(Reitoria!K11,Museu!K11,ESAG!K11,CEART!K11,FAED!K11,CERES!K11,CESFI!K11,CCT!K11,CEO!K11,CEAVI!K11)</f>
        <v>8</v>
      </c>
      <c r="L10" s="30">
        <f>SUM((Reitoria!K11-Reitoria!L11),(Museu!K11-Museu!L11),(ESAG!K11-ESAG!L11),(CEART!K11-CEART!L11),(FAED!K11-FAED!L11),,(CERES!K11-CERES!L11),(CESFI!K11-CESFI!L11),(CCT!K11-CCT!L11),(CEO!K11-CEO!L11),(CEAVI!K11-CEAVI!L11))</f>
        <v>0</v>
      </c>
      <c r="M10" s="31">
        <f t="shared" si="0"/>
        <v>8</v>
      </c>
      <c r="N10" s="21">
        <f t="shared" si="1"/>
        <v>197.6</v>
      </c>
      <c r="O10" s="21">
        <f t="shared" si="2"/>
        <v>0</v>
      </c>
    </row>
    <row r="11" spans="1:15" x14ac:dyDescent="0.25">
      <c r="J11" s="56"/>
      <c r="N11" s="58">
        <f>SUM(N3:N10)</f>
        <v>7949.1200000000008</v>
      </c>
      <c r="O11" s="58">
        <f>SUM(O3:O10)</f>
        <v>1796.66</v>
      </c>
    </row>
    <row r="12" spans="1:15" x14ac:dyDescent="0.25">
      <c r="J12" s="56"/>
    </row>
    <row r="13" spans="1:15" x14ac:dyDescent="0.25">
      <c r="K13" s="83" t="str">
        <f>A1</f>
        <v>PROCESSO: 0692/2018 UDESC</v>
      </c>
      <c r="L13" s="84"/>
      <c r="M13" s="84"/>
      <c r="N13" s="84"/>
      <c r="O13" s="85"/>
    </row>
    <row r="14" spans="1:15" x14ac:dyDescent="0.25">
      <c r="K14" s="86" t="str">
        <f>E1</f>
        <v xml:space="preserve">OBJETO: AQUISIÇÃO DE MATERIAIS DE EXPEDIENTE PARA A UDESC - RELANÇAMENTO </v>
      </c>
      <c r="L14" s="87"/>
      <c r="M14" s="87"/>
      <c r="N14" s="87"/>
      <c r="O14" s="88"/>
    </row>
    <row r="15" spans="1:15" x14ac:dyDescent="0.25">
      <c r="K15" s="86" t="str">
        <f>K1</f>
        <v>VIGÊNCIA DA ATA: 01/11/2017 até 01/11/18</v>
      </c>
      <c r="L15" s="87"/>
      <c r="M15" s="87"/>
      <c r="N15" s="87"/>
      <c r="O15" s="88"/>
    </row>
    <row r="16" spans="1:15" x14ac:dyDescent="0.25">
      <c r="K16" s="89" t="s">
        <v>33</v>
      </c>
      <c r="L16" s="90"/>
      <c r="M16" s="90"/>
      <c r="N16" s="91"/>
      <c r="O16" s="45">
        <f>N11</f>
        <v>7949.1200000000008</v>
      </c>
    </row>
    <row r="17" spans="11:15" x14ac:dyDescent="0.25">
      <c r="K17" s="92" t="s">
        <v>32</v>
      </c>
      <c r="L17" s="93"/>
      <c r="M17" s="93"/>
      <c r="N17" s="94"/>
      <c r="O17" s="46">
        <f>O11</f>
        <v>1796.66</v>
      </c>
    </row>
    <row r="18" spans="11:15" x14ac:dyDescent="0.25">
      <c r="K18" s="92" t="s">
        <v>34</v>
      </c>
      <c r="L18" s="93"/>
      <c r="M18" s="93"/>
      <c r="N18" s="94"/>
      <c r="O18" s="47"/>
    </row>
    <row r="19" spans="11:15" x14ac:dyDescent="0.25">
      <c r="K19" s="95" t="s">
        <v>35</v>
      </c>
      <c r="L19" s="96"/>
      <c r="M19" s="96"/>
      <c r="N19" s="97"/>
      <c r="O19" s="48">
        <f>O17/O16</f>
        <v>0.22601998711807092</v>
      </c>
    </row>
    <row r="20" spans="11:15" x14ac:dyDescent="0.25">
      <c r="K20" s="80" t="s">
        <v>73</v>
      </c>
      <c r="L20" s="81"/>
      <c r="M20" s="81"/>
      <c r="N20" s="81"/>
      <c r="O20" s="82"/>
    </row>
  </sheetData>
  <mergeCells count="13">
    <mergeCell ref="A3:A10"/>
    <mergeCell ref="B3:B10"/>
    <mergeCell ref="A1:D1"/>
    <mergeCell ref="E1:J1"/>
    <mergeCell ref="K20:O20"/>
    <mergeCell ref="K13:O13"/>
    <mergeCell ref="K14:O14"/>
    <mergeCell ref="K15:O15"/>
    <mergeCell ref="K16:N16"/>
    <mergeCell ref="K17:N17"/>
    <mergeCell ref="K18:N18"/>
    <mergeCell ref="K19:N19"/>
    <mergeCell ref="K1:O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2" t="s">
        <v>7</v>
      </c>
      <c r="B1" s="102"/>
      <c r="C1" s="102"/>
      <c r="D1" s="102"/>
      <c r="E1" s="102"/>
      <c r="F1" s="102"/>
      <c r="G1" s="102"/>
      <c r="H1" s="102"/>
    </row>
    <row r="2" spans="1:8" ht="20.25" x14ac:dyDescent="0.2">
      <c r="B2" s="3"/>
    </row>
    <row r="3" spans="1:8" ht="47.25" customHeight="1" x14ac:dyDescent="0.2">
      <c r="A3" s="103" t="s">
        <v>8</v>
      </c>
      <c r="B3" s="103"/>
      <c r="C3" s="103"/>
      <c r="D3" s="103"/>
      <c r="E3" s="103"/>
      <c r="F3" s="103"/>
      <c r="G3" s="103"/>
      <c r="H3" s="103"/>
    </row>
    <row r="4" spans="1:8" ht="35.25" customHeight="1" x14ac:dyDescent="0.2">
      <c r="B4" s="4"/>
    </row>
    <row r="5" spans="1:8" ht="15" customHeight="1" x14ac:dyDescent="0.2">
      <c r="A5" s="104" t="s">
        <v>9</v>
      </c>
      <c r="B5" s="104"/>
      <c r="C5" s="104"/>
      <c r="D5" s="104"/>
      <c r="E5" s="104"/>
      <c r="F5" s="104"/>
      <c r="G5" s="104"/>
      <c r="H5" s="104"/>
    </row>
    <row r="6" spans="1:8" ht="15" customHeight="1" x14ac:dyDescent="0.2">
      <c r="A6" s="104" t="s">
        <v>10</v>
      </c>
      <c r="B6" s="104"/>
      <c r="C6" s="104"/>
      <c r="D6" s="104"/>
      <c r="E6" s="104"/>
      <c r="F6" s="104"/>
      <c r="G6" s="104"/>
      <c r="H6" s="104"/>
    </row>
    <row r="7" spans="1:8" ht="15" customHeight="1" x14ac:dyDescent="0.2">
      <c r="A7" s="104" t="s">
        <v>11</v>
      </c>
      <c r="B7" s="104"/>
      <c r="C7" s="104"/>
      <c r="D7" s="104"/>
      <c r="E7" s="104"/>
      <c r="F7" s="104"/>
      <c r="G7" s="104"/>
      <c r="H7" s="104"/>
    </row>
    <row r="8" spans="1:8" ht="15" customHeight="1" x14ac:dyDescent="0.2">
      <c r="A8" s="104" t="s">
        <v>12</v>
      </c>
      <c r="B8" s="104"/>
      <c r="C8" s="104"/>
      <c r="D8" s="104"/>
      <c r="E8" s="104"/>
      <c r="F8" s="104"/>
      <c r="G8" s="104"/>
      <c r="H8" s="104"/>
    </row>
    <row r="9" spans="1:8" ht="30" customHeight="1" x14ac:dyDescent="0.2">
      <c r="B9" s="5"/>
    </row>
    <row r="10" spans="1:8" ht="105" customHeight="1" x14ac:dyDescent="0.2">
      <c r="A10" s="105" t="s">
        <v>13</v>
      </c>
      <c r="B10" s="105"/>
      <c r="C10" s="105"/>
      <c r="D10" s="105"/>
      <c r="E10" s="105"/>
      <c r="F10" s="105"/>
      <c r="G10" s="105"/>
      <c r="H10" s="105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06" t="s">
        <v>19</v>
      </c>
      <c r="B19" s="106"/>
      <c r="C19" s="106"/>
      <c r="D19" s="106"/>
      <c r="E19" s="106"/>
      <c r="F19" s="106"/>
      <c r="G19" s="106"/>
      <c r="H19" s="106"/>
    </row>
    <row r="20" spans="1:8" ht="14.25" x14ac:dyDescent="0.2">
      <c r="A20" s="107" t="s">
        <v>20</v>
      </c>
      <c r="B20" s="107"/>
      <c r="C20" s="107"/>
      <c r="D20" s="107"/>
      <c r="E20" s="107"/>
      <c r="F20" s="107"/>
      <c r="G20" s="107"/>
      <c r="H20" s="107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08" t="s">
        <v>21</v>
      </c>
      <c r="B24" s="108"/>
      <c r="C24" s="108"/>
      <c r="D24" s="108"/>
      <c r="E24" s="108"/>
      <c r="F24" s="108"/>
      <c r="G24" s="108"/>
      <c r="H24" s="108"/>
    </row>
    <row r="25" spans="1:8" ht="15" customHeight="1" x14ac:dyDescent="0.2">
      <c r="A25" s="108" t="s">
        <v>22</v>
      </c>
      <c r="B25" s="108"/>
      <c r="C25" s="108"/>
      <c r="D25" s="108"/>
      <c r="E25" s="108"/>
      <c r="F25" s="108"/>
      <c r="G25" s="108"/>
      <c r="H25" s="108"/>
    </row>
    <row r="26" spans="1:8" ht="15" customHeight="1" x14ac:dyDescent="0.2">
      <c r="A26" s="101" t="s">
        <v>23</v>
      </c>
      <c r="B26" s="101"/>
      <c r="C26" s="101"/>
      <c r="D26" s="101"/>
      <c r="E26" s="101"/>
      <c r="F26" s="101"/>
      <c r="G26" s="101"/>
      <c r="H26" s="101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zoomScale="98" zoomScaleNormal="98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5" t="s">
        <v>64</v>
      </c>
      <c r="B1" s="75"/>
      <c r="C1" s="75"/>
      <c r="D1" s="75"/>
      <c r="E1" s="75"/>
      <c r="F1" s="75"/>
      <c r="G1" s="75" t="s">
        <v>65</v>
      </c>
      <c r="H1" s="75"/>
      <c r="I1" s="75"/>
      <c r="J1" s="75"/>
      <c r="K1" s="75" t="s">
        <v>66</v>
      </c>
      <c r="L1" s="75"/>
      <c r="M1" s="75"/>
      <c r="N1" s="74" t="s">
        <v>53</v>
      </c>
      <c r="O1" s="74" t="s">
        <v>53</v>
      </c>
      <c r="P1" s="74" t="s">
        <v>53</v>
      </c>
      <c r="Q1" s="74" t="s">
        <v>53</v>
      </c>
      <c r="R1" s="74" t="s">
        <v>53</v>
      </c>
      <c r="S1" s="74" t="s">
        <v>53</v>
      </c>
      <c r="T1" s="74" t="s">
        <v>53</v>
      </c>
      <c r="U1" s="74" t="s">
        <v>53</v>
      </c>
      <c r="V1" s="74" t="s">
        <v>53</v>
      </c>
      <c r="W1" s="74" t="s">
        <v>53</v>
      </c>
      <c r="X1" s="74" t="s">
        <v>53</v>
      </c>
      <c r="Y1" s="74" t="s">
        <v>53</v>
      </c>
      <c r="Z1" s="74" t="s">
        <v>53</v>
      </c>
      <c r="AA1" s="74" t="s">
        <v>53</v>
      </c>
      <c r="AB1" s="74" t="s">
        <v>53</v>
      </c>
      <c r="AC1" s="74" t="s">
        <v>53</v>
      </c>
      <c r="AD1" s="74" t="s">
        <v>53</v>
      </c>
    </row>
    <row r="2" spans="1:30" ht="30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1">
        <v>1</v>
      </c>
      <c r="B4" s="71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>
        <v>1</v>
      </c>
      <c r="L4" s="26">
        <f>K4-(SUM(N4:AD4))</f>
        <v>1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2"/>
      <c r="B5" s="72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1</v>
      </c>
      <c r="L5" s="26">
        <f t="shared" ref="L5:L11" si="0">K5-(SUM(N5:AD5))</f>
        <v>1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2"/>
      <c r="B6" s="72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1</v>
      </c>
      <c r="L6" s="26">
        <f t="shared" si="0"/>
        <v>1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2"/>
      <c r="B7" s="72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>
        <v>1</v>
      </c>
      <c r="L7" s="26">
        <f t="shared" si="0"/>
        <v>1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2"/>
      <c r="B8" s="72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>
        <v>1</v>
      </c>
      <c r="L8" s="26">
        <f t="shared" si="0"/>
        <v>1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2"/>
      <c r="B9" s="72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>
        <v>1</v>
      </c>
      <c r="L9" s="26">
        <f t="shared" si="0"/>
        <v>1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2"/>
      <c r="B10" s="72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>
        <v>1</v>
      </c>
      <c r="L10" s="26">
        <f t="shared" si="0"/>
        <v>1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3"/>
      <c r="B11" s="73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>
        <v>1</v>
      </c>
      <c r="L11" s="26">
        <f t="shared" si="0"/>
        <v>1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AD1:AD2"/>
    <mergeCell ref="A2:M2"/>
    <mergeCell ref="AB1:AB2"/>
    <mergeCell ref="AC1:AC2"/>
    <mergeCell ref="B4:B11"/>
    <mergeCell ref="V1:V2"/>
    <mergeCell ref="W1:W2"/>
    <mergeCell ref="X1:X2"/>
    <mergeCell ref="N1:N2"/>
    <mergeCell ref="O1:O2"/>
    <mergeCell ref="A1:F1"/>
    <mergeCell ref="G1:J1"/>
    <mergeCell ref="K1:M1"/>
    <mergeCell ref="A4:A11"/>
    <mergeCell ref="Y1:Y2"/>
    <mergeCell ref="Z1:Z2"/>
    <mergeCell ref="AA1:AA2"/>
    <mergeCell ref="P1:P2"/>
    <mergeCell ref="Q1:Q2"/>
    <mergeCell ref="R1:R2"/>
    <mergeCell ref="S1:S2"/>
    <mergeCell ref="T1:T2"/>
    <mergeCell ref="U1:U2"/>
  </mergeCells>
  <conditionalFormatting sqref="N4">
    <cfRule type="cellIs" dxfId="266" priority="10" stopIfTrue="1" operator="greaterThan">
      <formula>0</formula>
    </cfRule>
    <cfRule type="cellIs" dxfId="265" priority="11" stopIfTrue="1" operator="greaterThan">
      <formula>0</formula>
    </cfRule>
    <cfRule type="cellIs" dxfId="264" priority="12" stopIfTrue="1" operator="greaterThan">
      <formula>0</formula>
    </cfRule>
  </conditionalFormatting>
  <conditionalFormatting sqref="N5:N9">
    <cfRule type="cellIs" dxfId="263" priority="7" stopIfTrue="1" operator="greaterThan">
      <formula>0</formula>
    </cfRule>
    <cfRule type="cellIs" dxfId="262" priority="8" stopIfTrue="1" operator="greaterThan">
      <formula>0</formula>
    </cfRule>
    <cfRule type="cellIs" dxfId="261" priority="9" stopIfTrue="1" operator="greaterThan">
      <formula>0</formula>
    </cfRule>
  </conditionalFormatting>
  <conditionalFormatting sqref="O4:W4">
    <cfRule type="cellIs" dxfId="260" priority="4" stopIfTrue="1" operator="greaterThan">
      <formula>0</formula>
    </cfRule>
    <cfRule type="cellIs" dxfId="259" priority="5" stopIfTrue="1" operator="greaterThan">
      <formula>0</formula>
    </cfRule>
    <cfRule type="cellIs" dxfId="258" priority="6" stopIfTrue="1" operator="greaterThan">
      <formula>0</formula>
    </cfRule>
  </conditionalFormatting>
  <conditionalFormatting sqref="O5:W9">
    <cfRule type="cellIs" dxfId="257" priority="1" stopIfTrue="1" operator="greaterThan">
      <formula>0</formula>
    </cfRule>
    <cfRule type="cellIs" dxfId="256" priority="2" stopIfTrue="1" operator="greaterThan">
      <formula>0</formula>
    </cfRule>
    <cfRule type="cellIs" dxfId="255" priority="3" stopIfTrue="1" operator="greaterThan">
      <formula>0</formula>
    </cfRule>
  </conditionalFormatting>
  <conditionalFormatting sqref="Y5:AD9">
    <cfRule type="cellIs" dxfId="254" priority="19" stopIfTrue="1" operator="greaterThan">
      <formula>0</formula>
    </cfRule>
    <cfRule type="cellIs" dxfId="253" priority="20" stopIfTrue="1" operator="greaterThan">
      <formula>0</formula>
    </cfRule>
    <cfRule type="cellIs" dxfId="252" priority="21" stopIfTrue="1" operator="greaterThan">
      <formula>0</formula>
    </cfRule>
  </conditionalFormatting>
  <conditionalFormatting sqref="X4">
    <cfRule type="cellIs" dxfId="251" priority="16" stopIfTrue="1" operator="greaterThan">
      <formula>0</formula>
    </cfRule>
    <cfRule type="cellIs" dxfId="250" priority="17" stopIfTrue="1" operator="greaterThan">
      <formula>0</formula>
    </cfRule>
    <cfRule type="cellIs" dxfId="249" priority="18" stopIfTrue="1" operator="greaterThan">
      <formula>0</formula>
    </cfRule>
  </conditionalFormatting>
  <conditionalFormatting sqref="X5:X9">
    <cfRule type="cellIs" dxfId="248" priority="13" stopIfTrue="1" operator="greaterThan">
      <formula>0</formula>
    </cfRule>
    <cfRule type="cellIs" dxfId="247" priority="14" stopIfTrue="1" operator="greaterThan">
      <formula>0</formula>
    </cfRule>
    <cfRule type="cellIs" dxfId="246" priority="15" stopIfTrue="1" operator="greaterThan">
      <formula>0</formula>
    </cfRule>
  </conditionalFormatting>
  <conditionalFormatting sqref="Y5:AD9">
    <cfRule type="cellIs" dxfId="245" priority="25" stopIfTrue="1" operator="greaterThan">
      <formula>0</formula>
    </cfRule>
    <cfRule type="cellIs" dxfId="244" priority="26" stopIfTrue="1" operator="greaterThan">
      <formula>0</formula>
    </cfRule>
    <cfRule type="cellIs" dxfId="243" priority="27" stopIfTrue="1" operator="greaterThan">
      <formula>0</formula>
    </cfRule>
  </conditionalFormatting>
  <conditionalFormatting sqref="Y4:AD4">
    <cfRule type="cellIs" dxfId="242" priority="22" stopIfTrue="1" operator="greaterThan">
      <formula>0</formula>
    </cfRule>
    <cfRule type="cellIs" dxfId="241" priority="23" stopIfTrue="1" operator="greaterThan">
      <formula>0</formula>
    </cfRule>
    <cfRule type="cellIs" dxfId="240" priority="24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A4" zoomScaleNormal="100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5" t="s">
        <v>64</v>
      </c>
      <c r="B1" s="75"/>
      <c r="C1" s="75"/>
      <c r="D1" s="75"/>
      <c r="E1" s="75"/>
      <c r="F1" s="75"/>
      <c r="G1" s="75" t="s">
        <v>65</v>
      </c>
      <c r="H1" s="75"/>
      <c r="I1" s="75"/>
      <c r="J1" s="75"/>
      <c r="K1" s="75" t="s">
        <v>66</v>
      </c>
      <c r="L1" s="75"/>
      <c r="M1" s="75"/>
      <c r="N1" s="74" t="s">
        <v>53</v>
      </c>
      <c r="O1" s="74" t="s">
        <v>53</v>
      </c>
      <c r="P1" s="74" t="s">
        <v>53</v>
      </c>
      <c r="Q1" s="74" t="s">
        <v>53</v>
      </c>
      <c r="R1" s="74" t="s">
        <v>53</v>
      </c>
      <c r="S1" s="74" t="s">
        <v>53</v>
      </c>
      <c r="T1" s="74" t="s">
        <v>53</v>
      </c>
      <c r="U1" s="74" t="s">
        <v>53</v>
      </c>
      <c r="V1" s="74" t="s">
        <v>53</v>
      </c>
      <c r="W1" s="74" t="s">
        <v>53</v>
      </c>
      <c r="X1" s="74" t="s">
        <v>53</v>
      </c>
      <c r="Y1" s="74" t="s">
        <v>53</v>
      </c>
      <c r="Z1" s="74" t="s">
        <v>53</v>
      </c>
      <c r="AA1" s="74" t="s">
        <v>53</v>
      </c>
      <c r="AB1" s="74" t="s">
        <v>53</v>
      </c>
      <c r="AC1" s="74" t="s">
        <v>53</v>
      </c>
      <c r="AD1" s="74" t="s">
        <v>53</v>
      </c>
    </row>
    <row r="2" spans="1:30" ht="30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1">
        <v>1</v>
      </c>
      <c r="B4" s="71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2"/>
      <c r="B5" s="72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30</v>
      </c>
      <c r="L5" s="26">
        <f t="shared" ref="L5:L11" si="0">K5-(SUM(N5:AD5))</f>
        <v>30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2"/>
      <c r="B6" s="72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10</v>
      </c>
      <c r="L6" s="26">
        <f t="shared" si="0"/>
        <v>10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2"/>
      <c r="B7" s="72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2"/>
      <c r="B8" s="72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2"/>
      <c r="B9" s="72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2"/>
      <c r="B10" s="72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3"/>
      <c r="B11" s="73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A4:A11"/>
    <mergeCell ref="B4:B11"/>
    <mergeCell ref="AD1:AD2"/>
    <mergeCell ref="A2:M2"/>
    <mergeCell ref="AC1:AC2"/>
    <mergeCell ref="X1:X2"/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A1:F1"/>
    <mergeCell ref="G1:J1"/>
    <mergeCell ref="K1:M1"/>
    <mergeCell ref="R1:R2"/>
    <mergeCell ref="P1:P2"/>
    <mergeCell ref="Q1:Q2"/>
    <mergeCell ref="N1:N2"/>
    <mergeCell ref="O1:O2"/>
  </mergeCells>
  <conditionalFormatting sqref="X4">
    <cfRule type="cellIs" dxfId="239" priority="16" stopIfTrue="1" operator="greaterThan">
      <formula>0</formula>
    </cfRule>
    <cfRule type="cellIs" dxfId="238" priority="17" stopIfTrue="1" operator="greaterThan">
      <formula>0</formula>
    </cfRule>
    <cfRule type="cellIs" dxfId="237" priority="18" stopIfTrue="1" operator="greaterThan">
      <formula>0</formula>
    </cfRule>
  </conditionalFormatting>
  <conditionalFormatting sqref="X5:X9">
    <cfRule type="cellIs" dxfId="236" priority="13" stopIfTrue="1" operator="greaterThan">
      <formula>0</formula>
    </cfRule>
    <cfRule type="cellIs" dxfId="235" priority="14" stopIfTrue="1" operator="greaterThan">
      <formula>0</formula>
    </cfRule>
    <cfRule type="cellIs" dxfId="234" priority="15" stopIfTrue="1" operator="greaterThan">
      <formula>0</formula>
    </cfRule>
  </conditionalFormatting>
  <conditionalFormatting sqref="Y5:AD9">
    <cfRule type="cellIs" dxfId="233" priority="25" stopIfTrue="1" operator="greaterThan">
      <formula>0</formula>
    </cfRule>
    <cfRule type="cellIs" dxfId="232" priority="26" stopIfTrue="1" operator="greaterThan">
      <formula>0</formula>
    </cfRule>
    <cfRule type="cellIs" dxfId="231" priority="27" stopIfTrue="1" operator="greaterThan">
      <formula>0</formula>
    </cfRule>
  </conditionalFormatting>
  <conditionalFormatting sqref="N4">
    <cfRule type="cellIs" dxfId="230" priority="10" stopIfTrue="1" operator="greaterThan">
      <formula>0</formula>
    </cfRule>
    <cfRule type="cellIs" dxfId="229" priority="11" stopIfTrue="1" operator="greaterThan">
      <formula>0</formula>
    </cfRule>
    <cfRule type="cellIs" dxfId="228" priority="12" stopIfTrue="1" operator="greaterThan">
      <formula>0</formula>
    </cfRule>
  </conditionalFormatting>
  <conditionalFormatting sqref="N5:N9">
    <cfRule type="cellIs" dxfId="227" priority="7" stopIfTrue="1" operator="greaterThan">
      <formula>0</formula>
    </cfRule>
    <cfRule type="cellIs" dxfId="226" priority="8" stopIfTrue="1" operator="greaterThan">
      <formula>0</formula>
    </cfRule>
    <cfRule type="cellIs" dxfId="225" priority="9" stopIfTrue="1" operator="greaterThan">
      <formula>0</formula>
    </cfRule>
  </conditionalFormatting>
  <conditionalFormatting sqref="O4:W4">
    <cfRule type="cellIs" dxfId="224" priority="4" stopIfTrue="1" operator="greaterThan">
      <formula>0</formula>
    </cfRule>
    <cfRule type="cellIs" dxfId="223" priority="5" stopIfTrue="1" operator="greaterThan">
      <formula>0</formula>
    </cfRule>
    <cfRule type="cellIs" dxfId="222" priority="6" stopIfTrue="1" operator="greaterThan">
      <formula>0</formula>
    </cfRule>
  </conditionalFormatting>
  <conditionalFormatting sqref="O5:W9">
    <cfRule type="cellIs" dxfId="221" priority="1" stopIfTrue="1" operator="greaterThan">
      <formula>0</formula>
    </cfRule>
    <cfRule type="cellIs" dxfId="220" priority="2" stopIfTrue="1" operator="greaterThan">
      <formula>0</formula>
    </cfRule>
    <cfRule type="cellIs" dxfId="219" priority="3" stopIfTrue="1" operator="greaterThan">
      <formula>0</formula>
    </cfRule>
  </conditionalFormatting>
  <conditionalFormatting sqref="Y4:AD4">
    <cfRule type="cellIs" dxfId="218" priority="22" stopIfTrue="1" operator="greaterThan">
      <formula>0</formula>
    </cfRule>
    <cfRule type="cellIs" dxfId="217" priority="23" stopIfTrue="1" operator="greaterThan">
      <formula>0</formula>
    </cfRule>
    <cfRule type="cellIs" dxfId="216" priority="24" stopIfTrue="1" operator="greaterThan">
      <formula>0</formula>
    </cfRule>
  </conditionalFormatting>
  <conditionalFormatting sqref="Y5:AD9">
    <cfRule type="cellIs" dxfId="215" priority="19" stopIfTrue="1" operator="greaterThan">
      <formula>0</formula>
    </cfRule>
    <cfRule type="cellIs" dxfId="214" priority="20" stopIfTrue="1" operator="greaterThan">
      <formula>0</formula>
    </cfRule>
    <cfRule type="cellIs" dxfId="213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D1" zoomScale="106" zoomScaleNormal="106" workbookViewId="0">
      <selection activeCell="N1" sqref="N1:N1048576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5" t="s">
        <v>64</v>
      </c>
      <c r="B1" s="75"/>
      <c r="C1" s="75"/>
      <c r="D1" s="75"/>
      <c r="E1" s="75"/>
      <c r="F1" s="75"/>
      <c r="G1" s="75" t="s">
        <v>65</v>
      </c>
      <c r="H1" s="75"/>
      <c r="I1" s="75"/>
      <c r="J1" s="75"/>
      <c r="K1" s="75" t="s">
        <v>66</v>
      </c>
      <c r="L1" s="75"/>
      <c r="M1" s="75"/>
      <c r="N1" s="74" t="s">
        <v>71</v>
      </c>
      <c r="O1" s="74" t="s">
        <v>53</v>
      </c>
      <c r="P1" s="74" t="s">
        <v>53</v>
      </c>
      <c r="Q1" s="74" t="s">
        <v>53</v>
      </c>
      <c r="R1" s="74" t="s">
        <v>53</v>
      </c>
      <c r="S1" s="74" t="s">
        <v>53</v>
      </c>
      <c r="T1" s="74" t="s">
        <v>53</v>
      </c>
      <c r="U1" s="74" t="s">
        <v>53</v>
      </c>
      <c r="V1" s="74" t="s">
        <v>53</v>
      </c>
      <c r="W1" s="74" t="s">
        <v>53</v>
      </c>
      <c r="X1" s="74" t="s">
        <v>53</v>
      </c>
      <c r="Y1" s="74" t="s">
        <v>53</v>
      </c>
      <c r="Z1" s="74" t="s">
        <v>53</v>
      </c>
      <c r="AA1" s="74" t="s">
        <v>53</v>
      </c>
      <c r="AB1" s="74" t="s">
        <v>53</v>
      </c>
      <c r="AC1" s="74" t="s">
        <v>53</v>
      </c>
      <c r="AD1" s="74" t="s">
        <v>53</v>
      </c>
    </row>
    <row r="2" spans="1:30" ht="30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>
        <v>43314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1">
        <v>1</v>
      </c>
      <c r="B4" s="71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2"/>
      <c r="B5" s="72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20</v>
      </c>
      <c r="L5" s="26">
        <f t="shared" ref="L5:L11" si="0">K5-(SUM(N5:AD5))</f>
        <v>0</v>
      </c>
      <c r="M5" s="27" t="str">
        <f t="shared" ref="M5:M11" si="1">IF(L5&lt;0,"ATENÇÃO","OK")</f>
        <v>OK</v>
      </c>
      <c r="N5" s="32">
        <v>20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2"/>
      <c r="B6" s="72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2"/>
      <c r="B7" s="72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2"/>
      <c r="B8" s="72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2"/>
      <c r="B9" s="72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2"/>
      <c r="B10" s="72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3"/>
      <c r="B11" s="73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Q1:Q2"/>
    <mergeCell ref="R1:R2"/>
    <mergeCell ref="A4:A11"/>
    <mergeCell ref="B4:B11"/>
    <mergeCell ref="N1:N2"/>
    <mergeCell ref="O1:O2"/>
    <mergeCell ref="P1:P2"/>
    <mergeCell ref="AD1:AD2"/>
    <mergeCell ref="A2:M2"/>
    <mergeCell ref="A1:F1"/>
    <mergeCell ref="G1:J1"/>
    <mergeCell ref="K1:M1"/>
    <mergeCell ref="Y1:Y2"/>
    <mergeCell ref="Z1:Z2"/>
    <mergeCell ref="AA1:AA2"/>
    <mergeCell ref="AB1:AB2"/>
    <mergeCell ref="V1:V2"/>
    <mergeCell ref="W1:W2"/>
    <mergeCell ref="X1:X2"/>
    <mergeCell ref="T1:T2"/>
    <mergeCell ref="U1:U2"/>
    <mergeCell ref="AC1:AC2"/>
    <mergeCell ref="S1:S2"/>
  </mergeCells>
  <conditionalFormatting sqref="X5:X9">
    <cfRule type="cellIs" dxfId="212" priority="25" stopIfTrue="1" operator="greaterThan">
      <formula>0</formula>
    </cfRule>
    <cfRule type="cellIs" dxfId="211" priority="26" stopIfTrue="1" operator="greaterThan">
      <formula>0</formula>
    </cfRule>
    <cfRule type="cellIs" dxfId="210" priority="27" stopIfTrue="1" operator="greaterThan">
      <formula>0</formula>
    </cfRule>
  </conditionalFormatting>
  <conditionalFormatting sqref="X4">
    <cfRule type="cellIs" dxfId="209" priority="28" stopIfTrue="1" operator="greaterThan">
      <formula>0</formula>
    </cfRule>
    <cfRule type="cellIs" dxfId="208" priority="29" stopIfTrue="1" operator="greaterThan">
      <formula>0</formula>
    </cfRule>
    <cfRule type="cellIs" dxfId="207" priority="30" stopIfTrue="1" operator="greaterThan">
      <formula>0</formula>
    </cfRule>
  </conditionalFormatting>
  <conditionalFormatting sqref="Y5:AD9">
    <cfRule type="cellIs" dxfId="206" priority="37" stopIfTrue="1" operator="greaterThan">
      <formula>0</formula>
    </cfRule>
    <cfRule type="cellIs" dxfId="205" priority="38" stopIfTrue="1" operator="greaterThan">
      <formula>0</formula>
    </cfRule>
    <cfRule type="cellIs" dxfId="204" priority="39" stopIfTrue="1" operator="greaterThan">
      <formula>0</formula>
    </cfRule>
  </conditionalFormatting>
  <conditionalFormatting sqref="O5:W9">
    <cfRule type="cellIs" dxfId="203" priority="13" stopIfTrue="1" operator="greaterThan">
      <formula>0</formula>
    </cfRule>
    <cfRule type="cellIs" dxfId="202" priority="14" stopIfTrue="1" operator="greaterThan">
      <formula>0</formula>
    </cfRule>
    <cfRule type="cellIs" dxfId="201" priority="15" stopIfTrue="1" operator="greaterThan">
      <formula>0</formula>
    </cfRule>
  </conditionalFormatting>
  <conditionalFormatting sqref="O4:W4">
    <cfRule type="cellIs" dxfId="200" priority="16" stopIfTrue="1" operator="greaterThan">
      <formula>0</formula>
    </cfRule>
    <cfRule type="cellIs" dxfId="199" priority="17" stopIfTrue="1" operator="greaterThan">
      <formula>0</formula>
    </cfRule>
    <cfRule type="cellIs" dxfId="198" priority="18" stopIfTrue="1" operator="greaterThan">
      <formula>0</formula>
    </cfRule>
  </conditionalFormatting>
  <conditionalFormatting sqref="Y4:AD4">
    <cfRule type="cellIs" dxfId="197" priority="34" stopIfTrue="1" operator="greaterThan">
      <formula>0</formula>
    </cfRule>
    <cfRule type="cellIs" dxfId="196" priority="35" stopIfTrue="1" operator="greaterThan">
      <formula>0</formula>
    </cfRule>
    <cfRule type="cellIs" dxfId="195" priority="36" stopIfTrue="1" operator="greaterThan">
      <formula>0</formula>
    </cfRule>
  </conditionalFormatting>
  <conditionalFormatting sqref="Y5:AD9">
    <cfRule type="cellIs" dxfId="194" priority="31" stopIfTrue="1" operator="greaterThan">
      <formula>0</formula>
    </cfRule>
    <cfRule type="cellIs" dxfId="193" priority="32" stopIfTrue="1" operator="greaterThan">
      <formula>0</formula>
    </cfRule>
    <cfRule type="cellIs" dxfId="192" priority="33" stopIfTrue="1" operator="greaterThan">
      <formula>0</formula>
    </cfRule>
  </conditionalFormatting>
  <conditionalFormatting sqref="N4">
    <cfRule type="cellIs" dxfId="11" priority="4" stopIfTrue="1" operator="greaterThan">
      <formula>0</formula>
    </cfRule>
    <cfRule type="cellIs" dxfId="10" priority="5" stopIfTrue="1" operator="greaterThan">
      <formula>0</formula>
    </cfRule>
    <cfRule type="cellIs" dxfId="9" priority="6" stopIfTrue="1" operator="greaterThan">
      <formula>0</formula>
    </cfRule>
  </conditionalFormatting>
  <conditionalFormatting sqref="N5:N9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G1" zoomScaleNormal="100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5" t="s">
        <v>64</v>
      </c>
      <c r="B1" s="75"/>
      <c r="C1" s="75"/>
      <c r="D1" s="75"/>
      <c r="E1" s="75"/>
      <c r="F1" s="75"/>
      <c r="G1" s="75" t="s">
        <v>65</v>
      </c>
      <c r="H1" s="75"/>
      <c r="I1" s="75"/>
      <c r="J1" s="75"/>
      <c r="K1" s="75" t="s">
        <v>66</v>
      </c>
      <c r="L1" s="75"/>
      <c r="M1" s="75"/>
      <c r="N1" s="74" t="s">
        <v>53</v>
      </c>
      <c r="O1" s="74" t="s">
        <v>53</v>
      </c>
      <c r="P1" s="74" t="s">
        <v>53</v>
      </c>
      <c r="Q1" s="74" t="s">
        <v>53</v>
      </c>
      <c r="R1" s="74" t="s">
        <v>53</v>
      </c>
      <c r="S1" s="74" t="s">
        <v>53</v>
      </c>
      <c r="T1" s="74" t="s">
        <v>53</v>
      </c>
      <c r="U1" s="74" t="s">
        <v>53</v>
      </c>
      <c r="V1" s="74" t="s">
        <v>53</v>
      </c>
      <c r="W1" s="74" t="s">
        <v>53</v>
      </c>
      <c r="X1" s="74" t="s">
        <v>53</v>
      </c>
      <c r="Y1" s="74" t="s">
        <v>53</v>
      </c>
      <c r="Z1" s="74" t="s">
        <v>53</v>
      </c>
      <c r="AA1" s="74" t="s">
        <v>53</v>
      </c>
      <c r="AB1" s="74" t="s">
        <v>53</v>
      </c>
      <c r="AC1" s="74" t="s">
        <v>53</v>
      </c>
      <c r="AD1" s="74" t="s">
        <v>53</v>
      </c>
    </row>
    <row r="2" spans="1:30" ht="30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1">
        <v>1</v>
      </c>
      <c r="B4" s="71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>
        <v>5</v>
      </c>
      <c r="L4" s="26">
        <f>K4-(SUM(N4:AD4))</f>
        <v>5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2"/>
      <c r="B5" s="72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5</v>
      </c>
      <c r="L5" s="26">
        <f t="shared" ref="L5:L11" si="0">K5-(SUM(N5:AD5))</f>
        <v>5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2"/>
      <c r="B6" s="72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5</v>
      </c>
      <c r="L6" s="26">
        <f t="shared" si="0"/>
        <v>5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2"/>
      <c r="B7" s="72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>
        <v>5</v>
      </c>
      <c r="L7" s="26">
        <f t="shared" si="0"/>
        <v>5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2"/>
      <c r="B8" s="72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>
        <v>5</v>
      </c>
      <c r="L8" s="26">
        <f t="shared" si="0"/>
        <v>5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2"/>
      <c r="B9" s="72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>
        <v>5</v>
      </c>
      <c r="L9" s="26">
        <f t="shared" si="0"/>
        <v>5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2"/>
      <c r="B10" s="72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>
        <v>5</v>
      </c>
      <c r="L10" s="26">
        <f t="shared" si="0"/>
        <v>5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3"/>
      <c r="B11" s="73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>
        <v>5</v>
      </c>
      <c r="L11" s="26">
        <f t="shared" si="0"/>
        <v>5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AD1:AD2"/>
    <mergeCell ref="A4:A11"/>
    <mergeCell ref="B4:B11"/>
    <mergeCell ref="AC1:AC2"/>
    <mergeCell ref="A2:M2"/>
    <mergeCell ref="Z1:Z2"/>
    <mergeCell ref="AA1:AA2"/>
    <mergeCell ref="AB1:AB2"/>
    <mergeCell ref="K1:M1"/>
    <mergeCell ref="Y1:Y2"/>
    <mergeCell ref="X1:X2"/>
    <mergeCell ref="U1:U2"/>
    <mergeCell ref="V1:V2"/>
    <mergeCell ref="W1:W2"/>
    <mergeCell ref="R1:R2"/>
    <mergeCell ref="S1:S2"/>
    <mergeCell ref="T1:T2"/>
    <mergeCell ref="A1:F1"/>
    <mergeCell ref="G1:J1"/>
    <mergeCell ref="Q1:Q2"/>
    <mergeCell ref="N1:N2"/>
    <mergeCell ref="O1:O2"/>
    <mergeCell ref="P1:P2"/>
  </mergeCells>
  <conditionalFormatting sqref="N4">
    <cfRule type="cellIs" dxfId="185" priority="10" stopIfTrue="1" operator="greaterThan">
      <formula>0</formula>
    </cfRule>
    <cfRule type="cellIs" dxfId="184" priority="11" stopIfTrue="1" operator="greaterThan">
      <formula>0</formula>
    </cfRule>
    <cfRule type="cellIs" dxfId="183" priority="12" stopIfTrue="1" operator="greaterThan">
      <formula>0</formula>
    </cfRule>
  </conditionalFormatting>
  <conditionalFormatting sqref="N5:N9">
    <cfRule type="cellIs" dxfId="182" priority="7" stopIfTrue="1" operator="greaterThan">
      <formula>0</formula>
    </cfRule>
    <cfRule type="cellIs" dxfId="181" priority="8" stopIfTrue="1" operator="greaterThan">
      <formula>0</formula>
    </cfRule>
    <cfRule type="cellIs" dxfId="180" priority="9" stopIfTrue="1" operator="greaterThan">
      <formula>0</formula>
    </cfRule>
  </conditionalFormatting>
  <conditionalFormatting sqref="X4">
    <cfRule type="cellIs" dxfId="179" priority="16" stopIfTrue="1" operator="greaterThan">
      <formula>0</formula>
    </cfRule>
    <cfRule type="cellIs" dxfId="178" priority="17" stopIfTrue="1" operator="greaterThan">
      <formula>0</formula>
    </cfRule>
    <cfRule type="cellIs" dxfId="177" priority="18" stopIfTrue="1" operator="greaterThan">
      <formula>0</formula>
    </cfRule>
  </conditionalFormatting>
  <conditionalFormatting sqref="X5:X9">
    <cfRule type="cellIs" dxfId="176" priority="13" stopIfTrue="1" operator="greaterThan">
      <formula>0</formula>
    </cfRule>
    <cfRule type="cellIs" dxfId="175" priority="14" stopIfTrue="1" operator="greaterThan">
      <formula>0</formula>
    </cfRule>
    <cfRule type="cellIs" dxfId="174" priority="15" stopIfTrue="1" operator="greaterThan">
      <formula>0</formula>
    </cfRule>
  </conditionalFormatting>
  <conditionalFormatting sqref="Y5:AD9">
    <cfRule type="cellIs" dxfId="173" priority="25" stopIfTrue="1" operator="greaterThan">
      <formula>0</formula>
    </cfRule>
    <cfRule type="cellIs" dxfId="172" priority="26" stopIfTrue="1" operator="greaterThan">
      <formula>0</formula>
    </cfRule>
    <cfRule type="cellIs" dxfId="171" priority="27" stopIfTrue="1" operator="greaterThan">
      <formula>0</formula>
    </cfRule>
  </conditionalFormatting>
  <conditionalFormatting sqref="Y4:AD4">
    <cfRule type="cellIs" dxfId="170" priority="22" stopIfTrue="1" operator="greaterThan">
      <formula>0</formula>
    </cfRule>
    <cfRule type="cellIs" dxfId="169" priority="23" stopIfTrue="1" operator="greaterThan">
      <formula>0</formula>
    </cfRule>
    <cfRule type="cellIs" dxfId="168" priority="24" stopIfTrue="1" operator="greaterThan">
      <formula>0</formula>
    </cfRule>
  </conditionalFormatting>
  <conditionalFormatting sqref="Y5:AD9">
    <cfRule type="cellIs" dxfId="167" priority="19" stopIfTrue="1" operator="greaterThan">
      <formula>0</formula>
    </cfRule>
    <cfRule type="cellIs" dxfId="166" priority="20" stopIfTrue="1" operator="greaterThan">
      <formula>0</formula>
    </cfRule>
    <cfRule type="cellIs" dxfId="165" priority="21" stopIfTrue="1" operator="greaterThan">
      <formula>0</formula>
    </cfRule>
  </conditionalFormatting>
  <conditionalFormatting sqref="O4:W4">
    <cfRule type="cellIs" dxfId="164" priority="4" stopIfTrue="1" operator="greaterThan">
      <formula>0</formula>
    </cfRule>
    <cfRule type="cellIs" dxfId="163" priority="5" stopIfTrue="1" operator="greaterThan">
      <formula>0</formula>
    </cfRule>
    <cfRule type="cellIs" dxfId="162" priority="6" stopIfTrue="1" operator="greaterThan">
      <formula>0</formula>
    </cfRule>
  </conditionalFormatting>
  <conditionalFormatting sqref="O5:W9">
    <cfRule type="cellIs" dxfId="161" priority="1" stopIfTrue="1" operator="greaterThan">
      <formula>0</formula>
    </cfRule>
    <cfRule type="cellIs" dxfId="160" priority="2" stopIfTrue="1" operator="greaterThan">
      <formula>0</formula>
    </cfRule>
    <cfRule type="cellIs" dxfId="159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H1" zoomScale="98" zoomScaleNormal="98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5" t="s">
        <v>64</v>
      </c>
      <c r="B1" s="75"/>
      <c r="C1" s="75"/>
      <c r="D1" s="75"/>
      <c r="E1" s="75"/>
      <c r="F1" s="75"/>
      <c r="G1" s="75" t="s">
        <v>65</v>
      </c>
      <c r="H1" s="75"/>
      <c r="I1" s="75"/>
      <c r="J1" s="75"/>
      <c r="K1" s="75" t="s">
        <v>66</v>
      </c>
      <c r="L1" s="75"/>
      <c r="M1" s="75"/>
      <c r="N1" s="74" t="s">
        <v>53</v>
      </c>
      <c r="O1" s="74" t="s">
        <v>53</v>
      </c>
      <c r="P1" s="74" t="s">
        <v>53</v>
      </c>
      <c r="Q1" s="74" t="s">
        <v>53</v>
      </c>
      <c r="R1" s="74" t="s">
        <v>53</v>
      </c>
      <c r="S1" s="74" t="s">
        <v>53</v>
      </c>
      <c r="T1" s="74" t="s">
        <v>53</v>
      </c>
      <c r="U1" s="74" t="s">
        <v>53</v>
      </c>
      <c r="V1" s="74" t="s">
        <v>53</v>
      </c>
      <c r="W1" s="74" t="s">
        <v>53</v>
      </c>
      <c r="X1" s="74" t="s">
        <v>53</v>
      </c>
      <c r="Y1" s="74" t="s">
        <v>53</v>
      </c>
      <c r="Z1" s="74" t="s">
        <v>53</v>
      </c>
      <c r="AA1" s="74" t="s">
        <v>53</v>
      </c>
      <c r="AB1" s="74" t="s">
        <v>53</v>
      </c>
      <c r="AC1" s="74" t="s">
        <v>53</v>
      </c>
      <c r="AD1" s="74" t="s">
        <v>53</v>
      </c>
    </row>
    <row r="2" spans="1:30" ht="30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1">
        <v>1</v>
      </c>
      <c r="B4" s="71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>
        <v>50</v>
      </c>
      <c r="L4" s="26">
        <f>K4-(SUM(N4:AD4))</f>
        <v>50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2"/>
      <c r="B5" s="72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50</v>
      </c>
      <c r="L5" s="26">
        <f t="shared" ref="L5:L11" si="0">K5-(SUM(N5:AD5))</f>
        <v>50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2"/>
      <c r="B6" s="72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2"/>
      <c r="B7" s="72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2"/>
      <c r="B8" s="72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2"/>
      <c r="B9" s="72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2"/>
      <c r="B10" s="72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3"/>
      <c r="B11" s="73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AD1:AD2"/>
    <mergeCell ref="A2:M2"/>
    <mergeCell ref="U1:U2"/>
    <mergeCell ref="N1:N2"/>
    <mergeCell ref="O1:O2"/>
    <mergeCell ref="Y1:Y2"/>
    <mergeCell ref="V1:V2"/>
    <mergeCell ref="W1:W2"/>
    <mergeCell ref="X1:X2"/>
    <mergeCell ref="R1:R2"/>
    <mergeCell ref="S1:S2"/>
    <mergeCell ref="T1:T2"/>
    <mergeCell ref="Z1:Z2"/>
    <mergeCell ref="A4:A11"/>
    <mergeCell ref="B4:B11"/>
    <mergeCell ref="AA1:AA2"/>
    <mergeCell ref="AB1:AB2"/>
    <mergeCell ref="AC1:AC2"/>
    <mergeCell ref="P1:P2"/>
    <mergeCell ref="Q1:Q2"/>
    <mergeCell ref="A1:F1"/>
    <mergeCell ref="G1:J1"/>
    <mergeCell ref="K1:M1"/>
  </mergeCells>
  <conditionalFormatting sqref="Y5:AD9">
    <cfRule type="cellIs" dxfId="158" priority="25" stopIfTrue="1" operator="greaterThan">
      <formula>0</formula>
    </cfRule>
    <cfRule type="cellIs" dxfId="157" priority="26" stopIfTrue="1" operator="greaterThan">
      <formula>0</formula>
    </cfRule>
    <cfRule type="cellIs" dxfId="156" priority="27" stopIfTrue="1" operator="greaterThan">
      <formula>0</formula>
    </cfRule>
  </conditionalFormatting>
  <conditionalFormatting sqref="N4">
    <cfRule type="cellIs" dxfId="155" priority="10" stopIfTrue="1" operator="greaterThan">
      <formula>0</formula>
    </cfRule>
    <cfRule type="cellIs" dxfId="154" priority="11" stopIfTrue="1" operator="greaterThan">
      <formula>0</formula>
    </cfRule>
    <cfRule type="cellIs" dxfId="153" priority="12" stopIfTrue="1" operator="greaterThan">
      <formula>0</formula>
    </cfRule>
  </conditionalFormatting>
  <conditionalFormatting sqref="N5:N9">
    <cfRule type="cellIs" dxfId="152" priority="7" stopIfTrue="1" operator="greaterThan">
      <formula>0</formula>
    </cfRule>
    <cfRule type="cellIs" dxfId="151" priority="8" stopIfTrue="1" operator="greaterThan">
      <formula>0</formula>
    </cfRule>
    <cfRule type="cellIs" dxfId="150" priority="9" stopIfTrue="1" operator="greaterThan">
      <formula>0</formula>
    </cfRule>
  </conditionalFormatting>
  <conditionalFormatting sqref="X4">
    <cfRule type="cellIs" dxfId="149" priority="16" stopIfTrue="1" operator="greaterThan">
      <formula>0</formula>
    </cfRule>
    <cfRule type="cellIs" dxfId="148" priority="17" stopIfTrue="1" operator="greaterThan">
      <formula>0</formula>
    </cfRule>
    <cfRule type="cellIs" dxfId="147" priority="18" stopIfTrue="1" operator="greaterThan">
      <formula>0</formula>
    </cfRule>
  </conditionalFormatting>
  <conditionalFormatting sqref="X5:X9">
    <cfRule type="cellIs" dxfId="146" priority="13" stopIfTrue="1" operator="greaterThan">
      <formula>0</formula>
    </cfRule>
    <cfRule type="cellIs" dxfId="145" priority="14" stopIfTrue="1" operator="greaterThan">
      <formula>0</formula>
    </cfRule>
    <cfRule type="cellIs" dxfId="144" priority="15" stopIfTrue="1" operator="greaterThan">
      <formula>0</formula>
    </cfRule>
  </conditionalFormatting>
  <conditionalFormatting sqref="O4:W4">
    <cfRule type="cellIs" dxfId="143" priority="4" stopIfTrue="1" operator="greaterThan">
      <formula>0</formula>
    </cfRule>
    <cfRule type="cellIs" dxfId="142" priority="5" stopIfTrue="1" operator="greaterThan">
      <formula>0</formula>
    </cfRule>
    <cfRule type="cellIs" dxfId="141" priority="6" stopIfTrue="1" operator="greaterThan">
      <formula>0</formula>
    </cfRule>
  </conditionalFormatting>
  <conditionalFormatting sqref="O5:W9">
    <cfRule type="cellIs" dxfId="140" priority="1" stopIfTrue="1" operator="greaterThan">
      <formula>0</formula>
    </cfRule>
    <cfRule type="cellIs" dxfId="139" priority="2" stopIfTrue="1" operator="greaterThan">
      <formula>0</formula>
    </cfRule>
    <cfRule type="cellIs" dxfId="138" priority="3" stopIfTrue="1" operator="greaterThan">
      <formula>0</formula>
    </cfRule>
  </conditionalFormatting>
  <conditionalFormatting sqref="Y4:AD4">
    <cfRule type="cellIs" dxfId="137" priority="22" stopIfTrue="1" operator="greaterThan">
      <formula>0</formula>
    </cfRule>
    <cfRule type="cellIs" dxfId="136" priority="23" stopIfTrue="1" operator="greaterThan">
      <formula>0</formula>
    </cfRule>
    <cfRule type="cellIs" dxfId="135" priority="24" stopIfTrue="1" operator="greaterThan">
      <formula>0</formula>
    </cfRule>
  </conditionalFormatting>
  <conditionalFormatting sqref="Y5:AD9">
    <cfRule type="cellIs" dxfId="134" priority="19" stopIfTrue="1" operator="greaterThan">
      <formula>0</formula>
    </cfRule>
    <cfRule type="cellIs" dxfId="133" priority="20" stopIfTrue="1" operator="greaterThan">
      <formula>0</formula>
    </cfRule>
    <cfRule type="cellIs" dxfId="132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F10" zoomScale="106" zoomScaleNormal="106" workbookViewId="0">
      <selection activeCell="N1" sqref="N1:N1048576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5" t="s">
        <v>64</v>
      </c>
      <c r="B1" s="75"/>
      <c r="C1" s="75"/>
      <c r="D1" s="75"/>
      <c r="E1" s="75"/>
      <c r="F1" s="75"/>
      <c r="G1" s="75" t="s">
        <v>65</v>
      </c>
      <c r="H1" s="75"/>
      <c r="I1" s="75"/>
      <c r="J1" s="75"/>
      <c r="K1" s="75" t="s">
        <v>66</v>
      </c>
      <c r="L1" s="75"/>
      <c r="M1" s="75"/>
      <c r="N1" s="74" t="s">
        <v>74</v>
      </c>
      <c r="O1" s="74" t="s">
        <v>53</v>
      </c>
      <c r="P1" s="74" t="s">
        <v>53</v>
      </c>
      <c r="Q1" s="74" t="s">
        <v>53</v>
      </c>
      <c r="R1" s="74" t="s">
        <v>53</v>
      </c>
      <c r="S1" s="74" t="s">
        <v>53</v>
      </c>
      <c r="T1" s="74" t="s">
        <v>53</v>
      </c>
      <c r="U1" s="74" t="s">
        <v>53</v>
      </c>
      <c r="V1" s="74" t="s">
        <v>53</v>
      </c>
      <c r="W1" s="74" t="s">
        <v>53</v>
      </c>
      <c r="X1" s="74" t="s">
        <v>53</v>
      </c>
      <c r="Y1" s="74" t="s">
        <v>53</v>
      </c>
      <c r="Z1" s="74" t="s">
        <v>53</v>
      </c>
      <c r="AA1" s="74" t="s">
        <v>53</v>
      </c>
      <c r="AB1" s="74" t="s">
        <v>53</v>
      </c>
      <c r="AC1" s="74" t="s">
        <v>53</v>
      </c>
      <c r="AD1" s="74" t="s">
        <v>53</v>
      </c>
    </row>
    <row r="2" spans="1:30" ht="30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>
        <v>43564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1">
        <v>1</v>
      </c>
      <c r="B4" s="71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2"/>
      <c r="B5" s="72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50</v>
      </c>
      <c r="L5" s="26">
        <f t="shared" ref="L5:L11" si="0">K5-(SUM(N5:AD5))</f>
        <v>45</v>
      </c>
      <c r="M5" s="27" t="str">
        <f t="shared" ref="M5:M11" si="1">IF(L5&lt;0,"ATENÇÃO","OK")</f>
        <v>OK</v>
      </c>
      <c r="N5" s="32">
        <v>5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2"/>
      <c r="B6" s="72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2"/>
      <c r="B7" s="72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2"/>
      <c r="B8" s="72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2"/>
      <c r="B9" s="72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2"/>
      <c r="B10" s="72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3"/>
      <c r="B11" s="73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AD1:AD2"/>
    <mergeCell ref="A2:M2"/>
    <mergeCell ref="AA1:AA2"/>
    <mergeCell ref="AB1:AB2"/>
    <mergeCell ref="AC1:AC2"/>
    <mergeCell ref="V1:V2"/>
    <mergeCell ref="W1:W2"/>
    <mergeCell ref="X1:X2"/>
    <mergeCell ref="Y1:Y2"/>
    <mergeCell ref="Z1:Z2"/>
    <mergeCell ref="T1:T2"/>
    <mergeCell ref="U1:U2"/>
    <mergeCell ref="R1:R2"/>
    <mergeCell ref="S1:S2"/>
    <mergeCell ref="Q1:Q2"/>
    <mergeCell ref="N1:N2"/>
    <mergeCell ref="O1:O2"/>
    <mergeCell ref="G1:J1"/>
    <mergeCell ref="K1:M1"/>
    <mergeCell ref="B4:B11"/>
    <mergeCell ref="P1:P2"/>
    <mergeCell ref="A1:F1"/>
    <mergeCell ref="A4:A11"/>
  </mergeCells>
  <conditionalFormatting sqref="Y5:AD9">
    <cfRule type="cellIs" dxfId="131" priority="31" stopIfTrue="1" operator="greaterThan">
      <formula>0</formula>
    </cfRule>
    <cfRule type="cellIs" dxfId="130" priority="32" stopIfTrue="1" operator="greaterThan">
      <formula>0</formula>
    </cfRule>
    <cfRule type="cellIs" dxfId="129" priority="33" stopIfTrue="1" operator="greaterThan">
      <formula>0</formula>
    </cfRule>
  </conditionalFormatting>
  <conditionalFormatting sqref="X4">
    <cfRule type="cellIs" dxfId="128" priority="22" stopIfTrue="1" operator="greaterThan">
      <formula>0</formula>
    </cfRule>
    <cfRule type="cellIs" dxfId="127" priority="23" stopIfTrue="1" operator="greaterThan">
      <formula>0</formula>
    </cfRule>
    <cfRule type="cellIs" dxfId="126" priority="24" stopIfTrue="1" operator="greaterThan">
      <formula>0</formula>
    </cfRule>
  </conditionalFormatting>
  <conditionalFormatting sqref="X5:X9">
    <cfRule type="cellIs" dxfId="125" priority="19" stopIfTrue="1" operator="greaterThan">
      <formula>0</formula>
    </cfRule>
    <cfRule type="cellIs" dxfId="124" priority="20" stopIfTrue="1" operator="greaterThan">
      <formula>0</formula>
    </cfRule>
    <cfRule type="cellIs" dxfId="123" priority="21" stopIfTrue="1" operator="greaterThan">
      <formula>0</formula>
    </cfRule>
  </conditionalFormatting>
  <conditionalFormatting sqref="O4:W4">
    <cfRule type="cellIs" dxfId="116" priority="10" stopIfTrue="1" operator="greaterThan">
      <formula>0</formula>
    </cfRule>
    <cfRule type="cellIs" dxfId="115" priority="11" stopIfTrue="1" operator="greaterThan">
      <formula>0</formula>
    </cfRule>
    <cfRule type="cellIs" dxfId="114" priority="12" stopIfTrue="1" operator="greaterThan">
      <formula>0</formula>
    </cfRule>
  </conditionalFormatting>
  <conditionalFormatting sqref="O5:W9">
    <cfRule type="cellIs" dxfId="113" priority="7" stopIfTrue="1" operator="greaterThan">
      <formula>0</formula>
    </cfRule>
    <cfRule type="cellIs" dxfId="112" priority="8" stopIfTrue="1" operator="greaterThan">
      <formula>0</formula>
    </cfRule>
    <cfRule type="cellIs" dxfId="111" priority="9" stopIfTrue="1" operator="greaterThan">
      <formula>0</formula>
    </cfRule>
  </conditionalFormatting>
  <conditionalFormatting sqref="Y4:AD4">
    <cfRule type="cellIs" dxfId="110" priority="28" stopIfTrue="1" operator="greaterThan">
      <formula>0</formula>
    </cfRule>
    <cfRule type="cellIs" dxfId="109" priority="29" stopIfTrue="1" operator="greaterThan">
      <formula>0</formula>
    </cfRule>
    <cfRule type="cellIs" dxfId="108" priority="30" stopIfTrue="1" operator="greaterThan">
      <formula>0</formula>
    </cfRule>
  </conditionalFormatting>
  <conditionalFormatting sqref="Y5:AD9">
    <cfRule type="cellIs" dxfId="107" priority="25" stopIfTrue="1" operator="greaterThan">
      <formula>0</formula>
    </cfRule>
    <cfRule type="cellIs" dxfId="106" priority="26" stopIfTrue="1" operator="greaterThan">
      <formula>0</formula>
    </cfRule>
    <cfRule type="cellIs" dxfId="105" priority="27" stopIfTrue="1" operator="greaterThan">
      <formula>0</formula>
    </cfRule>
  </conditionalFormatting>
  <conditionalFormatting sqref="N4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N5:N9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B1" zoomScaleNormal="100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5" t="s">
        <v>64</v>
      </c>
      <c r="B1" s="75"/>
      <c r="C1" s="75"/>
      <c r="D1" s="75"/>
      <c r="E1" s="75"/>
      <c r="F1" s="75"/>
      <c r="G1" s="75" t="s">
        <v>65</v>
      </c>
      <c r="H1" s="75"/>
      <c r="I1" s="75"/>
      <c r="J1" s="75"/>
      <c r="K1" s="75" t="s">
        <v>66</v>
      </c>
      <c r="L1" s="75"/>
      <c r="M1" s="75"/>
      <c r="N1" s="74" t="s">
        <v>53</v>
      </c>
      <c r="O1" s="74" t="s">
        <v>53</v>
      </c>
      <c r="P1" s="74" t="s">
        <v>53</v>
      </c>
      <c r="Q1" s="74" t="s">
        <v>53</v>
      </c>
      <c r="R1" s="74" t="s">
        <v>53</v>
      </c>
      <c r="S1" s="74" t="s">
        <v>53</v>
      </c>
      <c r="T1" s="74" t="s">
        <v>53</v>
      </c>
      <c r="U1" s="74" t="s">
        <v>53</v>
      </c>
      <c r="V1" s="74" t="s">
        <v>53</v>
      </c>
      <c r="W1" s="74" t="s">
        <v>53</v>
      </c>
      <c r="X1" s="74" t="s">
        <v>53</v>
      </c>
      <c r="Y1" s="74" t="s">
        <v>53</v>
      </c>
      <c r="Z1" s="74" t="s">
        <v>53</v>
      </c>
      <c r="AA1" s="74" t="s">
        <v>53</v>
      </c>
      <c r="AB1" s="74" t="s">
        <v>53</v>
      </c>
      <c r="AC1" s="74" t="s">
        <v>53</v>
      </c>
      <c r="AD1" s="74" t="s">
        <v>53</v>
      </c>
    </row>
    <row r="2" spans="1:30" ht="30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1">
        <v>1</v>
      </c>
      <c r="B4" s="71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2"/>
      <c r="B5" s="72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15</v>
      </c>
      <c r="L5" s="26">
        <f t="shared" ref="L5:L11" si="0">K5-(SUM(N5:AD5))</f>
        <v>15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2"/>
      <c r="B6" s="72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15</v>
      </c>
      <c r="L6" s="26">
        <f t="shared" si="0"/>
        <v>15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2"/>
      <c r="B7" s="72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2"/>
      <c r="B8" s="72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2"/>
      <c r="B9" s="72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2"/>
      <c r="B10" s="72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3"/>
      <c r="B11" s="73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A4:A11"/>
    <mergeCell ref="B4:B11"/>
    <mergeCell ref="AD1:AD2"/>
    <mergeCell ref="A2:M2"/>
    <mergeCell ref="Z1:Z2"/>
    <mergeCell ref="AA1:AA2"/>
    <mergeCell ref="AB1:AB2"/>
    <mergeCell ref="AC1:AC2"/>
    <mergeCell ref="Y1:Y2"/>
    <mergeCell ref="P1:P2"/>
    <mergeCell ref="A1:F1"/>
    <mergeCell ref="G1:J1"/>
    <mergeCell ref="K1:M1"/>
    <mergeCell ref="Q1:Q2"/>
    <mergeCell ref="N1:N2"/>
    <mergeCell ref="O1:O2"/>
    <mergeCell ref="V1:V2"/>
    <mergeCell ref="W1:W2"/>
    <mergeCell ref="X1:X2"/>
    <mergeCell ref="R1:R2"/>
    <mergeCell ref="S1:S2"/>
    <mergeCell ref="T1:T2"/>
    <mergeCell ref="U1:U2"/>
  </mergeCells>
  <conditionalFormatting sqref="Y5:AD9">
    <cfRule type="cellIs" dxfId="104" priority="25" stopIfTrue="1" operator="greaterThan">
      <formula>0</formula>
    </cfRule>
    <cfRule type="cellIs" dxfId="103" priority="26" stopIfTrue="1" operator="greaterThan">
      <formula>0</formula>
    </cfRule>
    <cfRule type="cellIs" dxfId="102" priority="27" stopIfTrue="1" operator="greaterThan">
      <formula>0</formula>
    </cfRule>
  </conditionalFormatting>
  <conditionalFormatting sqref="X4">
    <cfRule type="cellIs" dxfId="101" priority="16" stopIfTrue="1" operator="greaterThan">
      <formula>0</formula>
    </cfRule>
    <cfRule type="cellIs" dxfId="100" priority="17" stopIfTrue="1" operator="greaterThan">
      <formula>0</formula>
    </cfRule>
    <cfRule type="cellIs" dxfId="99" priority="18" stopIfTrue="1" operator="greaterThan">
      <formula>0</formula>
    </cfRule>
  </conditionalFormatting>
  <conditionalFormatting sqref="X5:X9">
    <cfRule type="cellIs" dxfId="98" priority="13" stopIfTrue="1" operator="greaterThan">
      <formula>0</formula>
    </cfRule>
    <cfRule type="cellIs" dxfId="97" priority="14" stopIfTrue="1" operator="greaterThan">
      <formula>0</formula>
    </cfRule>
    <cfRule type="cellIs" dxfId="96" priority="15" stopIfTrue="1" operator="greaterThan">
      <formula>0</formula>
    </cfRule>
  </conditionalFormatting>
  <conditionalFormatting sqref="N4">
    <cfRule type="cellIs" dxfId="95" priority="10" stopIfTrue="1" operator="greaterThan">
      <formula>0</formula>
    </cfRule>
    <cfRule type="cellIs" dxfId="94" priority="11" stopIfTrue="1" operator="greaterThan">
      <formula>0</formula>
    </cfRule>
    <cfRule type="cellIs" dxfId="93" priority="12" stopIfTrue="1" operator="greaterThan">
      <formula>0</formula>
    </cfRule>
  </conditionalFormatting>
  <conditionalFormatting sqref="N5:N9">
    <cfRule type="cellIs" dxfId="92" priority="7" stopIfTrue="1" operator="greaterThan">
      <formula>0</formula>
    </cfRule>
    <cfRule type="cellIs" dxfId="91" priority="8" stopIfTrue="1" operator="greaterThan">
      <formula>0</formula>
    </cfRule>
    <cfRule type="cellIs" dxfId="90" priority="9" stopIfTrue="1" operator="greaterThan">
      <formula>0</formula>
    </cfRule>
  </conditionalFormatting>
  <conditionalFormatting sqref="O4:W4">
    <cfRule type="cellIs" dxfId="89" priority="4" stopIfTrue="1" operator="greaterThan">
      <formula>0</formula>
    </cfRule>
    <cfRule type="cellIs" dxfId="88" priority="5" stopIfTrue="1" operator="greaterThan">
      <formula>0</formula>
    </cfRule>
    <cfRule type="cellIs" dxfId="87" priority="6" stopIfTrue="1" operator="greaterThan">
      <formula>0</formula>
    </cfRule>
  </conditionalFormatting>
  <conditionalFormatting sqref="O5:W9">
    <cfRule type="cellIs" dxfId="86" priority="1" stopIfTrue="1" operator="greaterThan">
      <formula>0</formula>
    </cfRule>
    <cfRule type="cellIs" dxfId="85" priority="2" stopIfTrue="1" operator="greaterThan">
      <formula>0</formula>
    </cfRule>
    <cfRule type="cellIs" dxfId="84" priority="3" stopIfTrue="1" operator="greaterThan">
      <formula>0</formula>
    </cfRule>
  </conditionalFormatting>
  <conditionalFormatting sqref="Y4:AD4">
    <cfRule type="cellIs" dxfId="83" priority="22" stopIfTrue="1" operator="greaterThan">
      <formula>0</formula>
    </cfRule>
    <cfRule type="cellIs" dxfId="82" priority="23" stopIfTrue="1" operator="greaterThan">
      <formula>0</formula>
    </cfRule>
    <cfRule type="cellIs" dxfId="81" priority="24" stopIfTrue="1" operator="greaterThan">
      <formula>0</formula>
    </cfRule>
  </conditionalFormatting>
  <conditionalFormatting sqref="Y5:AD9">
    <cfRule type="cellIs" dxfId="80" priority="19" stopIfTrue="1" operator="greaterThan">
      <formula>0</formula>
    </cfRule>
    <cfRule type="cellIs" dxfId="79" priority="20" stopIfTrue="1" operator="greaterThan">
      <formula>0</formula>
    </cfRule>
    <cfRule type="cellIs" dxfId="78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D1" zoomScale="112" zoomScaleNormal="112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5" t="s">
        <v>64</v>
      </c>
      <c r="B1" s="75"/>
      <c r="C1" s="75"/>
      <c r="D1" s="75"/>
      <c r="E1" s="75"/>
      <c r="F1" s="75"/>
      <c r="G1" s="75" t="s">
        <v>65</v>
      </c>
      <c r="H1" s="75"/>
      <c r="I1" s="75"/>
      <c r="J1" s="75"/>
      <c r="K1" s="75" t="s">
        <v>66</v>
      </c>
      <c r="L1" s="75"/>
      <c r="M1" s="75"/>
      <c r="N1" s="74" t="s">
        <v>53</v>
      </c>
      <c r="O1" s="74" t="s">
        <v>53</v>
      </c>
      <c r="P1" s="74" t="s">
        <v>53</v>
      </c>
      <c r="Q1" s="74" t="s">
        <v>53</v>
      </c>
      <c r="R1" s="74" t="s">
        <v>53</v>
      </c>
      <c r="S1" s="74" t="s">
        <v>53</v>
      </c>
      <c r="T1" s="74" t="s">
        <v>53</v>
      </c>
      <c r="U1" s="74" t="s">
        <v>53</v>
      </c>
      <c r="V1" s="74" t="s">
        <v>53</v>
      </c>
      <c r="W1" s="74" t="s">
        <v>53</v>
      </c>
      <c r="X1" s="74" t="s">
        <v>53</v>
      </c>
      <c r="Y1" s="74" t="s">
        <v>53</v>
      </c>
      <c r="Z1" s="74" t="s">
        <v>53</v>
      </c>
      <c r="AA1" s="74" t="s">
        <v>53</v>
      </c>
      <c r="AB1" s="74" t="s">
        <v>53</v>
      </c>
      <c r="AC1" s="74" t="s">
        <v>53</v>
      </c>
      <c r="AD1" s="74" t="s">
        <v>53</v>
      </c>
    </row>
    <row r="2" spans="1:30" ht="30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1">
        <v>1</v>
      </c>
      <c r="B4" s="71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2"/>
      <c r="B5" s="72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20</v>
      </c>
      <c r="L5" s="26">
        <f t="shared" ref="L5:L11" si="0">K5-(SUM(N5:AD5))</f>
        <v>20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2"/>
      <c r="B6" s="72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2"/>
      <c r="B7" s="72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2"/>
      <c r="B8" s="72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2"/>
      <c r="B9" s="72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2"/>
      <c r="B10" s="72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3"/>
      <c r="B11" s="73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AD1:AD2"/>
    <mergeCell ref="A4:A11"/>
    <mergeCell ref="B4:B11"/>
    <mergeCell ref="AC1:AC2"/>
    <mergeCell ref="A2:M2"/>
    <mergeCell ref="N1:N2"/>
    <mergeCell ref="O1:O2"/>
    <mergeCell ref="U1:U2"/>
    <mergeCell ref="V1:V2"/>
    <mergeCell ref="W1:W2"/>
    <mergeCell ref="S1:S2"/>
    <mergeCell ref="T1:T2"/>
    <mergeCell ref="X1:X2"/>
    <mergeCell ref="Y1:Y2"/>
    <mergeCell ref="Z1:Z2"/>
    <mergeCell ref="AA1:AA2"/>
    <mergeCell ref="P1:P2"/>
    <mergeCell ref="Q1:Q2"/>
    <mergeCell ref="AB1:AB2"/>
    <mergeCell ref="R1:R2"/>
    <mergeCell ref="A1:F1"/>
    <mergeCell ref="G1:J1"/>
    <mergeCell ref="K1:M1"/>
  </mergeCells>
  <conditionalFormatting sqref="Y5:AD9">
    <cfRule type="cellIs" dxfId="77" priority="25" stopIfTrue="1" operator="greaterThan">
      <formula>0</formula>
    </cfRule>
    <cfRule type="cellIs" dxfId="76" priority="26" stopIfTrue="1" operator="greaterThan">
      <formula>0</formula>
    </cfRule>
    <cfRule type="cellIs" dxfId="75" priority="27" stopIfTrue="1" operator="greaterThan">
      <formula>0</formula>
    </cfRule>
  </conditionalFormatting>
  <conditionalFormatting sqref="Y4:AD4">
    <cfRule type="cellIs" dxfId="74" priority="22" stopIfTrue="1" operator="greaterThan">
      <formula>0</formula>
    </cfRule>
    <cfRule type="cellIs" dxfId="73" priority="23" stopIfTrue="1" operator="greaterThan">
      <formula>0</formula>
    </cfRule>
    <cfRule type="cellIs" dxfId="72" priority="24" stopIfTrue="1" operator="greaterThan">
      <formula>0</formula>
    </cfRule>
  </conditionalFormatting>
  <conditionalFormatting sqref="Y5:AD9">
    <cfRule type="cellIs" dxfId="71" priority="19" stopIfTrue="1" operator="greaterThan">
      <formula>0</formula>
    </cfRule>
    <cfRule type="cellIs" dxfId="70" priority="20" stopIfTrue="1" operator="greaterThan">
      <formula>0</formula>
    </cfRule>
    <cfRule type="cellIs" dxfId="69" priority="21" stopIfTrue="1" operator="greaterThan">
      <formula>0</formula>
    </cfRule>
  </conditionalFormatting>
  <conditionalFormatting sqref="X4">
    <cfRule type="cellIs" dxfId="68" priority="16" stopIfTrue="1" operator="greaterThan">
      <formula>0</formula>
    </cfRule>
    <cfRule type="cellIs" dxfId="67" priority="17" stopIfTrue="1" operator="greaterThan">
      <formula>0</formula>
    </cfRule>
    <cfRule type="cellIs" dxfId="66" priority="18" stopIfTrue="1" operator="greaterThan">
      <formula>0</formula>
    </cfRule>
  </conditionalFormatting>
  <conditionalFormatting sqref="X5:X9">
    <cfRule type="cellIs" dxfId="65" priority="13" stopIfTrue="1" operator="greaterThan">
      <formula>0</formula>
    </cfRule>
    <cfRule type="cellIs" dxfId="64" priority="14" stopIfTrue="1" operator="greaterThan">
      <formula>0</formula>
    </cfRule>
    <cfRule type="cellIs" dxfId="63" priority="15" stopIfTrue="1" operator="greaterThan">
      <formula>0</formula>
    </cfRule>
  </conditionalFormatting>
  <conditionalFormatting sqref="N4">
    <cfRule type="cellIs" dxfId="62" priority="10" stopIfTrue="1" operator="greaterThan">
      <formula>0</formula>
    </cfRule>
    <cfRule type="cellIs" dxfId="61" priority="11" stopIfTrue="1" operator="greaterThan">
      <formula>0</formula>
    </cfRule>
    <cfRule type="cellIs" dxfId="60" priority="12" stopIfTrue="1" operator="greaterThan">
      <formula>0</formula>
    </cfRule>
  </conditionalFormatting>
  <conditionalFormatting sqref="N5:N9">
    <cfRule type="cellIs" dxfId="59" priority="7" stopIfTrue="1" operator="greaterThan">
      <formula>0</formula>
    </cfRule>
    <cfRule type="cellIs" dxfId="58" priority="8" stopIfTrue="1" operator="greaterThan">
      <formula>0</formula>
    </cfRule>
    <cfRule type="cellIs" dxfId="57" priority="9" stopIfTrue="1" operator="greaterThan">
      <formula>0</formula>
    </cfRule>
  </conditionalFormatting>
  <conditionalFormatting sqref="O4:W4">
    <cfRule type="cellIs" dxfId="56" priority="4" stopIfTrue="1" operator="greaterThan">
      <formula>0</formula>
    </cfRule>
    <cfRule type="cellIs" dxfId="55" priority="5" stopIfTrue="1" operator="greaterThan">
      <formula>0</formula>
    </cfRule>
    <cfRule type="cellIs" dxfId="54" priority="6" stopIfTrue="1" operator="greaterThan">
      <formula>0</formula>
    </cfRule>
  </conditionalFormatting>
  <conditionalFormatting sqref="O5:W9">
    <cfRule type="cellIs" dxfId="53" priority="1" stopIfTrue="1" operator="greaterThan">
      <formula>0</formula>
    </cfRule>
    <cfRule type="cellIs" dxfId="52" priority="2" stopIfTrue="1" operator="greaterThan">
      <formula>0</formula>
    </cfRule>
    <cfRule type="cellIs" dxfId="5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Reitoria</vt:lpstr>
      <vt:lpstr>Museu</vt:lpstr>
      <vt:lpstr>ESAG</vt:lpstr>
      <vt:lpstr>CEART</vt:lpstr>
      <vt:lpstr>FAED</vt:lpstr>
      <vt:lpstr>CERES</vt:lpstr>
      <vt:lpstr>CESFI</vt:lpstr>
      <vt:lpstr>CCT</vt:lpstr>
      <vt:lpstr>CEO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2019-07-04T12:13:37Z</dcterms:modified>
</cp:coreProperties>
</file>