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24.2022 SRP SGPE 21692.2022 - Aquisição de Licença - Softwares VIG 28.06.2023\"/>
    </mc:Choice>
  </mc:AlternateContent>
  <xr:revisionPtr revIDLastSave="0" documentId="13_ncr:1_{D35BB210-9D8B-4735-BAC4-2FB979CD4473}" xr6:coauthVersionLast="36" xr6:coauthVersionMax="36" xr10:uidLastSave="{00000000-0000-0000-0000-000000000000}"/>
  <bookViews>
    <workbookView xWindow="0" yWindow="0" windowWidth="21600" windowHeight="9135" tabRatio="857" activeTab="11" xr2:uid="{00000000-000D-0000-FFFF-FFFF00000000}"/>
  </bookViews>
  <sheets>
    <sheet name="Reitoria" sheetId="75" r:id="rId1"/>
    <sheet name="CEART" sheetId="151" r:id="rId2"/>
    <sheet name="CEAD" sheetId="164" r:id="rId3"/>
    <sheet name="ESAG" sheetId="154" r:id="rId4"/>
    <sheet name="CEFID" sheetId="152" r:id="rId5"/>
    <sheet name="FAED" sheetId="153" r:id="rId6"/>
    <sheet name="CCT" sheetId="166" r:id="rId7"/>
    <sheet name="CAV" sheetId="157" r:id="rId8"/>
    <sheet name="CEPLAN" sheetId="163" r:id="rId9"/>
    <sheet name="CEO" sheetId="158" r:id="rId10"/>
    <sheet name="CERES" sheetId="150" r:id="rId11"/>
    <sheet name="GESTOR" sheetId="162" r:id="rId12"/>
  </sheets>
  <definedNames>
    <definedName name="diasuteis" localSheetId="7">#REF!</definedName>
    <definedName name="diasuteis" localSheetId="1">#REF!</definedName>
    <definedName name="diasuteis" localSheetId="4">#REF!</definedName>
    <definedName name="diasuteis" localSheetId="9">#REF!</definedName>
    <definedName name="diasuteis" localSheetId="8">#REF!</definedName>
    <definedName name="diasuteis" localSheetId="10">#REF!</definedName>
    <definedName name="diasuteis" localSheetId="3">#REF!</definedName>
    <definedName name="diasuteis" localSheetId="5">#REF!</definedName>
    <definedName name="diasuteis" localSheetId="11">#REF!</definedName>
    <definedName name="diasuteis" localSheetId="0">#REF!</definedName>
    <definedName name="diasuteis">#REF!</definedName>
    <definedName name="Ferias" localSheetId="4">#REF!</definedName>
    <definedName name="Ferias" localSheetId="9">#REF!</definedName>
    <definedName name="Ferias" localSheetId="8">#REF!</definedName>
    <definedName name="Ferias" localSheetId="10">#REF!</definedName>
    <definedName name="Ferias" localSheetId="3">#REF!</definedName>
    <definedName name="Ferias" localSheetId="11">#REF!</definedName>
    <definedName name="Ferias">#REF!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10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5" i="75" l="1"/>
  <c r="J5" i="151"/>
  <c r="I4" i="162" l="1"/>
  <c r="I5" i="162"/>
  <c r="I6" i="162"/>
  <c r="I7" i="162"/>
  <c r="L7" i="162" s="1"/>
  <c r="I8" i="162"/>
  <c r="I9" i="162"/>
  <c r="L9" i="162" s="1"/>
  <c r="I10" i="162"/>
  <c r="L10" i="162" s="1"/>
  <c r="I11" i="162"/>
  <c r="L11" i="162" s="1"/>
  <c r="I12" i="162"/>
  <c r="I13" i="162"/>
  <c r="L13" i="162" s="1"/>
  <c r="I14" i="162"/>
  <c r="I15" i="162"/>
  <c r="L15" i="162" s="1"/>
  <c r="I16" i="162"/>
  <c r="L16" i="162" s="1"/>
  <c r="I17" i="162"/>
  <c r="L17" i="162" s="1"/>
  <c r="I18" i="162"/>
  <c r="L18" i="162" s="1"/>
  <c r="I19" i="162"/>
  <c r="I20" i="162"/>
  <c r="I21" i="162"/>
  <c r="I3" i="162"/>
  <c r="M16" i="162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L15" i="150"/>
  <c r="K15" i="150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22" i="152"/>
  <c r="L22" i="152" s="1"/>
  <c r="K21" i="152"/>
  <c r="L21" i="152" s="1"/>
  <c r="K20" i="152"/>
  <c r="L20" i="152" s="1"/>
  <c r="K19" i="152"/>
  <c r="L19" i="152" s="1"/>
  <c r="L18" i="152"/>
  <c r="K18" i="152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L20" i="75"/>
  <c r="K19" i="75"/>
  <c r="K20" i="75"/>
  <c r="K21" i="75"/>
  <c r="L21" i="75" s="1"/>
  <c r="K8" i="75"/>
  <c r="L8" i="75" s="1"/>
  <c r="K9" i="75"/>
  <c r="L9" i="75" s="1"/>
  <c r="K10" i="75"/>
  <c r="K11" i="75"/>
  <c r="K12" i="75"/>
  <c r="L12" i="75" s="1"/>
  <c r="K13" i="75"/>
  <c r="L13" i="75" s="1"/>
  <c r="K14" i="75"/>
  <c r="L14" i="75" s="1"/>
  <c r="K15" i="75"/>
  <c r="K16" i="75"/>
  <c r="L16" i="75" s="1"/>
  <c r="K4" i="75"/>
  <c r="L4" i="75" s="1"/>
  <c r="K5" i="75"/>
  <c r="L5" i="75" s="1"/>
  <c r="K6" i="75"/>
  <c r="L6" i="75" s="1"/>
  <c r="I24" i="162"/>
  <c r="I26" i="162"/>
  <c r="I25" i="162"/>
  <c r="J19" i="162" l="1"/>
  <c r="J18" i="162"/>
  <c r="M18" i="162" s="1"/>
  <c r="J9" i="162"/>
  <c r="J3" i="162"/>
  <c r="K3" i="162" s="1"/>
  <c r="J10" i="162"/>
  <c r="M10" i="162" s="1"/>
  <c r="J14" i="162"/>
  <c r="M14" i="162" s="1"/>
  <c r="L10" i="75"/>
  <c r="J15" i="162"/>
  <c r="M15" i="162" s="1"/>
  <c r="L19" i="75"/>
  <c r="J8" i="162"/>
  <c r="M8" i="162" s="1"/>
  <c r="J20" i="162"/>
  <c r="J13" i="162"/>
  <c r="K13" i="162" s="1"/>
  <c r="J7" i="162"/>
  <c r="J12" i="162"/>
  <c r="M12" i="162" s="1"/>
  <c r="J11" i="162"/>
  <c r="J5" i="162"/>
  <c r="M5" i="162" s="1"/>
  <c r="J4" i="162"/>
  <c r="M4" i="162" s="1"/>
  <c r="K16" i="162"/>
  <c r="L14" i="162"/>
  <c r="L8" i="162"/>
  <c r="L11" i="75"/>
  <c r="M3" i="162"/>
  <c r="L12" i="162"/>
  <c r="L15" i="75"/>
  <c r="L5" i="162"/>
  <c r="L4" i="162"/>
  <c r="L3" i="162"/>
  <c r="L19" i="162"/>
  <c r="L20" i="162"/>
  <c r="L21" i="162"/>
  <c r="L6" i="162"/>
  <c r="K18" i="162" l="1"/>
  <c r="K10" i="162"/>
  <c r="K15" i="162"/>
  <c r="M13" i="162"/>
  <c r="L22" i="162"/>
  <c r="K5" i="162"/>
  <c r="K12" i="162"/>
  <c r="K7" i="162"/>
  <c r="M7" i="162"/>
  <c r="K8" i="162"/>
  <c r="K11" i="162"/>
  <c r="M11" i="162"/>
  <c r="K14" i="162"/>
  <c r="K4" i="162"/>
  <c r="K18" i="75"/>
  <c r="K22" i="75"/>
  <c r="L22" i="75" l="1"/>
  <c r="J21" i="162"/>
  <c r="M21" i="162" s="1"/>
  <c r="L18" i="75"/>
  <c r="J17" i="162"/>
  <c r="M20" i="162"/>
  <c r="M27" i="162"/>
  <c r="K17" i="75"/>
  <c r="M19" i="162" s="1"/>
  <c r="K7" i="75"/>
  <c r="J6" i="162" s="1"/>
  <c r="K17" i="162" l="1"/>
  <c r="M17" i="162"/>
  <c r="M6" i="162"/>
  <c r="K21" i="162"/>
  <c r="K19" i="162"/>
  <c r="K20" i="162"/>
  <c r="L7" i="75"/>
  <c r="L17" i="75"/>
  <c r="M9" i="162" l="1"/>
  <c r="M22" i="162" s="1"/>
  <c r="K9" i="162"/>
  <c r="K6" i="162"/>
  <c r="M28" i="162" l="1"/>
  <c r="M30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C614639E-5432-4BAE-AB84-08728E25311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+ 3 cedidas pelo CEART para BU 22/08/2022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77BBAEC7-FE97-4EF1-9519-70F07AE93D8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 cedidas a BU dia 22/08/2022</t>
        </r>
      </text>
    </comment>
  </commentList>
</comments>
</file>

<file path=xl/sharedStrings.xml><?xml version="1.0" encoding="utf-8"?>
<sst xmlns="http://schemas.openxmlformats.org/spreadsheetml/2006/main" count="1699" uniqueCount="106">
  <si>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</si>
  <si>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</si>
  <si>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</si>
  <si>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</si>
  <si>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</si>
  <si>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</si>
  <si>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</si>
  <si>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</si>
  <si>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</si>
  <si>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</si>
  <si>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</si>
  <si>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</si>
  <si>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</si>
  <si>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</si>
  <si>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</si>
  <si>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</si>
  <si>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</si>
  <si>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</si>
  <si>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CENTRO PARTICIPANTE: Reitoria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</si>
  <si>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</si>
  <si>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</si>
  <si>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</si>
  <si>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</si>
  <si>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</si>
  <si>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CCT</t>
  </si>
  <si>
    <t>CENTRO PARTICIPANTE: CAV</t>
  </si>
  <si>
    <t>CENTRO PARTICIPANTE: CEO</t>
  </si>
  <si>
    <t>CENTRO PARTICIPANTE: CERES</t>
  </si>
  <si>
    <t>Licença</t>
  </si>
  <si>
    <t xml:space="preserve"> AF/OS nº  xxxx/2022 Qtde. DT</t>
  </si>
  <si>
    <t>VIGÊNCIA DA ATA: 28/06/2022 até 28/06/2023</t>
  </si>
  <si>
    <t>MAPDATA - TECNOLOGIA, INFORMÁTICA E COMÉRCIO LTDA - CNPJ 66.582.784/0001-11</t>
  </si>
  <si>
    <r>
      <rPr>
        <b/>
        <sz val="8"/>
        <color theme="1"/>
        <rFont val="Arial"/>
        <family val="2"/>
      </rPr>
      <t>Adobe</t>
    </r>
    <r>
      <rPr>
        <sz val="8"/>
        <color theme="1"/>
        <rFont val="Arial"/>
        <family val="2"/>
      </rPr>
      <t xml:space="preserve"> Creative Cloud For Teams Complete License - Educacional SDL - Renovação por 12 meses (dentro do contrato vigente)</t>
    </r>
  </si>
  <si>
    <t>Adobe</t>
  </si>
  <si>
    <t>12 meses</t>
  </si>
  <si>
    <r>
      <rPr>
        <b/>
        <sz val="8"/>
        <color theme="1"/>
        <rFont val="Arial"/>
        <family val="2"/>
      </rPr>
      <t>Adobe</t>
    </r>
    <r>
      <rPr>
        <sz val="8"/>
        <color theme="1"/>
        <rFont val="Arial"/>
        <family val="2"/>
      </rPr>
      <t xml:space="preserve"> Creative Cloud For Teams Complete License - Educacional SDL - Licença Nova para (36 meses)</t>
    </r>
  </si>
  <si>
    <t>36 meses</t>
  </si>
  <si>
    <r>
      <rPr>
        <b/>
        <sz val="8"/>
        <color theme="1"/>
        <rFont val="Arial"/>
        <family val="2"/>
      </rPr>
      <t>Adobe</t>
    </r>
    <r>
      <rPr>
        <sz val="8"/>
        <color theme="1"/>
        <rFont val="Arial"/>
        <family val="2"/>
      </rPr>
      <t xml:space="preserve"> Adobe Creative Cloud Named - Licença Nova (36 meses)</t>
    </r>
  </si>
  <si>
    <r>
      <rPr>
        <b/>
        <sz val="8"/>
        <color theme="1"/>
        <rFont val="Arial"/>
        <family val="2"/>
      </rPr>
      <t>Adobe</t>
    </r>
    <r>
      <rPr>
        <sz val="8"/>
        <color theme="1"/>
        <rFont val="Arial"/>
        <family val="2"/>
      </rPr>
      <t xml:space="preserve"> Adobe Creative Cloud Named - Renovação por 12 Meses - (dentro do contrato vigente)</t>
    </r>
  </si>
  <si>
    <t>PISONTEC LICENCIAMENTO DE SOFTWARE EIRELI - EPP - CNPJ 12.007.998/0001-35</t>
  </si>
  <si>
    <t>RR SOFTWARE E SOLUCOES EM TECNOLOGIA EIRELI - CNPJ 27.492.080/0001-04</t>
  </si>
  <si>
    <t>C B DOS SANTOS INFORMATICA - CNPJ 13.654.935/0001-33</t>
  </si>
  <si>
    <t>WORKWARE COMERCIAL E INFORMATICA LTDA - CNPJ 11.185.999/0001-07</t>
  </si>
  <si>
    <t>SIMULARE SISTEMAS DE INFORMAÇÕES LTDA - CNPJ 09.529.916/0001-08</t>
  </si>
  <si>
    <t>EDER JUNIOR ALVES - CNPJ 29.896.351/0001-04</t>
  </si>
  <si>
    <r>
      <rPr>
        <b/>
        <sz val="8"/>
        <color theme="1"/>
        <rFont val="Arial"/>
        <family val="2"/>
      </rPr>
      <t>Ableton</t>
    </r>
    <r>
      <rPr>
        <sz val="8"/>
        <color theme="1"/>
        <rFont val="Arial"/>
        <family val="2"/>
      </rPr>
      <t xml:space="preserve"> Live Suite 11 Educacional ou superior (licença perpétua)</t>
    </r>
  </si>
  <si>
    <t xml:space="preserve">ABLETON </t>
  </si>
  <si>
    <t>Perpétua</t>
  </si>
  <si>
    <r>
      <rPr>
        <b/>
        <sz val="8"/>
        <color theme="1"/>
        <rFont val="Arial"/>
        <family val="2"/>
      </rPr>
      <t xml:space="preserve">StreamYard </t>
    </r>
    <r>
      <rPr>
        <sz val="8"/>
        <color theme="1"/>
        <rFont val="Arial"/>
        <family val="2"/>
      </rPr>
      <t>Basic (12 meses)</t>
    </r>
  </si>
  <si>
    <t xml:space="preserve">StreamYard </t>
  </si>
  <si>
    <r>
      <t>Software de Gerenciamento Remoto</t>
    </r>
    <r>
      <rPr>
        <sz val="8"/>
        <color theme="1"/>
        <rFont val="Arial"/>
        <family val="2"/>
      </rPr>
      <t xml:space="preserve"> (Anydesk Performance ou Teamviewer Corporate / 4 usuários)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(36 meses)</t>
    </r>
  </si>
  <si>
    <t xml:space="preserve">Anydesk Performance </t>
  </si>
  <si>
    <r>
      <rPr>
        <b/>
        <sz val="8"/>
        <color theme="1"/>
        <rFont val="Arial"/>
        <family val="2"/>
      </rPr>
      <t>ABBY FineReader</t>
    </r>
    <r>
      <rPr>
        <sz val="8"/>
        <color theme="1"/>
        <rFont val="Arial"/>
        <family val="2"/>
      </rPr>
      <t xml:space="preserve"> PDF Standard para Windows (licença perpétua)</t>
    </r>
  </si>
  <si>
    <t xml:space="preserve">ABBYY FineReader 15 Brazilian Edition </t>
  </si>
  <si>
    <r>
      <t>iZotope</t>
    </r>
    <r>
      <rPr>
        <sz val="8"/>
        <color theme="1"/>
        <rFont val="Arial"/>
        <family val="2"/>
      </rPr>
      <t xml:space="preserve"> Mix &amp; Master Bundle Avanced (licença perpétua)</t>
    </r>
  </si>
  <si>
    <t xml:space="preserve">iZotope </t>
  </si>
  <si>
    <r>
      <t>Freedom Scientific JAWS</t>
    </r>
    <r>
      <rPr>
        <sz val="8"/>
        <color theme="1"/>
        <rFont val="Arial"/>
        <family val="2"/>
      </rPr>
      <t xml:space="preserve"> Job Access With Speech (licença perpétua)</t>
    </r>
  </si>
  <si>
    <t xml:space="preserve">Freedom Scientific </t>
  </si>
  <si>
    <r>
      <rPr>
        <b/>
        <sz val="8"/>
        <color theme="1"/>
        <rFont val="Arial"/>
        <family val="2"/>
      </rPr>
      <t>Rhinoceros</t>
    </r>
    <r>
      <rPr>
        <sz val="8"/>
        <color theme="1"/>
        <rFont val="Arial"/>
        <family val="2"/>
      </rPr>
      <t xml:space="preserve"> 7 EDU Lab Kit (licença perpétua)</t>
    </r>
  </si>
  <si>
    <t xml:space="preserve">Rhino 7 (R70-LAB) </t>
  </si>
  <si>
    <r>
      <t>Atlas.ti</t>
    </r>
    <r>
      <rPr>
        <sz val="8"/>
        <color theme="1"/>
        <rFont val="Arial"/>
        <family val="2"/>
      </rPr>
      <t xml:space="preserve"> Multiusuário Educacional (36 meses)</t>
    </r>
  </si>
  <si>
    <t xml:space="preserve">Atlas Ti multiusuário - 36 meses </t>
  </si>
  <si>
    <r>
      <rPr>
        <b/>
        <sz val="8"/>
        <color theme="1"/>
        <rFont val="Arial"/>
        <family val="2"/>
      </rPr>
      <t>Canva</t>
    </r>
    <r>
      <rPr>
        <sz val="8"/>
        <color theme="1"/>
        <rFont val="Arial"/>
        <family val="2"/>
      </rPr>
      <t xml:space="preserve"> Pro (5 usuários / 12 meses)</t>
    </r>
  </si>
  <si>
    <t xml:space="preserve">Canva </t>
  </si>
  <si>
    <r>
      <rPr>
        <b/>
        <sz val="8"/>
        <color theme="1"/>
        <rFont val="Arial"/>
        <family val="2"/>
      </rPr>
      <t xml:space="preserve">Jogos de Empresas - </t>
    </r>
    <r>
      <rPr>
        <sz val="8"/>
        <color theme="1"/>
        <rFont val="Arial"/>
        <family val="2"/>
      </rPr>
      <t>Software simulador gerencial (Jogo de Empresas) que oportunize a realização de simulação de situações reais de mercado na qual o aluno tome decisões e tenha uma visão holística dos processos empresariais, bem como, a prática virtual de administração estratégica, para utilização por até 40 alunos. Para tal o software que é operado online, propicia a tomada de decisão considerando as áreas funcionais de uma organização (recursos humanos, produção, finanças, marketing e vendas) e simula um mercado formado por empresas atuantes na indústria ou no comércio. Ofertado treinamento on-line para até 8 professores. (12 meses)</t>
    </r>
  </si>
  <si>
    <t xml:space="preserve">Simulare </t>
  </si>
  <si>
    <r>
      <rPr>
        <b/>
        <sz val="8"/>
        <color theme="1"/>
        <rFont val="Arial"/>
        <family val="2"/>
      </rPr>
      <t>Nvivo</t>
    </r>
    <r>
      <rPr>
        <sz val="8"/>
        <color theme="1"/>
        <rFont val="Arial"/>
        <family val="2"/>
      </rPr>
      <t xml:space="preserve"> Educational License (licença perpétua)</t>
    </r>
  </si>
  <si>
    <t xml:space="preserve">QSR International </t>
  </si>
  <si>
    <t>SKA AUTOMAÇÃO DE ENGENHARIAS LTDA - CNPJ 81.329.823/0001-67</t>
  </si>
  <si>
    <t>DUOWARE SOFTWARES LTDA - CNPJ 19.885.972/0001-39</t>
  </si>
  <si>
    <r>
      <rPr>
        <b/>
        <sz val="8"/>
        <color theme="1"/>
        <rFont val="Arial"/>
        <family val="2"/>
      </rPr>
      <t>Magix Vegas</t>
    </r>
    <r>
      <rPr>
        <sz val="8"/>
        <color theme="1"/>
        <rFont val="Arial"/>
        <family val="2"/>
      </rPr>
      <t xml:space="preserve"> Pro 19 (licença perpétua)</t>
    </r>
  </si>
  <si>
    <t>Magix</t>
  </si>
  <si>
    <r>
      <t>Magix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Sound Forge</t>
    </r>
    <r>
      <rPr>
        <sz val="8"/>
        <color theme="1"/>
        <rFont val="Arial"/>
        <family val="2"/>
      </rPr>
      <t xml:space="preserve"> Pro 16 (licença perpétua)</t>
    </r>
  </si>
  <si>
    <r>
      <t>Altium Designer*</t>
    </r>
    <r>
      <rPr>
        <sz val="8"/>
        <color theme="1"/>
        <rFont val="Arial"/>
        <family val="2"/>
      </rPr>
      <t xml:space="preserve"> - On Demand - Single Site (licença perpétua / incluso subscrição de 2 anos)</t>
    </r>
  </si>
  <si>
    <t xml:space="preserve">ALTIUM </t>
  </si>
  <si>
    <t xml:space="preserve">Perpétua +       2 anos Subscrição </t>
  </si>
  <si>
    <r>
      <t>Maple*</t>
    </r>
    <r>
      <rPr>
        <sz val="8"/>
        <color theme="1"/>
        <rFont val="Arial"/>
        <family val="2"/>
      </rPr>
      <t xml:space="preserve"> 2022 Acadêmico (licença perpétua / 2 anos de subscrição)</t>
    </r>
  </si>
  <si>
    <t xml:space="preserve">Maple 2022 </t>
  </si>
  <si>
    <t>CENTRO PARTICIPANTE: CEPLAN</t>
  </si>
  <si>
    <t>MARCA</t>
  </si>
  <si>
    <t>LICENÇA</t>
  </si>
  <si>
    <t>PROCESSO: PE 824/2022/UDESC</t>
  </si>
  <si>
    <t>Detalhamento</t>
  </si>
  <si>
    <t>339030.47</t>
  </si>
  <si>
    <t>449030.47</t>
  </si>
  <si>
    <t>OBJETO: AQUISIÇÃO DE LICENÇAS DE USO E/OU MÍDIAS E ATUALIZAÇÕES DE SOFTWARES PARA A UDESC,</t>
  </si>
  <si>
    <t xml:space="preserve"> AF nº 1065/2022 Qtde. DT</t>
  </si>
  <si>
    <t xml:space="preserve"> AF nº 1146/2022 Qtde. DT</t>
  </si>
  <si>
    <t xml:space="preserve"> AF nº  1147/2022 Qtde. DT</t>
  </si>
  <si>
    <t xml:space="preserve"> AF nº 1601/2022 Qtde. DT</t>
  </si>
  <si>
    <t xml:space="preserve"> AF/OS nº  1461/2022 Qtde. DT</t>
  </si>
  <si>
    <t xml:space="preserve"> AF/OS nº  1897/2022 Qtde. DT</t>
  </si>
  <si>
    <t xml:space="preserve"> AF/OS nº  2016/2022 Qtde. DT</t>
  </si>
  <si>
    <t xml:space="preserve"> AF/OS nº  1151/2022 Qtde. DT</t>
  </si>
  <si>
    <t xml:space="preserve"> AF/OS nº  1232/2022 Qtde. DT</t>
  </si>
  <si>
    <t xml:space="preserve"> AF/OS nº  1255/2022   RR Software</t>
  </si>
  <si>
    <t xml:space="preserve"> AF/OS nº  1257/2022 Simulare</t>
  </si>
  <si>
    <t xml:space="preserve"> AF/OS nº  1616/2022 Workware</t>
  </si>
  <si>
    <t xml:space="preserve"> AF/OS nº  1072/2022</t>
  </si>
  <si>
    <t xml:space="preserve"> AF/OS nº  1166/2022 Qtde. DT</t>
  </si>
  <si>
    <t xml:space="preserve"> AF/OS nº  1441/2022 Qtde. DT</t>
  </si>
  <si>
    <t xml:space="preserve"> AF/OS nº  1297/2022 Qtde. DT</t>
  </si>
  <si>
    <t xml:space="preserve"> AF/OS nº  1298/2022 Qtde. DT</t>
  </si>
  <si>
    <t xml:space="preserve"> AF/OS nº  1230/2022 Qtde. DT</t>
  </si>
  <si>
    <t xml:space="preserve"> AF/OS nº  1892/2022 Qtde. DT</t>
  </si>
  <si>
    <t>Resumo Atualizado 02/01/2023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</si>
</sst>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  <numFmt numFmtId="170" formatCode="#,##0_ ;\-#,##0\ "/>
    <numFmt numFmtId="172" formatCode="_-* #,##0_-;\-* #,##0_-;_-* &quot;-&quot;_-;_-@_-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</cellStyleXfs>
  <cellXfs count="15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2" fontId="3" fillId="0" borderId="0" xfId="1" applyNumberFormat="1" applyFont="1" applyFill="1" applyAlignment="1" applyProtection="1">
      <alignment horizontal="center" wrapText="1"/>
      <protection locked="0"/>
    </xf>
    <xf numFmtId="169" fontId="3" fillId="0" borderId="0" xfId="0" applyNumberFormat="1" applyFont="1" applyFill="1" applyAlignment="1">
      <alignment horizontal="center" vertical="center" wrapText="1"/>
    </xf>
    <xf numFmtId="44" fontId="3" fillId="0" borderId="0" xfId="13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 applyProtection="1">
      <alignment horizontal="left" vertical="center" wrapText="1"/>
      <protection locked="0"/>
    </xf>
    <xf numFmtId="168" fontId="6" fillId="7" borderId="1" xfId="1" applyNumberFormat="1" applyFont="1" applyFill="1" applyBorder="1" applyAlignment="1" applyProtection="1">
      <alignment horizontal="right" wrapText="1"/>
      <protection locked="0"/>
    </xf>
    <xf numFmtId="2" fontId="6" fillId="7" borderId="1" xfId="1" applyNumberFormat="1" applyFont="1" applyFill="1" applyBorder="1" applyAlignment="1">
      <alignment horizontal="right" wrapText="1"/>
    </xf>
    <xf numFmtId="9" fontId="6" fillId="7" borderId="1" xfId="12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>
      <alignment horizontal="center" vertical="center"/>
    </xf>
    <xf numFmtId="44" fontId="3" fillId="0" borderId="1" xfId="13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44" fontId="3" fillId="13" borderId="1" xfId="13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170" fontId="10" fillId="10" borderId="1" xfId="0" applyNumberFormat="1" applyFont="1" applyFill="1" applyBorder="1" applyAlignment="1">
      <alignment horizontal="center" vertical="center"/>
    </xf>
    <xf numFmtId="44" fontId="3" fillId="0" borderId="1" xfId="3" applyNumberFormat="1" applyFont="1" applyFill="1" applyBorder="1" applyAlignment="1" applyProtection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170" fontId="10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0" fontId="10" fillId="0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44" fontId="3" fillId="10" borderId="1" xfId="1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3" fillId="10" borderId="1" xfId="3" applyNumberFormat="1" applyFont="1" applyFill="1" applyBorder="1" applyAlignment="1" applyProtection="1">
      <alignment horizontal="center" vertical="center" wrapText="1"/>
    </xf>
    <xf numFmtId="41" fontId="3" fillId="6" borderId="1" xfId="0" applyNumberFormat="1" applyFont="1" applyFill="1" applyBorder="1" applyAlignment="1">
      <alignment vertical="center" wrapText="1"/>
    </xf>
    <xf numFmtId="170" fontId="11" fillId="10" borderId="1" xfId="0" applyNumberFormat="1" applyFont="1" applyFill="1" applyBorder="1" applyAlignment="1">
      <alignment horizontal="center" vertical="center"/>
    </xf>
    <xf numFmtId="170" fontId="11" fillId="13" borderId="1" xfId="0" applyNumberFormat="1" applyFont="1" applyFill="1" applyBorder="1" applyAlignment="1">
      <alignment horizontal="center" vertical="center"/>
    </xf>
    <xf numFmtId="17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6" fillId="7" borderId="2" xfId="1" applyFont="1" applyFill="1" applyBorder="1" applyAlignment="1" applyProtection="1">
      <alignment horizontal="left" vertical="center" wrapText="1"/>
      <protection locked="0"/>
    </xf>
    <xf numFmtId="0" fontId="6" fillId="7" borderId="4" xfId="1" applyFont="1" applyFill="1" applyBorder="1" applyAlignment="1" applyProtection="1">
      <alignment horizontal="left" vertical="center" wrapText="1"/>
      <protection locked="0"/>
    </xf>
    <xf numFmtId="0" fontId="6" fillId="7" borderId="3" xfId="1" applyFont="1" applyFill="1" applyBorder="1" applyAlignment="1" applyProtection="1">
      <alignment horizontal="left" vertical="center" wrapText="1"/>
      <protection locked="0"/>
    </xf>
    <xf numFmtId="0" fontId="6" fillId="7" borderId="1" xfId="1" applyFont="1" applyFill="1" applyBorder="1" applyAlignment="1" applyProtection="1">
      <alignment horizontal="left" vertical="center" wrapText="1"/>
      <protection locked="0"/>
    </xf>
    <xf numFmtId="0" fontId="3" fillId="12" borderId="1" xfId="0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3" fontId="3" fillId="10" borderId="1" xfId="1" applyNumberFormat="1" applyFont="1" applyFill="1" applyBorder="1" applyAlignment="1" applyProtection="1">
      <alignment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Font="1" applyFill="1" applyBorder="1" applyAlignment="1" applyProtection="1">
      <alignment horizontal="center" vertical="center" wrapText="1"/>
      <protection locked="0"/>
    </xf>
    <xf numFmtId="172" fontId="7" fillId="6" borderId="1" xfId="1" applyNumberFormat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4" xfId="14" xr:uid="{00000000-0005-0000-0000-000004000000}"/>
    <cellStyle name="Moeda 4 2" xfId="23" xr:uid="{00000000-0005-0000-0000-000004000000}"/>
    <cellStyle name="Moeda 5" xfId="22" xr:uid="{00000000-0005-0000-0000-00003E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4" xfId="18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4" xfId="17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F70E4C1F-4BD5-4DC9-920F-A8EDCAA3F3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V25"/>
  <sheetViews>
    <sheetView topLeftCell="C7" zoomScale="106" zoomScaleNormal="106" workbookViewId="0">
      <selection activeCell="Q17" sqref="Q17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7.710937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86</v>
      </c>
      <c r="N1" s="75" t="s">
        <v>87</v>
      </c>
      <c r="O1" s="75" t="s">
        <v>88</v>
      </c>
      <c r="P1" s="75" t="s">
        <v>89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00">
        <v>44746</v>
      </c>
      <c r="N3" s="100">
        <v>44755</v>
      </c>
      <c r="O3" s="100">
        <v>44755</v>
      </c>
      <c r="P3" s="100">
        <v>44813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74" t="s">
        <v>83</v>
      </c>
      <c r="I4" s="45">
        <v>2262.13</v>
      </c>
      <c r="J4" s="70"/>
      <c r="K4" s="17">
        <f t="shared" ref="K4:K6" si="0">J4-(SUM(M4:V4))</f>
        <v>0</v>
      </c>
      <c r="L4" s="18" t="str">
        <f t="shared" ref="L4:L6" si="1">IF(K4&lt;0,"ATENÇÃO","OK")</f>
        <v>OK</v>
      </c>
      <c r="M4" s="98"/>
      <c r="N4" s="98"/>
      <c r="O4" s="98"/>
      <c r="P4" s="98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74" t="s">
        <v>84</v>
      </c>
      <c r="I5" s="45">
        <v>6593.9</v>
      </c>
      <c r="J5" s="70">
        <f>0+3</f>
        <v>3</v>
      </c>
      <c r="K5" s="17">
        <f t="shared" si="0"/>
        <v>0</v>
      </c>
      <c r="L5" s="18" t="str">
        <f t="shared" si="1"/>
        <v>OK</v>
      </c>
      <c r="M5" s="98"/>
      <c r="N5" s="98"/>
      <c r="O5" s="98"/>
      <c r="P5" s="102">
        <v>3</v>
      </c>
      <c r="Q5" s="41"/>
      <c r="R5" s="41"/>
      <c r="S5" s="41"/>
      <c r="T5" s="41"/>
      <c r="U5" s="41"/>
      <c r="V5" s="41"/>
    </row>
    <row r="6" spans="1:22" s="3" customFormat="1" x14ac:dyDescent="0.25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74" t="s">
        <v>84</v>
      </c>
      <c r="I6" s="45">
        <v>9020</v>
      </c>
      <c r="J6" s="70">
        <v>12</v>
      </c>
      <c r="K6" s="17">
        <f t="shared" si="0"/>
        <v>0</v>
      </c>
      <c r="L6" s="18" t="str">
        <f t="shared" si="1"/>
        <v>OK</v>
      </c>
      <c r="M6" s="98"/>
      <c r="N6" s="98"/>
      <c r="O6" s="99">
        <v>2</v>
      </c>
      <c r="P6" s="102">
        <v>10</v>
      </c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74" t="s">
        <v>83</v>
      </c>
      <c r="I7" s="36">
        <v>2879.85</v>
      </c>
      <c r="J7" s="70"/>
      <c r="K7" s="17">
        <f>J7-(SUM(M7:V7))</f>
        <v>0</v>
      </c>
      <c r="L7" s="18" t="str">
        <f t="shared" ref="L7:L17" si="2">IF(K7&lt;0,"ATENÇÃO","OK")</f>
        <v>OK</v>
      </c>
      <c r="M7" s="96"/>
      <c r="N7" s="97"/>
      <c r="O7" s="97"/>
      <c r="P7" s="9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72" t="s">
        <v>84</v>
      </c>
      <c r="I8" s="38">
        <v>2889.99</v>
      </c>
      <c r="J8" s="70"/>
      <c r="K8" s="17">
        <f t="shared" ref="K8:K16" si="3">J8-(SUM(M8:V8))</f>
        <v>0</v>
      </c>
      <c r="L8" s="18" t="str">
        <f t="shared" si="2"/>
        <v>OK</v>
      </c>
      <c r="M8" s="96"/>
      <c r="N8" s="97"/>
      <c r="O8" s="97"/>
      <c r="P8" s="9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71" t="s">
        <v>83</v>
      </c>
      <c r="I9" s="36">
        <v>1778</v>
      </c>
      <c r="J9" s="70"/>
      <c r="K9" s="17">
        <f t="shared" si="3"/>
        <v>0</v>
      </c>
      <c r="L9" s="18" t="str">
        <f t="shared" si="2"/>
        <v>OK</v>
      </c>
      <c r="M9" s="96"/>
      <c r="N9" s="97"/>
      <c r="O9" s="97"/>
      <c r="P9" s="9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72" t="s">
        <v>84</v>
      </c>
      <c r="I10" s="38">
        <v>14590</v>
      </c>
      <c r="J10" s="70">
        <v>2</v>
      </c>
      <c r="K10" s="17">
        <f t="shared" si="3"/>
        <v>0</v>
      </c>
      <c r="L10" s="18" t="str">
        <f t="shared" si="2"/>
        <v>OK</v>
      </c>
      <c r="M10" s="96"/>
      <c r="N10" s="99">
        <v>2</v>
      </c>
      <c r="O10" s="97"/>
      <c r="P10" s="9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73" t="s">
        <v>84</v>
      </c>
      <c r="I11" s="36">
        <v>900</v>
      </c>
      <c r="J11" s="70"/>
      <c r="K11" s="17">
        <f t="shared" si="3"/>
        <v>0</v>
      </c>
      <c r="L11" s="18" t="str">
        <f t="shared" si="2"/>
        <v>OK</v>
      </c>
      <c r="M11" s="96"/>
      <c r="N11" s="97"/>
      <c r="O11" s="97"/>
      <c r="P11" s="9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72" t="s">
        <v>84</v>
      </c>
      <c r="I12" s="38">
        <v>3990</v>
      </c>
      <c r="J12" s="70"/>
      <c r="K12" s="17">
        <f t="shared" si="3"/>
        <v>0</v>
      </c>
      <c r="L12" s="18" t="str">
        <f t="shared" si="2"/>
        <v>OK</v>
      </c>
      <c r="M12" s="96"/>
      <c r="N12" s="97"/>
      <c r="O12" s="97"/>
      <c r="P12" s="9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71" t="s">
        <v>84</v>
      </c>
      <c r="I13" s="36">
        <v>12599</v>
      </c>
      <c r="J13" s="70"/>
      <c r="K13" s="17">
        <f t="shared" si="3"/>
        <v>0</v>
      </c>
      <c r="L13" s="18" t="str">
        <f t="shared" si="2"/>
        <v>OK</v>
      </c>
      <c r="M13" s="96"/>
      <c r="N13" s="97"/>
      <c r="O13" s="97"/>
      <c r="P13" s="9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72" t="s">
        <v>84</v>
      </c>
      <c r="I14" s="38">
        <v>4770.33</v>
      </c>
      <c r="J14" s="70"/>
      <c r="K14" s="17">
        <f t="shared" si="3"/>
        <v>0</v>
      </c>
      <c r="L14" s="18" t="str">
        <f t="shared" si="2"/>
        <v>OK</v>
      </c>
      <c r="M14" s="96"/>
      <c r="N14" s="97"/>
      <c r="O14" s="97"/>
      <c r="P14" s="9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71" t="s">
        <v>84</v>
      </c>
      <c r="I15" s="36">
        <v>16900</v>
      </c>
      <c r="J15" s="70"/>
      <c r="K15" s="17">
        <f t="shared" si="3"/>
        <v>0</v>
      </c>
      <c r="L15" s="18" t="str">
        <f t="shared" si="2"/>
        <v>OK</v>
      </c>
      <c r="M15" s="96"/>
      <c r="N15" s="97"/>
      <c r="O15" s="97"/>
      <c r="P15" s="9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72" t="s">
        <v>83</v>
      </c>
      <c r="I16" s="38">
        <v>649.67999999999995</v>
      </c>
      <c r="J16" s="70"/>
      <c r="K16" s="17">
        <f t="shared" si="3"/>
        <v>0</v>
      </c>
      <c r="L16" s="18" t="str">
        <f t="shared" si="2"/>
        <v>OK</v>
      </c>
      <c r="M16" s="96"/>
      <c r="N16" s="97"/>
      <c r="O16" s="97"/>
      <c r="P16" s="9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71" t="s">
        <v>83</v>
      </c>
      <c r="I17" s="64">
        <v>1200</v>
      </c>
      <c r="J17" s="70"/>
      <c r="K17" s="17">
        <f>J17-(SUM(M17:V17))</f>
        <v>0</v>
      </c>
      <c r="L17" s="18" t="str">
        <f t="shared" si="2"/>
        <v>OK</v>
      </c>
      <c r="M17" s="97"/>
      <c r="N17" s="96"/>
      <c r="O17" s="96"/>
      <c r="P17" s="94"/>
      <c r="Q17" s="26"/>
      <c r="R17" s="24"/>
      <c r="S17" s="24"/>
      <c r="T17" s="24"/>
      <c r="U17" s="25"/>
      <c r="V17" s="25"/>
    </row>
    <row r="18" spans="1:22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72" t="s">
        <v>84</v>
      </c>
      <c r="I18" s="38">
        <v>4869</v>
      </c>
      <c r="J18" s="70"/>
      <c r="K18" s="17">
        <f t="shared" ref="K18:K22" si="4">J18-(SUM(M18:V18))</f>
        <v>0</v>
      </c>
      <c r="L18" s="18" t="str">
        <f t="shared" ref="L18:L22" si="5">IF(K18&lt;0,"ATENÇÃO","OK")</f>
        <v>OK</v>
      </c>
      <c r="M18" s="94"/>
      <c r="N18" s="94"/>
      <c r="O18" s="94"/>
      <c r="P18" s="9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71" t="s">
        <v>84</v>
      </c>
      <c r="I19" s="64">
        <v>1564</v>
      </c>
      <c r="J19" s="70">
        <v>5</v>
      </c>
      <c r="K19" s="17">
        <f t="shared" si="4"/>
        <v>0</v>
      </c>
      <c r="L19" s="18" t="str">
        <f t="shared" si="5"/>
        <v>OK</v>
      </c>
      <c r="M19" s="99">
        <v>5</v>
      </c>
      <c r="N19" s="101"/>
      <c r="O19" s="94"/>
      <c r="P19" s="9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71" t="s">
        <v>84</v>
      </c>
      <c r="I20" s="64">
        <v>983</v>
      </c>
      <c r="J20" s="70">
        <v>4</v>
      </c>
      <c r="K20" s="17">
        <f t="shared" si="4"/>
        <v>0</v>
      </c>
      <c r="L20" s="18" t="str">
        <f t="shared" si="5"/>
        <v>OK</v>
      </c>
      <c r="M20" s="99">
        <v>4</v>
      </c>
      <c r="N20" s="101"/>
      <c r="O20" s="94"/>
      <c r="P20" s="9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72" t="s">
        <v>84</v>
      </c>
      <c r="I21" s="38">
        <v>57142.75</v>
      </c>
      <c r="J21" s="70"/>
      <c r="K21" s="17">
        <f t="shared" si="4"/>
        <v>0</v>
      </c>
      <c r="L21" s="18" t="str">
        <f t="shared" si="5"/>
        <v>OK</v>
      </c>
      <c r="M21" s="94"/>
      <c r="N21" s="94"/>
      <c r="O21" s="94"/>
      <c r="P21" s="9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71" t="s">
        <v>83</v>
      </c>
      <c r="I22" s="36">
        <v>15200</v>
      </c>
      <c r="J22" s="70"/>
      <c r="K22" s="17">
        <f t="shared" si="4"/>
        <v>0</v>
      </c>
      <c r="L22" s="18" t="str">
        <f t="shared" si="5"/>
        <v>OK</v>
      </c>
      <c r="M22" s="94"/>
      <c r="N22" s="94"/>
      <c r="O22" s="94"/>
      <c r="P22" s="9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B4:B7"/>
    <mergeCell ref="A4:A7"/>
    <mergeCell ref="A19:A20"/>
    <mergeCell ref="B19:B20"/>
    <mergeCell ref="U1:U2"/>
    <mergeCell ref="M1:M2"/>
    <mergeCell ref="N1:N2"/>
    <mergeCell ref="O1:O2"/>
    <mergeCell ref="P1:P2"/>
    <mergeCell ref="V1:V2"/>
    <mergeCell ref="D1:I1"/>
    <mergeCell ref="A2:L2"/>
    <mergeCell ref="A1:C1"/>
    <mergeCell ref="J1:L1"/>
    <mergeCell ref="R1:R2"/>
    <mergeCell ref="S1:S2"/>
    <mergeCell ref="T1:T2"/>
    <mergeCell ref="Q1:Q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5"/>
  <sheetViews>
    <sheetView zoomScale="106" zoomScaleNormal="106" workbookViewId="0">
      <selection activeCell="N17" sqref="N17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8.710937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29</v>
      </c>
      <c r="N1" s="75" t="s">
        <v>29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6" t="s">
        <v>2</v>
      </c>
      <c r="N3" s="16" t="s">
        <v>2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>
        <v>2</v>
      </c>
      <c r="K6" s="17">
        <f t="shared" si="0"/>
        <v>2</v>
      </c>
      <c r="L6" s="18" t="str">
        <f t="shared" si="1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39"/>
      <c r="N7" s="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39"/>
      <c r="N8" s="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39"/>
      <c r="N9" s="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39"/>
      <c r="N10" s="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39"/>
      <c r="N11" s="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39"/>
      <c r="N12" s="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39"/>
      <c r="N13" s="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39"/>
      <c r="N14" s="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39"/>
      <c r="N15" s="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39"/>
      <c r="N16" s="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40"/>
      <c r="N17" s="39"/>
      <c r="O17" s="39"/>
      <c r="P17" s="24"/>
      <c r="Q17" s="26"/>
      <c r="R17" s="24"/>
      <c r="S17" s="24"/>
      <c r="T17" s="24"/>
      <c r="U17" s="25"/>
      <c r="V17" s="25"/>
    </row>
    <row r="18" spans="1:22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24"/>
      <c r="N18" s="24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24"/>
      <c r="N19" s="24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24"/>
      <c r="N20" s="24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24"/>
      <c r="N21" s="24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24"/>
      <c r="N22" s="24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V1:V2"/>
    <mergeCell ref="A2:L2"/>
    <mergeCell ref="A4:A7"/>
    <mergeCell ref="B4:B7"/>
    <mergeCell ref="S1:S2"/>
    <mergeCell ref="T1:T2"/>
    <mergeCell ref="N1:N2"/>
    <mergeCell ref="O1:O2"/>
    <mergeCell ref="P1:P2"/>
    <mergeCell ref="Q1:Q2"/>
    <mergeCell ref="M1:M2"/>
    <mergeCell ref="A1:C1"/>
    <mergeCell ref="R1:R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5"/>
  <sheetViews>
    <sheetView zoomScale="112" zoomScaleNormal="112" workbookViewId="0">
      <selection activeCell="M13" sqref="M13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20.4257812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104</v>
      </c>
      <c r="N1" s="75" t="s">
        <v>29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53">
        <v>44841</v>
      </c>
      <c r="N3" s="16" t="s">
        <v>2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51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51"/>
      <c r="N5" s="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51"/>
      <c r="N6" s="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49"/>
      <c r="N7" s="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49"/>
      <c r="N8" s="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49"/>
      <c r="N9" s="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149"/>
      <c r="N10" s="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49"/>
      <c r="N11" s="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49"/>
      <c r="N12" s="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49"/>
      <c r="N13" s="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>
        <v>2</v>
      </c>
      <c r="K14" s="17">
        <f t="shared" si="2"/>
        <v>0</v>
      </c>
      <c r="L14" s="18" t="str">
        <f t="shared" si="1"/>
        <v>OK</v>
      </c>
      <c r="M14" s="152">
        <v>2</v>
      </c>
      <c r="N14" s="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49"/>
      <c r="N15" s="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49"/>
      <c r="N16" s="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50"/>
      <c r="N17" s="39"/>
      <c r="O17" s="39"/>
      <c r="P17" s="24"/>
      <c r="Q17" s="26"/>
      <c r="R17" s="24"/>
      <c r="S17" s="24"/>
      <c r="T17" s="24"/>
      <c r="U17" s="25"/>
      <c r="V17" s="25"/>
    </row>
    <row r="18" spans="1:22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48"/>
      <c r="N18" s="24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48"/>
      <c r="N19" s="24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48"/>
      <c r="N20" s="24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48"/>
      <c r="N21" s="24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48"/>
      <c r="N22" s="24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M1:M2"/>
    <mergeCell ref="V1:V2"/>
    <mergeCell ref="A2:L2"/>
    <mergeCell ref="A4:A7"/>
    <mergeCell ref="B4:B7"/>
    <mergeCell ref="T1:T2"/>
    <mergeCell ref="N1:N2"/>
    <mergeCell ref="O1:O2"/>
    <mergeCell ref="P1:P2"/>
    <mergeCell ref="Q1:Q2"/>
    <mergeCell ref="R1:R2"/>
    <mergeCell ref="A1:C1"/>
    <mergeCell ref="S1:S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9"/>
  <sheetViews>
    <sheetView tabSelected="1" zoomScaleNormal="100" workbookViewId="0">
      <selection activeCell="O36" sqref="O36"/>
    </sheetView>
  </sheetViews>
  <sheetFormatPr defaultColWidth="9.7109375" defaultRowHeight="15" x14ac:dyDescent="0.25"/>
  <cols>
    <col min="1" max="1" width="32.1406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5.5703125" style="1" customWidth="1"/>
    <col min="6" max="6" width="13.5703125" style="1" customWidth="1"/>
    <col min="7" max="7" width="12.5703125" style="1" customWidth="1"/>
    <col min="8" max="8" width="13.85546875" style="1" customWidth="1"/>
    <col min="9" max="9" width="12.5703125" style="6" customWidth="1"/>
    <col min="10" max="10" width="13.28515625" style="20" customWidth="1"/>
    <col min="11" max="11" width="12.5703125" style="4" customWidth="1"/>
    <col min="12" max="12" width="15.28515625" style="2" customWidth="1"/>
    <col min="13" max="13" width="17.140625" style="2" customWidth="1"/>
    <col min="14" max="16384" width="9.7109375" style="2"/>
  </cols>
  <sheetData>
    <row r="1" spans="1:13" ht="39.75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91" t="s">
        <v>30</v>
      </c>
      <c r="J1" s="91"/>
      <c r="K1" s="91"/>
      <c r="L1" s="91"/>
      <c r="M1" s="91"/>
    </row>
    <row r="2" spans="1:13" s="3" customFormat="1" ht="30" x14ac:dyDescent="0.2">
      <c r="A2" s="11" t="s">
        <v>3</v>
      </c>
      <c r="B2" s="11" t="s">
        <v>1</v>
      </c>
      <c r="C2" s="12" t="s">
        <v>4</v>
      </c>
      <c r="D2" s="12" t="s">
        <v>6</v>
      </c>
      <c r="E2" s="12" t="s">
        <v>79</v>
      </c>
      <c r="F2" s="12" t="s">
        <v>80</v>
      </c>
      <c r="G2" s="12" t="s">
        <v>9</v>
      </c>
      <c r="H2" s="13" t="s">
        <v>5</v>
      </c>
      <c r="I2" s="21" t="s">
        <v>8</v>
      </c>
      <c r="J2" s="15" t="s">
        <v>10</v>
      </c>
      <c r="K2" s="11" t="s">
        <v>11</v>
      </c>
      <c r="L2" s="22" t="s">
        <v>12</v>
      </c>
      <c r="M2" s="22" t="s">
        <v>13</v>
      </c>
    </row>
    <row r="3" spans="1:13" s="3" customFormat="1" ht="22.5" x14ac:dyDescent="0.2">
      <c r="A3" s="83" t="s">
        <v>31</v>
      </c>
      <c r="B3" s="77">
        <v>1</v>
      </c>
      <c r="C3" s="68">
        <v>1</v>
      </c>
      <c r="D3" s="42" t="s">
        <v>32</v>
      </c>
      <c r="E3" s="43" t="s">
        <v>33</v>
      </c>
      <c r="F3" s="43" t="s">
        <v>34</v>
      </c>
      <c r="G3" s="44" t="s">
        <v>28</v>
      </c>
      <c r="H3" s="69">
        <v>2262.13</v>
      </c>
      <c r="I3" s="70">
        <f>Reitoria!J4+CAV!J4+CEAD!J4+CEPLAN!J4+CEFID!J4+FAED!J4+CCT!J4+CEART!J4+CEO!J4+CERES!J4+ESAG!J4</f>
        <v>34</v>
      </c>
      <c r="J3" s="17">
        <f>(Reitoria!J4-Reitoria!K4)+(CAV!J4-CAV!K4)+(CEAD!J4-CEAD!K4)+(CEPLAN!J4-CEPLAN!K4)+(CEFID!J4-CEFID!K4)+(FAED!J4-FAED!K4)+(CCT!J4-CCT!K4)+(CEART!J4-CEART!K4)+(CEO!J4-CEO!K4)+(CERES!J4-CERES!K4)+(ESAG!J4-ESAG!K4)</f>
        <v>22</v>
      </c>
      <c r="K3" s="23">
        <f t="shared" ref="K3:K5" si="0">I3-J3</f>
        <v>12</v>
      </c>
      <c r="L3" s="10">
        <f t="shared" ref="L3:L5" si="1">H3*I3</f>
        <v>76912.42</v>
      </c>
      <c r="M3" s="10">
        <f t="shared" ref="M3:M5" si="2">H3*J3</f>
        <v>49766.86</v>
      </c>
    </row>
    <row r="4" spans="1:13" s="3" customFormat="1" ht="22.5" x14ac:dyDescent="0.2">
      <c r="A4" s="93"/>
      <c r="B4" s="78"/>
      <c r="C4" s="68">
        <v>2</v>
      </c>
      <c r="D4" s="42" t="s">
        <v>35</v>
      </c>
      <c r="E4" s="43" t="s">
        <v>33</v>
      </c>
      <c r="F4" s="43" t="s">
        <v>36</v>
      </c>
      <c r="G4" s="44" t="s">
        <v>28</v>
      </c>
      <c r="H4" s="69">
        <v>6593.9</v>
      </c>
      <c r="I4" s="70">
        <f>Reitoria!J5+CAV!J5+CEAD!J5+CEPLAN!J5+CEFID!J5+FAED!J5+CCT!J5+CEART!J5+CEO!J5+CERES!J5+ESAG!J5</f>
        <v>43</v>
      </c>
      <c r="J4" s="17">
        <f>(Reitoria!J5-Reitoria!K5)+(CAV!J5-CAV!K5)+(CEAD!J5-CEAD!K5)+(CEPLAN!J5-CEPLAN!K5)+(CEFID!J5-CEFID!K5)+(FAED!J5-FAED!K5)+(CCT!J5-CCT!K5)+(CEART!J5-CEART!K5)+(CEO!J5-CEO!K5)+(CERES!J5-CERES!K5)+(ESAG!J5-ESAG!K5)</f>
        <v>34</v>
      </c>
      <c r="K4" s="23">
        <f t="shared" si="0"/>
        <v>9</v>
      </c>
      <c r="L4" s="10">
        <f t="shared" si="1"/>
        <v>283537.7</v>
      </c>
      <c r="M4" s="10">
        <f t="shared" si="2"/>
        <v>224192.59999999998</v>
      </c>
    </row>
    <row r="5" spans="1:13" s="3" customFormat="1" x14ac:dyDescent="0.2">
      <c r="A5" s="93"/>
      <c r="B5" s="78"/>
      <c r="C5" s="68">
        <v>3</v>
      </c>
      <c r="D5" s="42" t="s">
        <v>37</v>
      </c>
      <c r="E5" s="43" t="s">
        <v>33</v>
      </c>
      <c r="F5" s="43" t="s">
        <v>36</v>
      </c>
      <c r="G5" s="44" t="s">
        <v>28</v>
      </c>
      <c r="H5" s="69">
        <v>9020</v>
      </c>
      <c r="I5" s="70">
        <f>Reitoria!J6+CAV!J6+CEAD!J6+CEPLAN!J6+CEFID!J6+FAED!J6+CCT!J6+CEART!J6+CEO!J6+CERES!J6+ESAG!J6</f>
        <v>21</v>
      </c>
      <c r="J5" s="17">
        <f>(Reitoria!J6-Reitoria!K6)+(CAV!J6-CAV!K6)+(CEAD!J6-CEAD!K6)+(CEPLAN!J6-CEPLAN!K6)+(CEFID!J6-CEFID!K6)+(FAED!J6-FAED!K6)+(CCT!J6-CCT!K6)+(CEART!J6-CEART!K6)+(CEO!J6-CEO!K6)+(CERES!J6-CERES!K6)+(ESAG!J6-ESAG!K6)</f>
        <v>12</v>
      </c>
      <c r="K5" s="23">
        <f t="shared" si="0"/>
        <v>9</v>
      </c>
      <c r="L5" s="10">
        <f t="shared" si="1"/>
        <v>189420</v>
      </c>
      <c r="M5" s="10">
        <f t="shared" si="2"/>
        <v>108240</v>
      </c>
    </row>
    <row r="6" spans="1:13" s="7" customFormat="1" ht="22.5" x14ac:dyDescent="0.25">
      <c r="A6" s="84"/>
      <c r="B6" s="79"/>
      <c r="C6" s="35">
        <v>4</v>
      </c>
      <c r="D6" s="42" t="s">
        <v>38</v>
      </c>
      <c r="E6" s="43" t="s">
        <v>33</v>
      </c>
      <c r="F6" s="43" t="s">
        <v>34</v>
      </c>
      <c r="G6" s="44" t="s">
        <v>28</v>
      </c>
      <c r="H6" s="36">
        <v>2879.85</v>
      </c>
      <c r="I6" s="70">
        <f>Reitoria!J7+CAV!J7+CEAD!J7+CEPLAN!J7+CEFID!J7+FAED!J7+CCT!J7+CEART!J7+CEO!J7+CERES!J7+ESAG!J7</f>
        <v>4</v>
      </c>
      <c r="J6" s="17">
        <f>(Reitoria!J7-Reitoria!K7)+(CAV!J7-CAV!K7)+(CEAD!J7-CEAD!K7)+(CEPLAN!J7-CEPLAN!K7)+(CEFID!J7-CEFID!K7)+(FAED!J7-FAED!K7)+(CCT!J7-CCT!K7)+(CEART!J7-CEART!K7)+(CEO!J7-CEO!K7)+(CERES!J7-CERES!K7)+(ESAG!J7-ESAG!K7)</f>
        <v>0</v>
      </c>
      <c r="K6" s="23">
        <f t="shared" ref="K6:K21" si="3">I6-J6</f>
        <v>4</v>
      </c>
      <c r="L6" s="10">
        <f>H6*I6</f>
        <v>11519.4</v>
      </c>
      <c r="M6" s="10">
        <f>H6*J6</f>
        <v>0</v>
      </c>
    </row>
    <row r="7" spans="1:13" s="7" customFormat="1" ht="33.75" x14ac:dyDescent="0.25">
      <c r="A7" s="46" t="s">
        <v>39</v>
      </c>
      <c r="B7" s="49">
        <v>3</v>
      </c>
      <c r="C7" s="35">
        <v>6</v>
      </c>
      <c r="D7" s="51" t="s">
        <v>45</v>
      </c>
      <c r="E7" s="52" t="s">
        <v>46</v>
      </c>
      <c r="F7" s="52" t="s">
        <v>47</v>
      </c>
      <c r="G7" s="53" t="s">
        <v>28</v>
      </c>
      <c r="H7" s="38">
        <v>2889.99</v>
      </c>
      <c r="I7" s="70">
        <f>Reitoria!J8+CAV!J8+CEAD!J8+CEPLAN!J8+CEFID!J8+FAED!J8+CCT!J8+CEART!J8+CEO!J8+CERES!J8+ESAG!J8</f>
        <v>1</v>
      </c>
      <c r="J7" s="17">
        <f>(Reitoria!J8-Reitoria!K8)+(CAV!J8-CAV!K8)+(CEAD!J8-CEAD!K8)+(CEPLAN!J8-CEPLAN!K8)+(CEFID!J8-CEFID!K8)+(FAED!J8-FAED!K8)+(CCT!J8-CCT!K8)+(CEART!J8-CEART!K8)+(CEO!J8-CEO!K8)+(CERES!J8-CERES!K8)+(ESAG!J8-ESAG!K8)</f>
        <v>0</v>
      </c>
      <c r="K7" s="23">
        <f t="shared" si="3"/>
        <v>1</v>
      </c>
      <c r="L7" s="10">
        <f t="shared" ref="L7:L18" si="4">H7*I7</f>
        <v>2889.99</v>
      </c>
      <c r="M7" s="10">
        <f t="shared" ref="M7:M18" si="5">H7*J7</f>
        <v>0</v>
      </c>
    </row>
    <row r="8" spans="1:13" s="7" customFormat="1" ht="33.75" x14ac:dyDescent="0.25">
      <c r="A8" s="47" t="s">
        <v>40</v>
      </c>
      <c r="B8" s="49">
        <v>5</v>
      </c>
      <c r="C8" s="35">
        <v>8</v>
      </c>
      <c r="D8" s="42" t="s">
        <v>48</v>
      </c>
      <c r="E8" s="43" t="s">
        <v>49</v>
      </c>
      <c r="F8" s="43" t="s">
        <v>34</v>
      </c>
      <c r="G8" s="44" t="s">
        <v>28</v>
      </c>
      <c r="H8" s="36">
        <v>1778</v>
      </c>
      <c r="I8" s="70">
        <f>Reitoria!J9+CAV!J9+CEAD!J9+CEPLAN!J9+CEFID!J9+FAED!J9+CCT!J9+CEART!J9+CEO!J9+CERES!J9+ESAG!J9</f>
        <v>2</v>
      </c>
      <c r="J8" s="17">
        <f>(Reitoria!J9-Reitoria!K9)+(CAV!J9-CAV!K9)+(CEAD!J9-CEAD!K9)+(CEPLAN!J9-CEPLAN!K9)+(CEFID!J9-CEFID!K9)+(FAED!J9-FAED!K9)+(CCT!J9-CCT!K9)+(CEART!J9-CEART!K9)+(CEO!J9-CEO!K9)+(CERES!J9-CERES!K9)+(ESAG!J9-ESAG!K9)</f>
        <v>2</v>
      </c>
      <c r="K8" s="23">
        <f t="shared" si="3"/>
        <v>0</v>
      </c>
      <c r="L8" s="10">
        <f t="shared" si="4"/>
        <v>3556</v>
      </c>
      <c r="M8" s="10">
        <f t="shared" si="5"/>
        <v>3556</v>
      </c>
    </row>
    <row r="9" spans="1:13" s="7" customFormat="1" ht="22.5" x14ac:dyDescent="0.25">
      <c r="A9" s="46" t="s">
        <v>41</v>
      </c>
      <c r="B9" s="49">
        <v>6</v>
      </c>
      <c r="C9" s="35">
        <v>9</v>
      </c>
      <c r="D9" s="54" t="s">
        <v>50</v>
      </c>
      <c r="E9" s="52" t="s">
        <v>51</v>
      </c>
      <c r="F9" s="52" t="s">
        <v>36</v>
      </c>
      <c r="G9" s="53" t="s">
        <v>28</v>
      </c>
      <c r="H9" s="38">
        <v>14590</v>
      </c>
      <c r="I9" s="70">
        <f>Reitoria!J10+CAV!J10+CEAD!J10+CEPLAN!J10+CEFID!J10+FAED!J10+CCT!J10+CEART!J10+CEO!J10+CERES!J10+ESAG!J10</f>
        <v>6</v>
      </c>
      <c r="J9" s="17">
        <f>(Reitoria!J10-Reitoria!K10)+(CAV!J10-CAV!K10)+(CEAD!J10-CEAD!K10)+(CEPLAN!J10-CEPLAN!K10)+(CEFID!J10-CEFID!K10)+(FAED!J10-FAED!K10)+(CCT!J10-CCT!K10)+(CEART!J10-CEART!K10)+(CEO!J10-CEO!K10)+(CERES!J10-CERES!K10)+(ESAG!J10-ESAG!K10)</f>
        <v>6</v>
      </c>
      <c r="K9" s="23">
        <f t="shared" si="3"/>
        <v>0</v>
      </c>
      <c r="L9" s="10">
        <f t="shared" si="4"/>
        <v>87540</v>
      </c>
      <c r="M9" s="10">
        <f t="shared" si="5"/>
        <v>87540</v>
      </c>
    </row>
    <row r="10" spans="1:13" s="7" customFormat="1" ht="33.75" x14ac:dyDescent="0.25">
      <c r="A10" s="48" t="s">
        <v>42</v>
      </c>
      <c r="B10" s="49">
        <v>8</v>
      </c>
      <c r="C10" s="35">
        <v>11</v>
      </c>
      <c r="D10" s="55" t="s">
        <v>52</v>
      </c>
      <c r="E10" s="56" t="s">
        <v>53</v>
      </c>
      <c r="F10" s="56" t="s">
        <v>47</v>
      </c>
      <c r="G10" s="57" t="s">
        <v>28</v>
      </c>
      <c r="H10" s="36">
        <v>900</v>
      </c>
      <c r="I10" s="70">
        <f>Reitoria!J11+CAV!J11+CEAD!J11+CEPLAN!J11+CEFID!J11+FAED!J11+CCT!J11+CEART!J11+CEO!J11+CERES!J11+ESAG!J11</f>
        <v>2</v>
      </c>
      <c r="J10" s="17">
        <f>(Reitoria!J11-Reitoria!K11)+(CAV!J11-CAV!K11)+(CEAD!J11-CEAD!K11)+(CEPLAN!J11-CEPLAN!K11)+(CEFID!J11-CEFID!K11)+(FAED!J11-FAED!K11)+(CCT!J11-CCT!K11)+(CEART!J11-CEART!K11)+(CEO!J11-CEO!K11)+(CERES!J11-CERES!K11)+(ESAG!J11-ESAG!K11)</f>
        <v>0</v>
      </c>
      <c r="K10" s="23">
        <f t="shared" si="3"/>
        <v>2</v>
      </c>
      <c r="L10" s="10">
        <f t="shared" si="4"/>
        <v>1800</v>
      </c>
      <c r="M10" s="10">
        <f t="shared" si="5"/>
        <v>0</v>
      </c>
    </row>
    <row r="11" spans="1:13" s="7" customFormat="1" ht="22.5" x14ac:dyDescent="0.25">
      <c r="A11" s="46" t="s">
        <v>41</v>
      </c>
      <c r="B11" s="49">
        <v>9</v>
      </c>
      <c r="C11" s="35">
        <v>12</v>
      </c>
      <c r="D11" s="58" t="s">
        <v>54</v>
      </c>
      <c r="E11" s="59" t="s">
        <v>55</v>
      </c>
      <c r="F11" s="59" t="s">
        <v>47</v>
      </c>
      <c r="G11" s="53" t="s">
        <v>28</v>
      </c>
      <c r="H11" s="38">
        <v>3990</v>
      </c>
      <c r="I11" s="70">
        <f>Reitoria!J12+CAV!J12+CEAD!J12+CEPLAN!J12+CEFID!J12+FAED!J12+CCT!J12+CEART!J12+CEO!J12+CERES!J12+ESAG!J12</f>
        <v>2</v>
      </c>
      <c r="J11" s="17">
        <f>(Reitoria!J12-Reitoria!K12)+(CAV!J12-CAV!K12)+(CEAD!J12-CEAD!K12)+(CEPLAN!J12-CEPLAN!K12)+(CEFID!J12-CEFID!K12)+(FAED!J12-FAED!K12)+(CCT!J12-CCT!K12)+(CEART!J12-CEART!K12)+(CEO!J12-CEO!K12)+(CERES!J12-CERES!K12)+(ESAG!J12-ESAG!K12)</f>
        <v>2</v>
      </c>
      <c r="K11" s="23">
        <f t="shared" si="3"/>
        <v>0</v>
      </c>
      <c r="L11" s="10">
        <f t="shared" si="4"/>
        <v>7980</v>
      </c>
      <c r="M11" s="10">
        <f t="shared" si="5"/>
        <v>7980</v>
      </c>
    </row>
    <row r="12" spans="1:13" s="7" customFormat="1" ht="33.75" x14ac:dyDescent="0.25">
      <c r="A12" s="47" t="s">
        <v>40</v>
      </c>
      <c r="B12" s="49">
        <v>10</v>
      </c>
      <c r="C12" s="35">
        <v>13</v>
      </c>
      <c r="D12" s="60" t="s">
        <v>56</v>
      </c>
      <c r="E12" s="43" t="s">
        <v>57</v>
      </c>
      <c r="F12" s="43" t="s">
        <v>47</v>
      </c>
      <c r="G12" s="44" t="s">
        <v>28</v>
      </c>
      <c r="H12" s="36">
        <v>12599</v>
      </c>
      <c r="I12" s="70">
        <f>Reitoria!J13+CAV!J13+CEAD!J13+CEPLAN!J13+CEFID!J13+FAED!J13+CCT!J13+CEART!J13+CEO!J13+CERES!J13+ESAG!J13</f>
        <v>2</v>
      </c>
      <c r="J12" s="17">
        <f>(Reitoria!J13-Reitoria!K13)+(CAV!J13-CAV!K13)+(CEAD!J13-CEAD!K13)+(CEPLAN!J13-CEPLAN!K13)+(CEFID!J13-CEFID!K13)+(FAED!J13-FAED!K13)+(CCT!J13-CCT!K13)+(CEART!J13-CEART!K13)+(CEO!J13-CEO!K13)+(CERES!J13-CERES!K13)+(ESAG!J13-ESAG!K13)</f>
        <v>2</v>
      </c>
      <c r="K12" s="23">
        <f t="shared" si="3"/>
        <v>0</v>
      </c>
      <c r="L12" s="10">
        <f t="shared" si="4"/>
        <v>25198</v>
      </c>
      <c r="M12" s="10">
        <f t="shared" si="5"/>
        <v>25198</v>
      </c>
    </row>
    <row r="13" spans="1:13" s="7" customFormat="1" ht="33.75" x14ac:dyDescent="0.25">
      <c r="A13" s="46" t="s">
        <v>42</v>
      </c>
      <c r="B13" s="65">
        <v>12</v>
      </c>
      <c r="C13" s="35">
        <v>15</v>
      </c>
      <c r="D13" s="51" t="s">
        <v>58</v>
      </c>
      <c r="E13" s="52" t="s">
        <v>59</v>
      </c>
      <c r="F13" s="52" t="s">
        <v>47</v>
      </c>
      <c r="G13" s="53" t="s">
        <v>28</v>
      </c>
      <c r="H13" s="38">
        <v>4770.33</v>
      </c>
      <c r="I13" s="70">
        <f>Reitoria!J14+CAV!J14+CEAD!J14+CEPLAN!J14+CEFID!J14+FAED!J14+CCT!J14+CEART!J14+CEO!J14+CERES!J14+ESAG!J14</f>
        <v>2</v>
      </c>
      <c r="J13" s="17">
        <f>(Reitoria!J14-Reitoria!K14)+(CAV!J14-CAV!K14)+(CEAD!J14-CEAD!K14)+(CEPLAN!J14-CEPLAN!K14)+(CEFID!J14-CEFID!K14)+(FAED!J14-FAED!K14)+(CCT!J14-CCT!K14)+(CEART!J14-CEART!K14)+(CEO!J14-CEO!K14)+(CERES!J14-CERES!K14)+(ESAG!J14-ESAG!K14)</f>
        <v>2</v>
      </c>
      <c r="K13" s="23">
        <f t="shared" si="3"/>
        <v>0</v>
      </c>
      <c r="L13" s="10">
        <f t="shared" si="4"/>
        <v>9540.66</v>
      </c>
      <c r="M13" s="10">
        <f t="shared" si="5"/>
        <v>9540.66</v>
      </c>
    </row>
    <row r="14" spans="1:13" s="7" customFormat="1" ht="33.75" x14ac:dyDescent="0.25">
      <c r="A14" s="47" t="s">
        <v>42</v>
      </c>
      <c r="B14" s="65">
        <v>13</v>
      </c>
      <c r="C14" s="35">
        <v>16</v>
      </c>
      <c r="D14" s="60" t="s">
        <v>60</v>
      </c>
      <c r="E14" s="43" t="s">
        <v>61</v>
      </c>
      <c r="F14" s="43" t="s">
        <v>36</v>
      </c>
      <c r="G14" s="44" t="s">
        <v>28</v>
      </c>
      <c r="H14" s="36">
        <v>16900</v>
      </c>
      <c r="I14" s="70">
        <f>Reitoria!J15+CAV!J15+CEAD!J15+CEPLAN!J15+CEFID!J15+FAED!J15+CCT!J15+CEART!J15+CEO!J15+CERES!J15+ESAG!J15</f>
        <v>1</v>
      </c>
      <c r="J14" s="17">
        <f>(Reitoria!J15-Reitoria!K15)+(CAV!J15-CAV!K15)+(CEAD!J15-CEAD!K15)+(CEPLAN!J15-CEPLAN!K15)+(CEFID!J15-CEFID!K15)+(FAED!J15-FAED!K15)+(CCT!J15-CCT!K15)+(CEART!J15-CEART!K15)+(CEO!J15-CEO!K15)+(CERES!J15-CERES!K15)+(ESAG!J15-ESAG!K15)</f>
        <v>1</v>
      </c>
      <c r="K14" s="23">
        <f t="shared" si="3"/>
        <v>0</v>
      </c>
      <c r="L14" s="10">
        <f t="shared" si="4"/>
        <v>16900</v>
      </c>
      <c r="M14" s="10">
        <f t="shared" si="5"/>
        <v>16900</v>
      </c>
    </row>
    <row r="15" spans="1:13" s="7" customFormat="1" ht="33.75" x14ac:dyDescent="0.25">
      <c r="A15" s="46" t="s">
        <v>40</v>
      </c>
      <c r="B15" s="65">
        <v>14</v>
      </c>
      <c r="C15" s="35">
        <v>17</v>
      </c>
      <c r="D15" s="51" t="s">
        <v>62</v>
      </c>
      <c r="E15" s="52" t="s">
        <v>63</v>
      </c>
      <c r="F15" s="52" t="s">
        <v>34</v>
      </c>
      <c r="G15" s="53" t="s">
        <v>28</v>
      </c>
      <c r="H15" s="38">
        <v>649.67999999999995</v>
      </c>
      <c r="I15" s="70">
        <f>Reitoria!J16+CAV!J16+CEAD!J16+CEPLAN!J16+CEFID!J16+FAED!J16+CCT!J16+CEART!J16+CEO!J16+CERES!J16+ESAG!J16</f>
        <v>1</v>
      </c>
      <c r="J15" s="17">
        <f>(Reitoria!J16-Reitoria!K16)+(CAV!J16-CAV!K16)+(CEAD!J16-CEAD!K16)+(CEPLAN!J16-CEPLAN!K16)+(CEFID!J16-CEFID!K16)+(FAED!J16-FAED!K16)+(CCT!J16-CCT!K16)+(CEART!J16-CEART!K16)+(CEO!J16-CEO!K16)+(CERES!J16-CERES!K16)+(ESAG!J16-ESAG!K16)</f>
        <v>1</v>
      </c>
      <c r="K15" s="23">
        <f t="shared" si="3"/>
        <v>0</v>
      </c>
      <c r="L15" s="10">
        <f t="shared" si="4"/>
        <v>649.67999999999995</v>
      </c>
      <c r="M15" s="10">
        <f t="shared" si="5"/>
        <v>649.67999999999995</v>
      </c>
    </row>
    <row r="16" spans="1:13" s="7" customFormat="1" ht="112.5" x14ac:dyDescent="0.25">
      <c r="A16" s="47" t="s">
        <v>43</v>
      </c>
      <c r="B16" s="65">
        <v>15</v>
      </c>
      <c r="C16" s="35">
        <v>18</v>
      </c>
      <c r="D16" s="42" t="s">
        <v>64</v>
      </c>
      <c r="E16" s="43" t="s">
        <v>65</v>
      </c>
      <c r="F16" s="43" t="s">
        <v>34</v>
      </c>
      <c r="G16" s="44" t="s">
        <v>28</v>
      </c>
      <c r="H16" s="36">
        <v>1200</v>
      </c>
      <c r="I16" s="70">
        <f>Reitoria!J17+CAV!J17+CEAD!J17+CEPLAN!J17+CEFID!J17+FAED!J17+CCT!J17+CEART!J17+CEO!J17+CERES!J17+ESAG!J17</f>
        <v>20</v>
      </c>
      <c r="J16" s="17">
        <v>0</v>
      </c>
      <c r="K16" s="23">
        <f t="shared" si="3"/>
        <v>20</v>
      </c>
      <c r="L16" s="10">
        <f t="shared" si="4"/>
        <v>24000</v>
      </c>
      <c r="M16" s="10">
        <f t="shared" si="5"/>
        <v>0</v>
      </c>
    </row>
    <row r="17" spans="1:13" s="7" customFormat="1" ht="22.5" x14ac:dyDescent="0.25">
      <c r="A17" s="46" t="s">
        <v>44</v>
      </c>
      <c r="B17" s="65">
        <v>16</v>
      </c>
      <c r="C17" s="35">
        <v>19</v>
      </c>
      <c r="D17" s="51" t="s">
        <v>66</v>
      </c>
      <c r="E17" s="52" t="s">
        <v>67</v>
      </c>
      <c r="F17" s="52" t="s">
        <v>47</v>
      </c>
      <c r="G17" s="53" t="s">
        <v>28</v>
      </c>
      <c r="H17" s="38">
        <v>4869</v>
      </c>
      <c r="I17" s="70">
        <f>Reitoria!J18+CAV!J18+CEAD!J18+CEPLAN!J18+CEFID!J18+FAED!J18+CCT!J18+CEART!J18+CEO!J18+CERES!J18+ESAG!J18</f>
        <v>1</v>
      </c>
      <c r="J17" s="17">
        <f>(Reitoria!J18-Reitoria!K18)+(CAV!J18-CAV!K18)+(CEAD!J18-CEAD!K18)+(CEPLAN!J18-CEPLAN!K18)+(CEFID!J18-CEFID!K18)+(FAED!J18-FAED!K18)+(CCT!J18-CCT!K18)+(CEART!J18-CEART!K18)+(CEO!J18-CEO!K18)+(CERES!J18-CERES!K18)+(ESAG!J18-ESAG!K18)</f>
        <v>1</v>
      </c>
      <c r="K17" s="23">
        <f t="shared" si="3"/>
        <v>0</v>
      </c>
      <c r="L17" s="10">
        <f t="shared" si="4"/>
        <v>4869</v>
      </c>
      <c r="M17" s="10">
        <f t="shared" si="5"/>
        <v>4869</v>
      </c>
    </row>
    <row r="18" spans="1:13" s="7" customFormat="1" ht="15" customHeight="1" x14ac:dyDescent="0.25">
      <c r="A18" s="83" t="s">
        <v>40</v>
      </c>
      <c r="B18" s="85">
        <v>17</v>
      </c>
      <c r="C18" s="63">
        <v>20</v>
      </c>
      <c r="D18" s="42" t="s">
        <v>70</v>
      </c>
      <c r="E18" s="43" t="s">
        <v>71</v>
      </c>
      <c r="F18" s="43" t="s">
        <v>47</v>
      </c>
      <c r="G18" s="44" t="s">
        <v>28</v>
      </c>
      <c r="H18" s="36">
        <v>1564</v>
      </c>
      <c r="I18" s="70">
        <f>Reitoria!J19+CAV!J19+CEAD!J19+CEPLAN!J19+CEFID!J19+FAED!J19+CCT!J19+CEART!J19+CEO!J19+CERES!J19+ESAG!J19</f>
        <v>5</v>
      </c>
      <c r="J18" s="17">
        <f>(Reitoria!J19-Reitoria!K19)+(CAV!J19-CAV!K19)+(CEAD!J19-CEAD!K19)+(CEPLAN!J19-CEPLAN!K19)+(CEFID!J19-CEFID!K19)+(FAED!J19-FAED!K19)+(CCT!J19-CCT!K19)+(CEART!J19-CEART!K19)+(CEO!J19-CEO!K19)+(CERES!J19-CERES!K19)+(ESAG!J19-ESAG!K19)</f>
        <v>5</v>
      </c>
      <c r="K18" s="23">
        <f t="shared" si="3"/>
        <v>0</v>
      </c>
      <c r="L18" s="10">
        <f t="shared" si="4"/>
        <v>7820</v>
      </c>
      <c r="M18" s="10">
        <f t="shared" si="5"/>
        <v>7820</v>
      </c>
    </row>
    <row r="19" spans="1:13" s="7" customFormat="1" ht="16.5" customHeight="1" x14ac:dyDescent="0.25">
      <c r="A19" s="84"/>
      <c r="B19" s="86"/>
      <c r="C19" s="63">
        <v>21</v>
      </c>
      <c r="D19" s="66" t="s">
        <v>72</v>
      </c>
      <c r="E19" s="67" t="s">
        <v>71</v>
      </c>
      <c r="F19" s="67" t="s">
        <v>47</v>
      </c>
      <c r="G19" s="44" t="s">
        <v>28</v>
      </c>
      <c r="H19" s="64">
        <v>983</v>
      </c>
      <c r="I19" s="70">
        <f>Reitoria!J20+CAV!J20+CEAD!J20+CEPLAN!J20+CEFID!J20+FAED!J20+CCT!J20+CEART!J20+CEO!J20+CERES!J20+ESAG!J20</f>
        <v>4</v>
      </c>
      <c r="J19" s="17">
        <f>(Reitoria!J20-Reitoria!K20)+(CAV!J20-CAV!K20)+(CEAD!J20-CEAD!K20)+(CEPLAN!J20-CEPLAN!K20)+(CEFID!J20-CEFID!K20)+(FAED!J20-FAED!K20)+(CCT!J20-CCT!K20)+(CEART!J20-CEART!K20)+(CEO!J20-CEO!K20)+(CERES!J20-CERES!K20)+(ESAG!J20-ESAG!K20)</f>
        <v>4</v>
      </c>
      <c r="K19" s="23">
        <f t="shared" si="3"/>
        <v>0</v>
      </c>
      <c r="L19" s="10">
        <f t="shared" ref="L19:L21" si="6">H19*I19</f>
        <v>3932</v>
      </c>
      <c r="M19" s="10">
        <f t="shared" ref="M19:M21" si="7">H19*J19</f>
        <v>3932</v>
      </c>
    </row>
    <row r="20" spans="1:13" s="7" customFormat="1" ht="22.5" x14ac:dyDescent="0.25">
      <c r="A20" s="46" t="s">
        <v>68</v>
      </c>
      <c r="B20" s="50">
        <v>18</v>
      </c>
      <c r="C20" s="37">
        <v>22</v>
      </c>
      <c r="D20" s="54" t="s">
        <v>73</v>
      </c>
      <c r="E20" s="52" t="s">
        <v>74</v>
      </c>
      <c r="F20" s="52" t="s">
        <v>75</v>
      </c>
      <c r="G20" s="53" t="s">
        <v>28</v>
      </c>
      <c r="H20" s="38">
        <v>57142.75</v>
      </c>
      <c r="I20" s="70">
        <f>Reitoria!J21+CAV!J21+CEAD!J21+CEPLAN!J21+CEFID!J21+FAED!J21+CCT!J21+CEART!J21+CEO!J21+CERES!J21+ESAG!J21</f>
        <v>4</v>
      </c>
      <c r="J20" s="17">
        <f>(Reitoria!J21-Reitoria!K21)+(CAV!J21-CAV!K21)+(CEAD!J21-CEAD!K21)+(CEPLAN!J21-CEPLAN!K21)+(CEFID!J21-CEFID!K21)+(FAED!J21-FAED!K21)+(CCT!J21-CCT!K21)+(CEART!J21-CEART!K21)+(CEO!J21-CEO!K21)+(CERES!J21-CERES!K21)+(ESAG!J21-ESAG!K21)</f>
        <v>4</v>
      </c>
      <c r="K20" s="23">
        <f t="shared" si="3"/>
        <v>0</v>
      </c>
      <c r="L20" s="10">
        <f t="shared" si="6"/>
        <v>228571</v>
      </c>
      <c r="M20" s="10">
        <f t="shared" si="7"/>
        <v>228571</v>
      </c>
    </row>
    <row r="21" spans="1:13" s="7" customFormat="1" ht="22.5" x14ac:dyDescent="0.25">
      <c r="A21" s="47" t="s">
        <v>69</v>
      </c>
      <c r="B21" s="65">
        <v>20</v>
      </c>
      <c r="C21" s="35">
        <v>24</v>
      </c>
      <c r="D21" s="47" t="s">
        <v>76</v>
      </c>
      <c r="E21" s="67" t="s">
        <v>77</v>
      </c>
      <c r="F21" s="43" t="s">
        <v>75</v>
      </c>
      <c r="G21" s="44" t="s">
        <v>28</v>
      </c>
      <c r="H21" s="36">
        <v>15200</v>
      </c>
      <c r="I21" s="70">
        <f>Reitoria!J22+CAV!J22+CEAD!J22+CEPLAN!J22+CEFID!J22+FAED!J22+CCT!J22+CEART!J22+CEO!J22+CERES!J22+ESAG!J22</f>
        <v>1</v>
      </c>
      <c r="J21" s="17">
        <f>(Reitoria!J22-Reitoria!K22)+(CAV!J22-CAV!K22)+(CEAD!J22-CEAD!K22)+(CEPLAN!J22-CEPLAN!K22)+(CEFID!J22-CEFID!K22)+(FAED!J22-FAED!K22)+(CCT!J22-CCT!K22)+(CEART!J22-CEART!K22)+(CEO!J22-CEO!K22)+(CERES!J22-CERES!K22)+(ESAG!J22-ESAG!K22)</f>
        <v>1</v>
      </c>
      <c r="K21" s="23">
        <f t="shared" si="3"/>
        <v>0</v>
      </c>
      <c r="L21" s="10">
        <f t="shared" si="6"/>
        <v>15200</v>
      </c>
      <c r="M21" s="10">
        <f t="shared" si="7"/>
        <v>15200</v>
      </c>
    </row>
    <row r="22" spans="1:13" s="7" customFormat="1" x14ac:dyDescent="0.25">
      <c r="A22" s="1"/>
      <c r="B22" s="1"/>
      <c r="C22" s="19"/>
      <c r="D22" s="1"/>
      <c r="E22" s="1"/>
      <c r="F22" s="1"/>
      <c r="G22" s="1"/>
      <c r="H22" s="29"/>
      <c r="I22" s="6"/>
      <c r="J22" s="20"/>
      <c r="K22" s="8"/>
      <c r="L22" s="10">
        <f>SUM(L3:L21)</f>
        <v>1001835.8500000001</v>
      </c>
      <c r="M22" s="10">
        <f>SUM(M3:M21)</f>
        <v>793955.79999999993</v>
      </c>
    </row>
    <row r="23" spans="1:13" s="7" customFormat="1" x14ac:dyDescent="0.25">
      <c r="A23" s="1"/>
      <c r="B23" s="1"/>
      <c r="C23" s="19"/>
      <c r="D23" s="1"/>
      <c r="E23" s="1"/>
      <c r="F23" s="1"/>
      <c r="G23" s="1"/>
      <c r="H23" s="29"/>
      <c r="I23" s="19"/>
      <c r="J23" s="1"/>
      <c r="K23" s="1"/>
    </row>
    <row r="24" spans="1:13" s="7" customFormat="1" ht="15.75" x14ac:dyDescent="0.25">
      <c r="A24" s="1"/>
      <c r="B24" s="1"/>
      <c r="C24" s="19"/>
      <c r="D24" s="1"/>
      <c r="E24" s="1"/>
      <c r="F24" s="1"/>
      <c r="G24" s="1"/>
      <c r="H24" s="29"/>
      <c r="I24" s="92" t="str">
        <f>A1</f>
        <v>PROCESSO: PE 824/2022/UDESC</v>
      </c>
      <c r="J24" s="92"/>
      <c r="K24" s="92"/>
      <c r="L24" s="92"/>
      <c r="M24" s="92"/>
    </row>
    <row r="25" spans="1:13" s="7" customFormat="1" ht="30.75" customHeight="1" x14ac:dyDescent="0.25">
      <c r="A25" s="1"/>
      <c r="B25" s="1"/>
      <c r="C25" s="19"/>
      <c r="D25" s="1"/>
      <c r="E25" s="1"/>
      <c r="F25" s="1"/>
      <c r="G25" s="1"/>
      <c r="H25" s="1"/>
      <c r="I25" s="92" t="str">
        <f>D1</f>
        <v>OBJETO: AQUISIÇÃO DE LICENÇAS DE USO E/OU MÍDIAS E ATUALIZAÇÕES DE SOFTWARES PARA A UDESC,</v>
      </c>
      <c r="J25" s="92"/>
      <c r="K25" s="92"/>
      <c r="L25" s="92"/>
      <c r="M25" s="92"/>
    </row>
    <row r="26" spans="1:13" s="7" customFormat="1" ht="15.75" x14ac:dyDescent="0.25">
      <c r="A26" s="1"/>
      <c r="B26" s="1"/>
      <c r="C26" s="19"/>
      <c r="D26" s="1"/>
      <c r="E26" s="1"/>
      <c r="F26" s="1"/>
      <c r="G26" s="1"/>
      <c r="H26" s="1"/>
      <c r="I26" s="92" t="str">
        <f>I1</f>
        <v>VIGÊNCIA DA ATA: 28/06/2022 até 28/06/2023</v>
      </c>
      <c r="J26" s="92"/>
      <c r="K26" s="92"/>
      <c r="L26" s="92"/>
      <c r="M26" s="92"/>
    </row>
    <row r="27" spans="1:13" s="7" customFormat="1" ht="15.75" x14ac:dyDescent="0.25">
      <c r="A27" s="1"/>
      <c r="B27" s="1"/>
      <c r="C27" s="19"/>
      <c r="D27" s="1"/>
      <c r="E27" s="1"/>
      <c r="F27" s="1"/>
      <c r="G27" s="1"/>
      <c r="H27" s="1"/>
      <c r="I27" s="87" t="s">
        <v>14</v>
      </c>
      <c r="J27" s="88"/>
      <c r="K27" s="88"/>
      <c r="L27" s="89"/>
      <c r="M27" s="32">
        <f>L22</f>
        <v>1001835.8500000001</v>
      </c>
    </row>
    <row r="28" spans="1:13" s="7" customFormat="1" ht="15.75" x14ac:dyDescent="0.25">
      <c r="A28" s="1"/>
      <c r="B28" s="1"/>
      <c r="C28" s="19"/>
      <c r="D28" s="1"/>
      <c r="E28" s="1"/>
      <c r="F28" s="1"/>
      <c r="G28" s="1"/>
      <c r="H28" s="1"/>
      <c r="I28" s="87" t="s">
        <v>15</v>
      </c>
      <c r="J28" s="88"/>
      <c r="K28" s="88"/>
      <c r="L28" s="89"/>
      <c r="M28" s="32">
        <f>M22</f>
        <v>793955.79999999993</v>
      </c>
    </row>
    <row r="29" spans="1:13" s="7" customFormat="1" ht="15.75" customHeight="1" x14ac:dyDescent="0.25">
      <c r="A29" s="1"/>
      <c r="B29" s="1"/>
      <c r="C29" s="19"/>
      <c r="D29" s="1"/>
      <c r="E29" s="1"/>
      <c r="F29" s="1"/>
      <c r="G29" s="1"/>
      <c r="H29" s="1"/>
      <c r="I29" s="87" t="s">
        <v>16</v>
      </c>
      <c r="J29" s="88"/>
      <c r="K29" s="88"/>
      <c r="L29" s="89"/>
      <c r="M29" s="33"/>
    </row>
    <row r="30" spans="1:13" s="7" customFormat="1" ht="15.75" x14ac:dyDescent="0.25">
      <c r="A30" s="1"/>
      <c r="B30" s="1"/>
      <c r="C30" s="19"/>
      <c r="D30" s="1"/>
      <c r="E30" s="1"/>
      <c r="F30" s="1"/>
      <c r="G30" s="1"/>
      <c r="H30" s="1"/>
      <c r="I30" s="87" t="s">
        <v>17</v>
      </c>
      <c r="J30" s="88"/>
      <c r="K30" s="88"/>
      <c r="L30" s="89"/>
      <c r="M30" s="34">
        <f>M28/M27</f>
        <v>0.79250088724614898</v>
      </c>
    </row>
    <row r="31" spans="1:13" s="7" customFormat="1" ht="15.75" x14ac:dyDescent="0.25">
      <c r="A31" s="1"/>
      <c r="B31" s="1"/>
      <c r="C31" s="19"/>
      <c r="D31" s="1"/>
      <c r="E31" s="1"/>
      <c r="F31" s="1"/>
      <c r="G31" s="1"/>
      <c r="H31" s="1"/>
      <c r="I31" s="90" t="s">
        <v>105</v>
      </c>
      <c r="J31" s="90"/>
      <c r="K31" s="90"/>
      <c r="L31" s="90"/>
      <c r="M31" s="31"/>
    </row>
    <row r="32" spans="1:13" s="7" customFormat="1" x14ac:dyDescent="0.25">
      <c r="A32" s="1"/>
      <c r="B32" s="1"/>
      <c r="C32" s="19"/>
      <c r="D32" s="1"/>
      <c r="E32" s="1"/>
      <c r="F32" s="1"/>
      <c r="G32" s="1"/>
      <c r="H32" s="1"/>
      <c r="I32" s="6"/>
      <c r="J32" s="20"/>
      <c r="K32" s="8"/>
    </row>
    <row r="33" spans="1:11" s="7" customFormat="1" x14ac:dyDescent="0.25">
      <c r="A33" s="1"/>
      <c r="B33" s="1"/>
      <c r="C33" s="19"/>
      <c r="D33" s="1"/>
      <c r="E33" s="1"/>
      <c r="F33" s="1"/>
      <c r="G33" s="1"/>
      <c r="H33" s="1"/>
      <c r="I33" s="6"/>
      <c r="J33" s="20"/>
      <c r="K33" s="8"/>
    </row>
    <row r="34" spans="1:11" s="7" customFormat="1" x14ac:dyDescent="0.25">
      <c r="A34" s="1"/>
      <c r="B34" s="1"/>
      <c r="C34" s="19"/>
      <c r="D34" s="1"/>
      <c r="E34" s="1"/>
      <c r="F34" s="1"/>
      <c r="G34" s="1"/>
      <c r="H34" s="1"/>
      <c r="I34" s="6"/>
      <c r="J34" s="20"/>
      <c r="K34" s="8"/>
    </row>
    <row r="35" spans="1:11" s="7" customFormat="1" x14ac:dyDescent="0.25">
      <c r="A35" s="1"/>
      <c r="B35" s="1"/>
      <c r="C35" s="19"/>
      <c r="D35" s="1"/>
      <c r="E35" s="1"/>
      <c r="F35" s="1"/>
      <c r="G35" s="1"/>
      <c r="H35" s="1"/>
      <c r="I35" s="27"/>
      <c r="J35" s="28"/>
      <c r="K35" s="8"/>
    </row>
    <row r="36" spans="1:11" s="7" customFormat="1" x14ac:dyDescent="0.25">
      <c r="A36" s="1"/>
      <c r="B36" s="1"/>
      <c r="C36" s="19"/>
      <c r="D36" s="1"/>
      <c r="E36" s="1"/>
      <c r="F36" s="1"/>
      <c r="G36" s="1"/>
      <c r="H36" s="1"/>
      <c r="I36" s="27"/>
      <c r="J36" s="28"/>
      <c r="K36" s="8"/>
    </row>
    <row r="37" spans="1:11" s="7" customFormat="1" ht="15.75" customHeight="1" x14ac:dyDescent="0.25">
      <c r="A37" s="1"/>
      <c r="B37" s="1"/>
      <c r="C37" s="19"/>
      <c r="D37" s="1"/>
      <c r="E37" s="1"/>
      <c r="F37" s="1"/>
      <c r="G37" s="1"/>
      <c r="H37" s="1"/>
      <c r="I37" s="6"/>
      <c r="J37" s="20"/>
      <c r="K37" s="8"/>
    </row>
    <row r="38" spans="1:11" s="7" customFormat="1" x14ac:dyDescent="0.25">
      <c r="A38" s="1"/>
      <c r="B38" s="1"/>
      <c r="C38" s="19"/>
      <c r="D38" s="1"/>
      <c r="E38" s="1"/>
      <c r="F38" s="1"/>
      <c r="G38" s="1"/>
      <c r="H38" s="1"/>
      <c r="I38" s="6"/>
      <c r="J38" s="20"/>
      <c r="K38" s="8"/>
    </row>
    <row r="39" spans="1:11" s="7" customFormat="1" x14ac:dyDescent="0.25">
      <c r="A39" s="1"/>
      <c r="B39" s="1"/>
      <c r="C39" s="19"/>
      <c r="D39" s="1"/>
      <c r="E39" s="1"/>
      <c r="F39" s="1"/>
      <c r="G39" s="1"/>
      <c r="H39" s="1"/>
      <c r="I39" s="6"/>
      <c r="J39" s="20"/>
      <c r="K39" s="8"/>
    </row>
    <row r="40" spans="1:11" s="7" customFormat="1" ht="30" customHeight="1" x14ac:dyDescent="0.25">
      <c r="A40" s="1"/>
      <c r="B40" s="1"/>
      <c r="C40" s="19"/>
      <c r="D40" s="1"/>
      <c r="E40" s="1"/>
      <c r="F40" s="1"/>
      <c r="G40" s="1"/>
      <c r="H40" s="1"/>
      <c r="I40" s="6"/>
      <c r="J40" s="20"/>
      <c r="K40" s="8"/>
    </row>
    <row r="41" spans="1:11" s="7" customFormat="1" x14ac:dyDescent="0.25">
      <c r="A41" s="1"/>
      <c r="B41" s="1"/>
      <c r="C41" s="19"/>
      <c r="D41" s="1"/>
      <c r="E41" s="1"/>
      <c r="F41" s="1"/>
      <c r="G41" s="1"/>
      <c r="H41" s="1"/>
      <c r="I41" s="6"/>
      <c r="J41" s="20"/>
      <c r="K41" s="8"/>
    </row>
    <row r="42" spans="1:11" s="7" customFormat="1" ht="31.5" customHeight="1" x14ac:dyDescent="0.25">
      <c r="A42" s="1"/>
      <c r="B42" s="1"/>
      <c r="C42" s="19"/>
      <c r="D42" s="1"/>
      <c r="E42" s="1"/>
      <c r="F42" s="1"/>
      <c r="G42" s="1"/>
      <c r="H42" s="1"/>
      <c r="I42" s="6"/>
      <c r="J42" s="20"/>
      <c r="K42" s="8"/>
    </row>
    <row r="43" spans="1:11" s="7" customFormat="1" x14ac:dyDescent="0.25">
      <c r="A43" s="1"/>
      <c r="B43" s="1"/>
      <c r="C43" s="19"/>
      <c r="D43" s="1"/>
      <c r="E43" s="1"/>
      <c r="F43" s="1"/>
      <c r="G43" s="1"/>
      <c r="H43" s="1"/>
      <c r="I43" s="6"/>
      <c r="J43" s="20"/>
      <c r="K43" s="8"/>
    </row>
    <row r="44" spans="1:11" s="7" customFormat="1" x14ac:dyDescent="0.25">
      <c r="A44" s="1"/>
      <c r="B44" s="1"/>
      <c r="C44" s="19"/>
      <c r="D44" s="1"/>
      <c r="E44" s="1"/>
      <c r="F44" s="1"/>
      <c r="G44" s="1"/>
      <c r="H44" s="1"/>
      <c r="I44" s="6"/>
      <c r="J44" s="20"/>
      <c r="K44" s="8"/>
    </row>
    <row r="45" spans="1:11" s="7" customFormat="1" ht="47.25" customHeight="1" x14ac:dyDescent="0.25">
      <c r="A45" s="1"/>
      <c r="B45" s="1"/>
      <c r="C45" s="19"/>
      <c r="D45" s="1"/>
      <c r="E45" s="1"/>
      <c r="F45" s="1"/>
      <c r="G45" s="1"/>
      <c r="H45" s="1"/>
      <c r="I45" s="6"/>
      <c r="J45" s="20"/>
      <c r="K45" s="8"/>
    </row>
    <row r="46" spans="1:11" s="7" customFormat="1" x14ac:dyDescent="0.25">
      <c r="A46" s="1"/>
      <c r="B46" s="1"/>
      <c r="C46" s="19"/>
      <c r="D46" s="1"/>
      <c r="E46" s="1"/>
      <c r="F46" s="1"/>
      <c r="G46" s="1"/>
      <c r="H46" s="1"/>
      <c r="I46" s="6"/>
      <c r="J46" s="20"/>
      <c r="K46" s="8"/>
    </row>
    <row r="47" spans="1:11" s="7" customFormat="1" x14ac:dyDescent="0.25">
      <c r="A47" s="1"/>
      <c r="B47" s="1"/>
      <c r="C47" s="19"/>
      <c r="D47" s="1"/>
      <c r="E47" s="1"/>
      <c r="F47" s="1"/>
      <c r="G47" s="1"/>
      <c r="H47" s="1"/>
      <c r="I47" s="6"/>
      <c r="J47" s="20"/>
      <c r="K47" s="8"/>
    </row>
    <row r="48" spans="1:11" s="7" customFormat="1" x14ac:dyDescent="0.25">
      <c r="A48" s="1"/>
      <c r="B48" s="1"/>
      <c r="C48" s="19"/>
      <c r="D48" s="1"/>
      <c r="E48" s="1"/>
      <c r="F48" s="1"/>
      <c r="G48" s="1"/>
      <c r="H48" s="1"/>
      <c r="I48" s="6"/>
      <c r="J48" s="20"/>
      <c r="K48" s="8"/>
    </row>
    <row r="49" spans="1:11" s="7" customFormat="1" x14ac:dyDescent="0.25">
      <c r="A49" s="1"/>
      <c r="B49" s="1"/>
      <c r="C49" s="19"/>
      <c r="D49" s="1"/>
      <c r="E49" s="1"/>
      <c r="F49" s="1"/>
      <c r="G49" s="1"/>
      <c r="H49" s="1"/>
      <c r="I49" s="6"/>
      <c r="J49" s="20"/>
      <c r="K49" s="8"/>
    </row>
    <row r="50" spans="1:11" s="7" customFormat="1" x14ac:dyDescent="0.25">
      <c r="A50" s="1"/>
      <c r="B50" s="1"/>
      <c r="C50" s="19"/>
      <c r="D50" s="1"/>
      <c r="E50" s="1"/>
      <c r="F50" s="1"/>
      <c r="G50" s="1"/>
      <c r="H50" s="1"/>
      <c r="I50" s="6"/>
      <c r="J50" s="20"/>
      <c r="K50" s="8"/>
    </row>
    <row r="51" spans="1:11" s="7" customFormat="1" ht="31.5" customHeight="1" x14ac:dyDescent="0.25">
      <c r="A51" s="1"/>
      <c r="B51" s="1"/>
      <c r="C51" s="19"/>
      <c r="D51" s="1"/>
      <c r="E51" s="1"/>
      <c r="F51" s="1"/>
      <c r="G51" s="1"/>
      <c r="H51" s="1"/>
      <c r="I51" s="6"/>
      <c r="J51" s="20"/>
      <c r="K51" s="8"/>
    </row>
    <row r="52" spans="1:11" s="7" customFormat="1" x14ac:dyDescent="0.25">
      <c r="A52" s="1"/>
      <c r="B52" s="1"/>
      <c r="C52" s="19"/>
      <c r="D52" s="1"/>
      <c r="E52" s="1"/>
      <c r="F52" s="1"/>
      <c r="G52" s="1"/>
      <c r="H52" s="1"/>
      <c r="I52" s="6"/>
      <c r="J52" s="20"/>
      <c r="K52" s="8"/>
    </row>
    <row r="53" spans="1:11" s="7" customFormat="1" x14ac:dyDescent="0.25">
      <c r="A53" s="1"/>
      <c r="B53" s="1"/>
      <c r="C53" s="19"/>
      <c r="D53" s="1"/>
      <c r="E53" s="1"/>
      <c r="F53" s="1"/>
      <c r="G53" s="1"/>
      <c r="H53" s="1"/>
      <c r="I53" s="6"/>
      <c r="J53" s="20"/>
      <c r="K53" s="8"/>
    </row>
    <row r="54" spans="1:11" s="7" customFormat="1" x14ac:dyDescent="0.25">
      <c r="A54" s="1"/>
      <c r="B54" s="1"/>
      <c r="C54" s="19"/>
      <c r="D54" s="1"/>
      <c r="E54" s="1"/>
      <c r="F54" s="1"/>
      <c r="G54" s="1"/>
      <c r="H54" s="1"/>
      <c r="I54" s="6"/>
      <c r="J54" s="20"/>
      <c r="K54" s="8"/>
    </row>
    <row r="55" spans="1:11" s="7" customFormat="1" x14ac:dyDescent="0.25">
      <c r="A55" s="1"/>
      <c r="B55" s="1"/>
      <c r="C55" s="19"/>
      <c r="D55" s="1"/>
      <c r="E55" s="1"/>
      <c r="F55" s="1"/>
      <c r="G55" s="1"/>
      <c r="H55" s="1"/>
      <c r="I55" s="6"/>
      <c r="J55" s="20"/>
      <c r="K55" s="8"/>
    </row>
    <row r="56" spans="1:11" s="7" customFormat="1" x14ac:dyDescent="0.25">
      <c r="A56" s="1"/>
      <c r="B56" s="1"/>
      <c r="C56" s="19"/>
      <c r="D56" s="1"/>
      <c r="E56" s="1"/>
      <c r="F56" s="1"/>
      <c r="G56" s="1"/>
      <c r="H56" s="1"/>
      <c r="I56" s="6"/>
      <c r="J56" s="20"/>
      <c r="K56" s="8"/>
    </row>
    <row r="57" spans="1:11" s="7" customFormat="1" x14ac:dyDescent="0.25">
      <c r="A57" s="1"/>
      <c r="B57" s="1"/>
      <c r="C57" s="19"/>
      <c r="D57" s="1"/>
      <c r="E57" s="1"/>
      <c r="F57" s="1"/>
      <c r="G57" s="1"/>
      <c r="H57" s="1"/>
      <c r="I57" s="6"/>
      <c r="J57" s="20"/>
      <c r="K57" s="8"/>
    </row>
    <row r="58" spans="1:11" s="7" customFormat="1" x14ac:dyDescent="0.25">
      <c r="A58" s="1"/>
      <c r="B58" s="1"/>
      <c r="C58" s="19"/>
      <c r="D58" s="1"/>
      <c r="E58" s="1"/>
      <c r="F58" s="1"/>
      <c r="G58" s="1"/>
      <c r="H58" s="1"/>
      <c r="I58" s="6"/>
      <c r="J58" s="20"/>
      <c r="K58" s="8"/>
    </row>
    <row r="59" spans="1:11" s="7" customFormat="1" x14ac:dyDescent="0.25">
      <c r="A59" s="1"/>
      <c r="B59" s="1"/>
      <c r="C59" s="19"/>
      <c r="D59" s="1"/>
      <c r="E59" s="1"/>
      <c r="F59" s="1"/>
      <c r="G59" s="1"/>
      <c r="H59" s="1"/>
      <c r="I59" s="6"/>
      <c r="J59" s="20"/>
      <c r="K59" s="8"/>
    </row>
    <row r="60" spans="1:11" s="7" customFormat="1" x14ac:dyDescent="0.25">
      <c r="A60" s="1"/>
      <c r="B60" s="1"/>
      <c r="C60" s="19"/>
      <c r="D60" s="1"/>
      <c r="E60" s="1"/>
      <c r="F60" s="1"/>
      <c r="G60" s="1"/>
      <c r="H60" s="1"/>
      <c r="I60" s="6"/>
      <c r="J60" s="20"/>
      <c r="K60" s="8"/>
    </row>
    <row r="61" spans="1:11" s="7" customFormat="1" x14ac:dyDescent="0.25">
      <c r="A61" s="1"/>
      <c r="B61" s="1"/>
      <c r="C61" s="19"/>
      <c r="D61" s="1"/>
      <c r="E61" s="1"/>
      <c r="F61" s="1"/>
      <c r="G61" s="1"/>
      <c r="H61" s="1"/>
      <c r="I61" s="6"/>
      <c r="J61" s="20"/>
      <c r="K61" s="8"/>
    </row>
    <row r="62" spans="1:11" s="7" customFormat="1" x14ac:dyDescent="0.25">
      <c r="A62" s="1"/>
      <c r="B62" s="1"/>
      <c r="C62" s="19"/>
      <c r="D62" s="1"/>
      <c r="E62" s="1"/>
      <c r="F62" s="1"/>
      <c r="G62" s="1"/>
      <c r="H62" s="1"/>
      <c r="I62" s="6"/>
      <c r="J62" s="20"/>
      <c r="K62" s="8"/>
    </row>
    <row r="63" spans="1:11" s="7" customFormat="1" x14ac:dyDescent="0.25">
      <c r="A63" s="1"/>
      <c r="B63" s="1"/>
      <c r="C63" s="19"/>
      <c r="D63" s="1"/>
      <c r="E63" s="1"/>
      <c r="F63" s="1"/>
      <c r="G63" s="1"/>
      <c r="H63" s="1"/>
      <c r="I63" s="6"/>
      <c r="J63" s="20"/>
      <c r="K63" s="8"/>
    </row>
    <row r="64" spans="1:11" s="7" customFormat="1" x14ac:dyDescent="0.25">
      <c r="A64" s="1"/>
      <c r="B64" s="1"/>
      <c r="C64" s="19"/>
      <c r="D64" s="1"/>
      <c r="E64" s="1"/>
      <c r="F64" s="1"/>
      <c r="G64" s="1"/>
      <c r="H64" s="1"/>
      <c r="I64" s="6"/>
      <c r="J64" s="20"/>
      <c r="K64" s="8"/>
    </row>
    <row r="65" spans="1:11" s="7" customFormat="1" ht="15.75" customHeight="1" x14ac:dyDescent="0.25">
      <c r="A65" s="1"/>
      <c r="B65" s="1"/>
      <c r="C65" s="19"/>
      <c r="D65" s="1"/>
      <c r="E65" s="1"/>
      <c r="F65" s="1"/>
      <c r="G65" s="1"/>
      <c r="H65" s="1"/>
      <c r="I65" s="6"/>
      <c r="J65" s="20"/>
      <c r="K65" s="8"/>
    </row>
    <row r="66" spans="1:11" s="7" customFormat="1" x14ac:dyDescent="0.25">
      <c r="A66" s="1"/>
      <c r="B66" s="1"/>
      <c r="C66" s="19"/>
      <c r="D66" s="1"/>
      <c r="E66" s="1"/>
      <c r="F66" s="1"/>
      <c r="G66" s="1"/>
      <c r="H66" s="1"/>
      <c r="I66" s="6"/>
      <c r="J66" s="20"/>
      <c r="K66" s="8"/>
    </row>
    <row r="67" spans="1:11" s="7" customFormat="1" x14ac:dyDescent="0.25">
      <c r="A67" s="1"/>
      <c r="B67" s="1"/>
      <c r="C67" s="19"/>
      <c r="D67" s="1"/>
      <c r="E67" s="1"/>
      <c r="F67" s="1"/>
      <c r="G67" s="1"/>
      <c r="H67" s="1"/>
      <c r="I67" s="6"/>
      <c r="J67" s="20"/>
      <c r="K67" s="8"/>
    </row>
    <row r="68" spans="1:11" s="7" customFormat="1" x14ac:dyDescent="0.25">
      <c r="A68" s="1"/>
      <c r="B68" s="1"/>
      <c r="C68" s="19"/>
      <c r="D68" s="1"/>
      <c r="E68" s="1"/>
      <c r="F68" s="1"/>
      <c r="G68" s="1"/>
      <c r="H68" s="1"/>
      <c r="I68" s="6"/>
      <c r="J68" s="20"/>
      <c r="K68" s="8"/>
    </row>
    <row r="69" spans="1:11" s="7" customFormat="1" x14ac:dyDescent="0.25">
      <c r="A69" s="1"/>
      <c r="B69" s="1"/>
      <c r="C69" s="19"/>
      <c r="D69" s="1"/>
      <c r="E69" s="1"/>
      <c r="F69" s="1"/>
      <c r="G69" s="1"/>
      <c r="H69" s="1"/>
      <c r="I69" s="6"/>
      <c r="J69" s="20"/>
      <c r="K69" s="8"/>
    </row>
    <row r="70" spans="1:11" s="7" customFormat="1" x14ac:dyDescent="0.25">
      <c r="A70" s="1"/>
      <c r="B70" s="1"/>
      <c r="C70" s="19"/>
      <c r="D70" s="1"/>
      <c r="E70" s="1"/>
      <c r="F70" s="1"/>
      <c r="G70" s="1"/>
      <c r="H70" s="1"/>
      <c r="I70" s="6"/>
      <c r="J70" s="20"/>
      <c r="K70" s="8"/>
    </row>
    <row r="71" spans="1:11" s="7" customFormat="1" x14ac:dyDescent="0.25">
      <c r="A71" s="1"/>
      <c r="B71" s="1"/>
      <c r="C71" s="19"/>
      <c r="D71" s="1"/>
      <c r="E71" s="1"/>
      <c r="F71" s="1"/>
      <c r="G71" s="1"/>
      <c r="H71" s="1"/>
      <c r="I71" s="6"/>
      <c r="J71" s="20"/>
      <c r="K71" s="8"/>
    </row>
    <row r="72" spans="1:11" s="7" customFormat="1" x14ac:dyDescent="0.25">
      <c r="A72" s="1"/>
      <c r="B72" s="1"/>
      <c r="C72" s="19"/>
      <c r="D72" s="1"/>
      <c r="E72" s="1"/>
      <c r="F72" s="1"/>
      <c r="G72" s="1"/>
      <c r="H72" s="1"/>
      <c r="I72" s="6"/>
      <c r="J72" s="20"/>
      <c r="K72" s="8"/>
    </row>
    <row r="73" spans="1:11" s="7" customFormat="1" x14ac:dyDescent="0.25">
      <c r="A73" s="1"/>
      <c r="B73" s="1"/>
      <c r="C73" s="19"/>
      <c r="D73" s="1"/>
      <c r="E73" s="1"/>
      <c r="F73" s="1"/>
      <c r="G73" s="1"/>
      <c r="H73" s="1"/>
      <c r="I73" s="6"/>
      <c r="J73" s="20"/>
      <c r="K73" s="8"/>
    </row>
    <row r="74" spans="1:11" s="7" customFormat="1" x14ac:dyDescent="0.25">
      <c r="A74" s="1"/>
      <c r="B74" s="1"/>
      <c r="C74" s="19"/>
      <c r="D74" s="1"/>
      <c r="E74" s="1"/>
      <c r="F74" s="1"/>
      <c r="G74" s="1"/>
      <c r="H74" s="1"/>
      <c r="I74" s="6"/>
      <c r="J74" s="20"/>
      <c r="K74" s="8"/>
    </row>
    <row r="75" spans="1:11" s="7" customFormat="1" x14ac:dyDescent="0.25">
      <c r="A75" s="1"/>
      <c r="B75" s="1"/>
      <c r="C75" s="19"/>
      <c r="D75" s="1"/>
      <c r="E75" s="1"/>
      <c r="F75" s="1"/>
      <c r="G75" s="1"/>
      <c r="H75" s="1"/>
      <c r="I75" s="6"/>
      <c r="J75" s="20"/>
      <c r="K75" s="8"/>
    </row>
    <row r="76" spans="1:11" s="7" customFormat="1" ht="15.75" customHeight="1" x14ac:dyDescent="0.25">
      <c r="A76" s="1"/>
      <c r="B76" s="1"/>
      <c r="C76" s="19"/>
      <c r="D76" s="1"/>
      <c r="E76" s="1"/>
      <c r="F76" s="1"/>
      <c r="G76" s="1"/>
      <c r="H76" s="1"/>
      <c r="I76" s="6"/>
      <c r="J76" s="20"/>
      <c r="K76" s="8"/>
    </row>
    <row r="77" spans="1:11" s="7" customFormat="1" x14ac:dyDescent="0.25">
      <c r="A77" s="1"/>
      <c r="B77" s="1"/>
      <c r="C77" s="19"/>
      <c r="D77" s="1"/>
      <c r="E77" s="1"/>
      <c r="F77" s="1"/>
      <c r="G77" s="1"/>
      <c r="H77" s="1"/>
      <c r="I77" s="6"/>
      <c r="J77" s="20"/>
      <c r="K77" s="8"/>
    </row>
    <row r="78" spans="1:11" s="7" customFormat="1" x14ac:dyDescent="0.25">
      <c r="A78" s="1"/>
      <c r="B78" s="1"/>
      <c r="C78" s="19"/>
      <c r="D78" s="1"/>
      <c r="E78" s="1"/>
      <c r="F78" s="1"/>
      <c r="G78" s="1"/>
      <c r="H78" s="1"/>
      <c r="I78" s="6"/>
      <c r="J78" s="20"/>
      <c r="K78" s="8"/>
    </row>
    <row r="79" spans="1:11" s="7" customFormat="1" x14ac:dyDescent="0.25">
      <c r="A79" s="1"/>
      <c r="B79" s="1"/>
      <c r="C79" s="19"/>
      <c r="D79" s="1"/>
      <c r="E79" s="1"/>
      <c r="F79" s="1"/>
      <c r="G79" s="1"/>
      <c r="H79" s="1"/>
      <c r="I79" s="6"/>
      <c r="J79" s="20"/>
      <c r="K79" s="8"/>
    </row>
    <row r="80" spans="1:11" s="7" customFormat="1" x14ac:dyDescent="0.25">
      <c r="A80" s="1"/>
      <c r="B80" s="1"/>
      <c r="C80" s="19"/>
      <c r="D80" s="1"/>
      <c r="E80" s="1"/>
      <c r="F80" s="1"/>
      <c r="G80" s="1"/>
      <c r="H80" s="1"/>
      <c r="I80" s="6"/>
      <c r="J80" s="20"/>
      <c r="K80" s="8"/>
    </row>
    <row r="81" spans="1:11" s="7" customFormat="1" x14ac:dyDescent="0.25">
      <c r="A81" s="1"/>
      <c r="B81" s="1"/>
      <c r="C81" s="19"/>
      <c r="D81" s="1"/>
      <c r="E81" s="1"/>
      <c r="F81" s="1"/>
      <c r="G81" s="1"/>
      <c r="H81" s="1"/>
      <c r="I81" s="6"/>
      <c r="J81" s="20"/>
      <c r="K81" s="8"/>
    </row>
    <row r="82" spans="1:11" s="7" customFormat="1" x14ac:dyDescent="0.25">
      <c r="A82" s="1"/>
      <c r="B82" s="1"/>
      <c r="C82" s="19"/>
      <c r="D82" s="1"/>
      <c r="E82" s="1"/>
      <c r="F82" s="1"/>
      <c r="G82" s="1"/>
      <c r="H82" s="1"/>
      <c r="I82" s="6"/>
      <c r="J82" s="20"/>
      <c r="K82" s="8"/>
    </row>
    <row r="83" spans="1:11" s="7" customFormat="1" x14ac:dyDescent="0.25">
      <c r="A83" s="1"/>
      <c r="B83" s="1"/>
      <c r="C83" s="19"/>
      <c r="D83" s="1"/>
      <c r="E83" s="1"/>
      <c r="F83" s="1"/>
      <c r="G83" s="1"/>
      <c r="H83" s="1"/>
      <c r="I83" s="6"/>
      <c r="J83" s="20"/>
      <c r="K83" s="8"/>
    </row>
    <row r="84" spans="1:11" s="7" customFormat="1" x14ac:dyDescent="0.25">
      <c r="A84" s="1"/>
      <c r="B84" s="1"/>
      <c r="C84" s="19"/>
      <c r="D84" s="1"/>
      <c r="E84" s="1"/>
      <c r="F84" s="1"/>
      <c r="G84" s="1"/>
      <c r="H84" s="1"/>
      <c r="I84" s="6"/>
      <c r="J84" s="20"/>
      <c r="K84" s="8"/>
    </row>
    <row r="85" spans="1:11" s="7" customFormat="1" x14ac:dyDescent="0.25">
      <c r="A85" s="1"/>
      <c r="B85" s="1"/>
      <c r="C85" s="19"/>
      <c r="D85" s="1"/>
      <c r="E85" s="1"/>
      <c r="F85" s="1"/>
      <c r="G85" s="1"/>
      <c r="H85" s="1"/>
      <c r="I85" s="6"/>
      <c r="J85" s="20"/>
      <c r="K85" s="8"/>
    </row>
    <row r="86" spans="1:11" s="7" customFormat="1" x14ac:dyDescent="0.25">
      <c r="A86" s="1"/>
      <c r="B86" s="1"/>
      <c r="C86" s="19"/>
      <c r="D86" s="1"/>
      <c r="E86" s="1"/>
      <c r="F86" s="1"/>
      <c r="G86" s="1"/>
      <c r="H86" s="1"/>
      <c r="I86" s="6"/>
      <c r="J86" s="20"/>
      <c r="K86" s="8"/>
    </row>
    <row r="87" spans="1:11" s="7" customFormat="1" x14ac:dyDescent="0.25">
      <c r="A87" s="1"/>
      <c r="B87" s="1"/>
      <c r="C87" s="19"/>
      <c r="D87" s="1"/>
      <c r="E87" s="1"/>
      <c r="F87" s="1"/>
      <c r="G87" s="1"/>
      <c r="H87" s="1"/>
      <c r="I87" s="6"/>
      <c r="J87" s="20"/>
      <c r="K87" s="8"/>
    </row>
    <row r="88" spans="1:11" s="7" customFormat="1" x14ac:dyDescent="0.25">
      <c r="A88" s="1"/>
      <c r="B88" s="1"/>
      <c r="C88" s="19"/>
      <c r="D88" s="1"/>
      <c r="E88" s="1"/>
      <c r="F88" s="1"/>
      <c r="G88" s="1"/>
      <c r="H88" s="1"/>
      <c r="I88" s="6"/>
      <c r="J88" s="20"/>
      <c r="K88" s="8"/>
    </row>
    <row r="89" spans="1:11" s="7" customFormat="1" x14ac:dyDescent="0.25">
      <c r="A89" s="1"/>
      <c r="B89" s="1"/>
      <c r="C89" s="19"/>
      <c r="D89" s="1"/>
      <c r="E89" s="1"/>
      <c r="F89" s="1"/>
      <c r="G89" s="1"/>
      <c r="H89" s="1"/>
      <c r="I89" s="6"/>
      <c r="J89" s="20"/>
      <c r="K89" s="8"/>
    </row>
    <row r="90" spans="1:11" s="7" customFormat="1" ht="15.75" customHeight="1" x14ac:dyDescent="0.25">
      <c r="A90" s="1"/>
      <c r="B90" s="1"/>
      <c r="C90" s="19"/>
      <c r="D90" s="1"/>
      <c r="E90" s="1"/>
      <c r="F90" s="1"/>
      <c r="G90" s="1"/>
      <c r="H90" s="1"/>
      <c r="I90" s="6"/>
      <c r="J90" s="20"/>
      <c r="K90" s="8"/>
    </row>
    <row r="91" spans="1:11" s="7" customFormat="1" x14ac:dyDescent="0.25">
      <c r="A91" s="1"/>
      <c r="B91" s="1"/>
      <c r="C91" s="19"/>
      <c r="D91" s="1"/>
      <c r="E91" s="1"/>
      <c r="F91" s="1"/>
      <c r="G91" s="1"/>
      <c r="H91" s="1"/>
      <c r="I91" s="6"/>
      <c r="J91" s="20"/>
      <c r="K91" s="8"/>
    </row>
    <row r="92" spans="1:11" s="7" customFormat="1" x14ac:dyDescent="0.25">
      <c r="A92" s="1"/>
      <c r="B92" s="1"/>
      <c r="C92" s="19"/>
      <c r="D92" s="1"/>
      <c r="E92" s="1"/>
      <c r="F92" s="1"/>
      <c r="G92" s="1"/>
      <c r="H92" s="1"/>
      <c r="I92" s="6"/>
      <c r="J92" s="20"/>
      <c r="K92" s="8"/>
    </row>
    <row r="93" spans="1:11" s="7" customFormat="1" x14ac:dyDescent="0.25">
      <c r="A93" s="1"/>
      <c r="B93" s="1"/>
      <c r="C93" s="19"/>
      <c r="D93" s="1"/>
      <c r="E93" s="1"/>
      <c r="F93" s="1"/>
      <c r="G93" s="1"/>
      <c r="H93" s="1"/>
      <c r="I93" s="6"/>
      <c r="J93" s="20"/>
      <c r="K93" s="8"/>
    </row>
    <row r="94" spans="1:11" s="7" customFormat="1" x14ac:dyDescent="0.25">
      <c r="A94" s="1"/>
      <c r="B94" s="1"/>
      <c r="C94" s="19"/>
      <c r="D94" s="1"/>
      <c r="E94" s="1"/>
      <c r="F94" s="1"/>
      <c r="G94" s="1"/>
      <c r="H94" s="1"/>
      <c r="I94" s="6"/>
      <c r="J94" s="20"/>
      <c r="K94" s="8"/>
    </row>
    <row r="95" spans="1:11" s="7" customFormat="1" x14ac:dyDescent="0.25">
      <c r="A95" s="1"/>
      <c r="B95" s="1"/>
      <c r="C95" s="19"/>
      <c r="D95" s="1"/>
      <c r="E95" s="1"/>
      <c r="F95" s="1"/>
      <c r="G95" s="1"/>
      <c r="H95" s="1"/>
      <c r="I95" s="6"/>
      <c r="J95" s="20"/>
      <c r="K95" s="8"/>
    </row>
    <row r="96" spans="1:11" s="7" customFormat="1" x14ac:dyDescent="0.25">
      <c r="A96" s="1"/>
      <c r="B96" s="1"/>
      <c r="C96" s="19"/>
      <c r="D96" s="1"/>
      <c r="E96" s="1"/>
      <c r="F96" s="1"/>
      <c r="G96" s="1"/>
      <c r="H96" s="1"/>
      <c r="I96" s="6"/>
      <c r="J96" s="20"/>
      <c r="K96" s="8"/>
    </row>
    <row r="97" spans="1:11" s="7" customFormat="1" x14ac:dyDescent="0.25">
      <c r="A97" s="1"/>
      <c r="B97" s="1"/>
      <c r="C97" s="19"/>
      <c r="D97" s="1"/>
      <c r="E97" s="1"/>
      <c r="F97" s="1"/>
      <c r="G97" s="1"/>
      <c r="H97" s="1"/>
      <c r="I97" s="6"/>
      <c r="J97" s="20"/>
      <c r="K97" s="8"/>
    </row>
    <row r="98" spans="1:11" s="7" customFormat="1" x14ac:dyDescent="0.25">
      <c r="A98" s="1"/>
      <c r="B98" s="1"/>
      <c r="C98" s="19"/>
      <c r="D98" s="1"/>
      <c r="E98" s="1"/>
      <c r="F98" s="1"/>
      <c r="G98" s="1"/>
      <c r="H98" s="1"/>
      <c r="I98" s="6"/>
      <c r="J98" s="20"/>
      <c r="K98" s="8"/>
    </row>
    <row r="99" spans="1:11" s="7" customFormat="1" x14ac:dyDescent="0.25">
      <c r="A99" s="1"/>
      <c r="B99" s="1"/>
      <c r="C99" s="19"/>
      <c r="D99" s="1"/>
      <c r="E99" s="1"/>
      <c r="F99" s="1"/>
      <c r="G99" s="1"/>
      <c r="H99" s="1"/>
      <c r="I99" s="6"/>
      <c r="J99" s="20"/>
      <c r="K99" s="8"/>
    </row>
    <row r="100" spans="1:11" s="7" customFormat="1" x14ac:dyDescent="0.25">
      <c r="A100" s="1"/>
      <c r="B100" s="1"/>
      <c r="C100" s="19"/>
      <c r="D100" s="1"/>
      <c r="E100" s="1"/>
      <c r="F100" s="1"/>
      <c r="G100" s="1"/>
      <c r="H100" s="1"/>
      <c r="I100" s="6"/>
      <c r="J100" s="20"/>
      <c r="K100" s="8"/>
    </row>
    <row r="101" spans="1:11" s="7" customFormat="1" x14ac:dyDescent="0.25">
      <c r="A101" s="1"/>
      <c r="B101" s="1"/>
      <c r="C101" s="19"/>
      <c r="D101" s="1"/>
      <c r="E101" s="1"/>
      <c r="F101" s="1"/>
      <c r="G101" s="1"/>
      <c r="H101" s="1"/>
      <c r="I101" s="6"/>
      <c r="J101" s="20"/>
      <c r="K101" s="8"/>
    </row>
    <row r="102" spans="1:11" s="7" customFormat="1" x14ac:dyDescent="0.25">
      <c r="A102" s="1"/>
      <c r="B102" s="1"/>
      <c r="C102" s="19"/>
      <c r="D102" s="1"/>
      <c r="E102" s="1"/>
      <c r="F102" s="1"/>
      <c r="G102" s="1"/>
      <c r="H102" s="1"/>
      <c r="I102" s="6"/>
      <c r="J102" s="20"/>
      <c r="K102" s="8"/>
    </row>
    <row r="103" spans="1:11" s="7" customFormat="1" x14ac:dyDescent="0.25">
      <c r="A103" s="1"/>
      <c r="B103" s="1"/>
      <c r="C103" s="19"/>
      <c r="D103" s="1"/>
      <c r="E103" s="1"/>
      <c r="F103" s="1"/>
      <c r="G103" s="1"/>
      <c r="H103" s="1"/>
      <c r="I103" s="6"/>
      <c r="J103" s="20"/>
      <c r="K103" s="8"/>
    </row>
    <row r="104" spans="1:11" s="7" customFormat="1" x14ac:dyDescent="0.25">
      <c r="A104" s="1"/>
      <c r="B104" s="1"/>
      <c r="C104" s="19"/>
      <c r="D104" s="1"/>
      <c r="E104" s="1"/>
      <c r="F104" s="1"/>
      <c r="G104" s="1"/>
      <c r="H104" s="1"/>
      <c r="I104" s="6"/>
      <c r="J104" s="20"/>
      <c r="K104" s="8"/>
    </row>
    <row r="105" spans="1:11" s="7" customFormat="1" x14ac:dyDescent="0.25">
      <c r="A105" s="1"/>
      <c r="B105" s="1"/>
      <c r="C105" s="19"/>
      <c r="D105" s="1"/>
      <c r="E105" s="1"/>
      <c r="F105" s="1"/>
      <c r="G105" s="1"/>
      <c r="H105" s="1"/>
      <c r="I105" s="6"/>
      <c r="J105" s="20"/>
      <c r="K105" s="8"/>
    </row>
    <row r="106" spans="1:11" s="7" customFormat="1" x14ac:dyDescent="0.25">
      <c r="A106" s="1"/>
      <c r="B106" s="1"/>
      <c r="C106" s="19"/>
      <c r="D106" s="1"/>
      <c r="E106" s="1"/>
      <c r="F106" s="1"/>
      <c r="G106" s="1"/>
      <c r="H106" s="1"/>
      <c r="I106" s="6"/>
      <c r="J106" s="20"/>
      <c r="K106" s="8"/>
    </row>
    <row r="107" spans="1:11" s="7" customFormat="1" x14ac:dyDescent="0.25">
      <c r="A107" s="1"/>
      <c r="B107" s="1"/>
      <c r="C107" s="19"/>
      <c r="D107" s="1"/>
      <c r="E107" s="1"/>
      <c r="F107" s="1"/>
      <c r="G107" s="1"/>
      <c r="H107" s="1"/>
      <c r="I107" s="6"/>
      <c r="J107" s="20"/>
      <c r="K107" s="8"/>
    </row>
    <row r="108" spans="1:11" s="7" customFormat="1" x14ac:dyDescent="0.25">
      <c r="A108" s="1"/>
      <c r="B108" s="1"/>
      <c r="C108" s="19"/>
      <c r="D108" s="1"/>
      <c r="E108" s="1"/>
      <c r="F108" s="1"/>
      <c r="G108" s="1"/>
      <c r="H108" s="1"/>
      <c r="I108" s="6"/>
      <c r="J108" s="20"/>
      <c r="K108" s="8"/>
    </row>
    <row r="109" spans="1:11" s="7" customFormat="1" x14ac:dyDescent="0.25">
      <c r="A109" s="1"/>
      <c r="B109" s="1"/>
      <c r="C109" s="19"/>
      <c r="D109" s="1"/>
      <c r="E109" s="1"/>
      <c r="F109" s="1"/>
      <c r="G109" s="1"/>
      <c r="H109" s="1"/>
      <c r="I109" s="6"/>
      <c r="J109" s="20"/>
      <c r="K109" s="8"/>
    </row>
    <row r="110" spans="1:11" s="7" customFormat="1" x14ac:dyDescent="0.25">
      <c r="A110" s="1"/>
      <c r="B110" s="1"/>
      <c r="C110" s="19"/>
      <c r="D110" s="1"/>
      <c r="E110" s="1"/>
      <c r="F110" s="1"/>
      <c r="G110" s="1"/>
      <c r="H110" s="1"/>
      <c r="I110" s="6"/>
      <c r="J110" s="20"/>
      <c r="K110" s="8"/>
    </row>
    <row r="111" spans="1:11" s="7" customFormat="1" x14ac:dyDescent="0.25">
      <c r="A111" s="1"/>
      <c r="B111" s="1"/>
      <c r="C111" s="19"/>
      <c r="D111" s="1"/>
      <c r="E111" s="1"/>
      <c r="F111" s="1"/>
      <c r="G111" s="1"/>
      <c r="H111" s="1"/>
      <c r="I111" s="6"/>
      <c r="J111" s="20"/>
      <c r="K111" s="8"/>
    </row>
    <row r="112" spans="1:11" s="7" customFormat="1" x14ac:dyDescent="0.25">
      <c r="A112" s="1"/>
      <c r="B112" s="1"/>
      <c r="C112" s="19"/>
      <c r="D112" s="1"/>
      <c r="E112" s="1"/>
      <c r="F112" s="1"/>
      <c r="G112" s="1"/>
      <c r="H112" s="1"/>
      <c r="I112" s="6"/>
      <c r="J112" s="20"/>
      <c r="K112" s="8"/>
    </row>
    <row r="113" spans="1:11" s="7" customFormat="1" x14ac:dyDescent="0.25">
      <c r="A113" s="1"/>
      <c r="B113" s="1"/>
      <c r="C113" s="19"/>
      <c r="D113" s="1"/>
      <c r="E113" s="1"/>
      <c r="F113" s="1"/>
      <c r="G113" s="1"/>
      <c r="H113" s="1"/>
      <c r="I113" s="6"/>
      <c r="J113" s="20"/>
      <c r="K113" s="8"/>
    </row>
    <row r="114" spans="1:11" s="7" customFormat="1" x14ac:dyDescent="0.25">
      <c r="A114" s="1"/>
      <c r="B114" s="1"/>
      <c r="C114" s="19"/>
      <c r="D114" s="1"/>
      <c r="E114" s="1"/>
      <c r="F114" s="1"/>
      <c r="G114" s="1"/>
      <c r="H114" s="1"/>
      <c r="I114" s="6"/>
      <c r="J114" s="20"/>
      <c r="K114" s="8"/>
    </row>
    <row r="115" spans="1:11" s="7" customFormat="1" x14ac:dyDescent="0.25">
      <c r="A115" s="1"/>
      <c r="B115" s="1"/>
      <c r="C115" s="19"/>
      <c r="D115" s="1"/>
      <c r="E115" s="1"/>
      <c r="F115" s="1"/>
      <c r="G115" s="1"/>
      <c r="H115" s="1"/>
      <c r="I115" s="6"/>
      <c r="J115" s="20"/>
      <c r="K115" s="8"/>
    </row>
    <row r="116" spans="1:11" s="7" customFormat="1" x14ac:dyDescent="0.25">
      <c r="A116" s="1"/>
      <c r="B116" s="1"/>
      <c r="C116" s="19"/>
      <c r="D116" s="1"/>
      <c r="E116" s="1"/>
      <c r="F116" s="1"/>
      <c r="G116" s="1"/>
      <c r="H116" s="1"/>
      <c r="I116" s="6"/>
      <c r="J116" s="20"/>
      <c r="K116" s="8"/>
    </row>
    <row r="117" spans="1:11" s="7" customFormat="1" x14ac:dyDescent="0.25">
      <c r="A117" s="1"/>
      <c r="B117" s="1"/>
      <c r="C117" s="19"/>
      <c r="D117" s="1"/>
      <c r="E117" s="1"/>
      <c r="F117" s="1"/>
      <c r="G117" s="1"/>
      <c r="H117" s="1"/>
      <c r="I117" s="6"/>
      <c r="J117" s="20"/>
      <c r="K117" s="8"/>
    </row>
    <row r="118" spans="1:11" s="7" customFormat="1" x14ac:dyDescent="0.25">
      <c r="A118" s="1"/>
      <c r="B118" s="1"/>
      <c r="C118" s="19"/>
      <c r="D118" s="1"/>
      <c r="E118" s="1"/>
      <c r="F118" s="1"/>
      <c r="G118" s="1"/>
      <c r="H118" s="1"/>
      <c r="I118" s="6"/>
      <c r="J118" s="20"/>
      <c r="K118" s="8"/>
    </row>
    <row r="119" spans="1:11" s="7" customFormat="1" x14ac:dyDescent="0.25">
      <c r="A119" s="1"/>
      <c r="B119" s="1"/>
      <c r="C119" s="19"/>
      <c r="D119" s="1"/>
      <c r="E119" s="1"/>
      <c r="F119" s="1"/>
      <c r="G119" s="1"/>
      <c r="H119" s="1"/>
      <c r="I119" s="6"/>
      <c r="J119" s="20"/>
      <c r="K119" s="8"/>
    </row>
    <row r="120" spans="1:11" s="7" customFormat="1" x14ac:dyDescent="0.25">
      <c r="A120" s="1"/>
      <c r="B120" s="1"/>
      <c r="C120" s="19"/>
      <c r="D120" s="1"/>
      <c r="E120" s="1"/>
      <c r="F120" s="1"/>
      <c r="G120" s="1"/>
      <c r="H120" s="1"/>
      <c r="I120" s="6"/>
      <c r="J120" s="20"/>
      <c r="K120" s="8"/>
    </row>
    <row r="121" spans="1:11" s="7" customFormat="1" x14ac:dyDescent="0.25">
      <c r="A121" s="1"/>
      <c r="B121" s="1"/>
      <c r="C121" s="19"/>
      <c r="D121" s="1"/>
      <c r="E121" s="1"/>
      <c r="F121" s="1"/>
      <c r="G121" s="1"/>
      <c r="H121" s="1"/>
      <c r="I121" s="6"/>
      <c r="J121" s="20"/>
      <c r="K121" s="8"/>
    </row>
    <row r="122" spans="1:11" s="7" customFormat="1" x14ac:dyDescent="0.25">
      <c r="A122" s="1"/>
      <c r="B122" s="1"/>
      <c r="C122" s="19"/>
      <c r="D122" s="1"/>
      <c r="E122" s="1"/>
      <c r="F122" s="1"/>
      <c r="G122" s="1"/>
      <c r="H122" s="1"/>
      <c r="I122" s="6"/>
      <c r="J122" s="20"/>
      <c r="K122" s="8"/>
    </row>
    <row r="123" spans="1:11" s="7" customFormat="1" x14ac:dyDescent="0.25">
      <c r="A123" s="1"/>
      <c r="B123" s="1"/>
      <c r="C123" s="19"/>
      <c r="D123" s="1"/>
      <c r="E123" s="1"/>
      <c r="F123" s="1"/>
      <c r="G123" s="1"/>
      <c r="H123" s="1"/>
      <c r="I123" s="6"/>
      <c r="J123" s="20"/>
      <c r="K123" s="8"/>
    </row>
    <row r="124" spans="1:11" s="7" customFormat="1" x14ac:dyDescent="0.25">
      <c r="A124" s="1"/>
      <c r="B124" s="1"/>
      <c r="C124" s="19"/>
      <c r="D124" s="1"/>
      <c r="E124" s="1"/>
      <c r="F124" s="1"/>
      <c r="G124" s="1"/>
      <c r="H124" s="1"/>
      <c r="I124" s="6"/>
      <c r="J124" s="20"/>
      <c r="K124" s="8"/>
    </row>
    <row r="125" spans="1:11" s="7" customFormat="1" x14ac:dyDescent="0.25">
      <c r="A125" s="1"/>
      <c r="B125" s="1"/>
      <c r="C125" s="19"/>
      <c r="D125" s="1"/>
      <c r="E125" s="1"/>
      <c r="F125" s="1"/>
      <c r="G125" s="1"/>
      <c r="H125" s="1"/>
      <c r="I125" s="6"/>
      <c r="J125" s="20"/>
      <c r="K125" s="8"/>
    </row>
    <row r="126" spans="1:11" s="7" customFormat="1" x14ac:dyDescent="0.25">
      <c r="A126" s="1"/>
      <c r="B126" s="1"/>
      <c r="C126" s="19"/>
      <c r="D126" s="1"/>
      <c r="E126" s="1"/>
      <c r="F126" s="1"/>
      <c r="G126" s="1"/>
      <c r="H126" s="1"/>
      <c r="I126" s="6"/>
      <c r="J126" s="20"/>
      <c r="K126" s="8"/>
    </row>
    <row r="127" spans="1:11" s="7" customFormat="1" x14ac:dyDescent="0.25">
      <c r="A127" s="1"/>
      <c r="B127" s="1"/>
      <c r="C127" s="19"/>
      <c r="D127" s="1"/>
      <c r="E127" s="1"/>
      <c r="F127" s="1"/>
      <c r="G127" s="1"/>
      <c r="H127" s="1"/>
      <c r="I127" s="6"/>
      <c r="J127" s="20"/>
      <c r="K127" s="8"/>
    </row>
    <row r="128" spans="1:11" s="7" customFormat="1" x14ac:dyDescent="0.25">
      <c r="A128" s="1"/>
      <c r="B128" s="1"/>
      <c r="C128" s="19"/>
      <c r="D128" s="1"/>
      <c r="E128" s="1"/>
      <c r="F128" s="1"/>
      <c r="G128" s="1"/>
      <c r="H128" s="1"/>
      <c r="I128" s="6"/>
      <c r="J128" s="20"/>
      <c r="K128" s="8"/>
    </row>
    <row r="129" spans="1:11" s="7" customFormat="1" x14ac:dyDescent="0.25">
      <c r="A129" s="1"/>
      <c r="B129" s="1"/>
      <c r="C129" s="19"/>
      <c r="D129" s="1"/>
      <c r="E129" s="1"/>
      <c r="F129" s="1"/>
      <c r="G129" s="1"/>
      <c r="H129" s="1"/>
      <c r="I129" s="6"/>
      <c r="J129" s="20"/>
      <c r="K129" s="8"/>
    </row>
    <row r="130" spans="1:11" s="7" customFormat="1" x14ac:dyDescent="0.25">
      <c r="A130" s="1"/>
      <c r="B130" s="1"/>
      <c r="C130" s="19"/>
      <c r="D130" s="1"/>
      <c r="E130" s="1"/>
      <c r="F130" s="1"/>
      <c r="G130" s="1"/>
      <c r="H130" s="1"/>
      <c r="I130" s="6"/>
      <c r="J130" s="20"/>
      <c r="K130" s="8"/>
    </row>
    <row r="131" spans="1:11" s="7" customFormat="1" x14ac:dyDescent="0.25">
      <c r="A131" s="1"/>
      <c r="B131" s="1"/>
      <c r="C131" s="19"/>
      <c r="D131" s="1"/>
      <c r="E131" s="1"/>
      <c r="F131" s="1"/>
      <c r="G131" s="1"/>
      <c r="H131" s="1"/>
      <c r="I131" s="6"/>
      <c r="J131" s="20"/>
      <c r="K131" s="8"/>
    </row>
    <row r="132" spans="1:11" s="7" customFormat="1" x14ac:dyDescent="0.25">
      <c r="A132" s="1"/>
      <c r="B132" s="1"/>
      <c r="C132" s="19"/>
      <c r="D132" s="1"/>
      <c r="E132" s="1"/>
      <c r="F132" s="1"/>
      <c r="G132" s="1"/>
      <c r="H132" s="1"/>
      <c r="I132" s="6"/>
      <c r="J132" s="20"/>
      <c r="K132" s="8"/>
    </row>
    <row r="133" spans="1:11" s="7" customFormat="1" x14ac:dyDescent="0.25">
      <c r="A133" s="1"/>
      <c r="B133" s="1"/>
      <c r="C133" s="19"/>
      <c r="D133" s="1"/>
      <c r="E133" s="1"/>
      <c r="F133" s="1"/>
      <c r="G133" s="1"/>
      <c r="H133" s="1"/>
      <c r="I133" s="6"/>
      <c r="J133" s="20"/>
      <c r="K133" s="8"/>
    </row>
    <row r="134" spans="1:11" s="7" customFormat="1" x14ac:dyDescent="0.25">
      <c r="A134" s="1"/>
      <c r="B134" s="1"/>
      <c r="C134" s="19"/>
      <c r="D134" s="1"/>
      <c r="E134" s="1"/>
      <c r="F134" s="1"/>
      <c r="G134" s="1"/>
      <c r="H134" s="1"/>
      <c r="I134" s="6"/>
      <c r="J134" s="20"/>
      <c r="K134" s="8"/>
    </row>
    <row r="135" spans="1:11" s="7" customFormat="1" x14ac:dyDescent="0.25">
      <c r="A135" s="1"/>
      <c r="B135" s="1"/>
      <c r="C135" s="19"/>
      <c r="D135" s="1"/>
      <c r="E135" s="1"/>
      <c r="F135" s="1"/>
      <c r="G135" s="1"/>
      <c r="H135" s="1"/>
      <c r="I135" s="6"/>
      <c r="J135" s="20"/>
      <c r="K135" s="8"/>
    </row>
    <row r="136" spans="1:11" s="7" customFormat="1" x14ac:dyDescent="0.25">
      <c r="A136" s="1"/>
      <c r="B136" s="1"/>
      <c r="C136" s="19"/>
      <c r="D136" s="1"/>
      <c r="E136" s="1"/>
      <c r="F136" s="1"/>
      <c r="G136" s="1"/>
      <c r="H136" s="1"/>
      <c r="I136" s="6"/>
      <c r="J136" s="20"/>
      <c r="K136" s="8"/>
    </row>
    <row r="137" spans="1:11" s="7" customFormat="1" x14ac:dyDescent="0.25">
      <c r="A137" s="1"/>
      <c r="B137" s="1"/>
      <c r="C137" s="19"/>
      <c r="D137" s="1"/>
      <c r="E137" s="1"/>
      <c r="F137" s="1"/>
      <c r="G137" s="1"/>
      <c r="H137" s="1"/>
      <c r="I137" s="6"/>
      <c r="J137" s="20"/>
      <c r="K137" s="8"/>
    </row>
    <row r="138" spans="1:11" s="7" customFormat="1" x14ac:dyDescent="0.25">
      <c r="A138" s="1"/>
      <c r="B138" s="1"/>
      <c r="C138" s="19"/>
      <c r="D138" s="1"/>
      <c r="E138" s="1"/>
      <c r="F138" s="1"/>
      <c r="G138" s="1"/>
      <c r="H138" s="1"/>
      <c r="I138" s="6"/>
      <c r="J138" s="20"/>
      <c r="K138" s="8"/>
    </row>
    <row r="139" spans="1:11" s="7" customFormat="1" x14ac:dyDescent="0.25">
      <c r="A139" s="1"/>
      <c r="B139" s="1"/>
      <c r="C139" s="19"/>
      <c r="D139" s="1"/>
      <c r="E139" s="1"/>
      <c r="F139" s="1"/>
      <c r="G139" s="1"/>
      <c r="H139" s="1"/>
      <c r="I139" s="6"/>
      <c r="J139" s="20"/>
      <c r="K139" s="8"/>
    </row>
    <row r="140" spans="1:11" s="7" customFormat="1" x14ac:dyDescent="0.25">
      <c r="A140" s="1"/>
      <c r="B140" s="1"/>
      <c r="C140" s="19"/>
      <c r="D140" s="1"/>
      <c r="E140" s="1"/>
      <c r="F140" s="1"/>
      <c r="G140" s="1"/>
      <c r="H140" s="1"/>
      <c r="I140" s="6"/>
      <c r="J140" s="20"/>
      <c r="K140" s="8"/>
    </row>
    <row r="141" spans="1:11" s="7" customFormat="1" x14ac:dyDescent="0.25">
      <c r="A141" s="1"/>
      <c r="B141" s="1"/>
      <c r="C141" s="19"/>
      <c r="D141" s="1"/>
      <c r="E141" s="1"/>
      <c r="F141" s="1"/>
      <c r="G141" s="1"/>
      <c r="H141" s="1"/>
      <c r="I141" s="6"/>
      <c r="J141" s="20"/>
      <c r="K141" s="8"/>
    </row>
    <row r="142" spans="1:11" s="7" customFormat="1" x14ac:dyDescent="0.25">
      <c r="A142" s="1"/>
      <c r="B142" s="1"/>
      <c r="C142" s="19"/>
      <c r="D142" s="1"/>
      <c r="E142" s="1"/>
      <c r="F142" s="1"/>
      <c r="G142" s="1"/>
      <c r="H142" s="1"/>
      <c r="I142" s="6"/>
      <c r="J142" s="20"/>
      <c r="K142" s="8"/>
    </row>
    <row r="143" spans="1:11" s="7" customFormat="1" x14ac:dyDescent="0.25">
      <c r="A143" s="1"/>
      <c r="B143" s="1"/>
      <c r="C143" s="19"/>
      <c r="D143" s="1"/>
      <c r="E143" s="1"/>
      <c r="F143" s="1"/>
      <c r="G143" s="1"/>
      <c r="H143" s="1"/>
      <c r="I143" s="6"/>
      <c r="J143" s="20"/>
      <c r="K143" s="8"/>
    </row>
    <row r="144" spans="1:11" s="7" customFormat="1" x14ac:dyDescent="0.25">
      <c r="A144" s="1"/>
      <c r="B144" s="1"/>
      <c r="C144" s="19"/>
      <c r="D144" s="1"/>
      <c r="E144" s="1"/>
      <c r="F144" s="1"/>
      <c r="G144" s="1"/>
      <c r="H144" s="1"/>
      <c r="I144" s="6"/>
      <c r="J144" s="20"/>
      <c r="K144" s="8"/>
    </row>
    <row r="145" spans="1:14" s="7" customFormat="1" x14ac:dyDescent="0.25">
      <c r="A145" s="1"/>
      <c r="B145" s="1"/>
      <c r="C145" s="19"/>
      <c r="D145" s="1"/>
      <c r="E145" s="1"/>
      <c r="F145" s="1"/>
      <c r="G145" s="1"/>
      <c r="H145" s="1"/>
      <c r="I145" s="6"/>
      <c r="J145" s="20"/>
      <c r="K145" s="8"/>
    </row>
    <row r="146" spans="1:14" s="7" customFormat="1" x14ac:dyDescent="0.25">
      <c r="A146" s="1"/>
      <c r="B146" s="1"/>
      <c r="C146" s="19"/>
      <c r="D146" s="1"/>
      <c r="E146" s="1"/>
      <c r="F146" s="1"/>
      <c r="G146" s="1"/>
      <c r="H146" s="1"/>
      <c r="I146" s="6"/>
      <c r="J146" s="20"/>
      <c r="K146" s="8"/>
    </row>
    <row r="147" spans="1:14" s="7" customFormat="1" x14ac:dyDescent="0.25">
      <c r="A147" s="1"/>
      <c r="B147" s="1"/>
      <c r="C147" s="19"/>
      <c r="D147" s="1"/>
      <c r="E147" s="1"/>
      <c r="F147" s="1"/>
      <c r="G147" s="1"/>
      <c r="H147" s="1"/>
      <c r="I147" s="6"/>
      <c r="J147" s="20"/>
      <c r="K147" s="8"/>
    </row>
    <row r="148" spans="1:14" s="7" customFormat="1" x14ac:dyDescent="0.25">
      <c r="A148" s="1"/>
      <c r="B148" s="1"/>
      <c r="C148" s="19"/>
      <c r="D148" s="1"/>
      <c r="E148" s="1"/>
      <c r="F148" s="1"/>
      <c r="G148" s="1"/>
      <c r="H148" s="1"/>
      <c r="I148" s="6"/>
      <c r="J148" s="20"/>
      <c r="K148" s="8"/>
      <c r="N148" s="2"/>
    </row>
    <row r="149" spans="1:14" s="7" customFormat="1" x14ac:dyDescent="0.25">
      <c r="A149" s="1"/>
      <c r="B149" s="1"/>
      <c r="C149" s="19"/>
      <c r="D149" s="1"/>
      <c r="E149" s="1"/>
      <c r="F149" s="1"/>
      <c r="G149" s="1"/>
      <c r="H149" s="1"/>
      <c r="I149" s="6"/>
      <c r="J149" s="20"/>
      <c r="K149" s="8"/>
      <c r="N149" s="2"/>
    </row>
    <row r="150" spans="1:14" s="7" customFormat="1" x14ac:dyDescent="0.25">
      <c r="A150" s="1"/>
      <c r="B150" s="1"/>
      <c r="C150" s="19"/>
      <c r="D150" s="1"/>
      <c r="E150" s="1"/>
      <c r="F150" s="1"/>
      <c r="G150" s="1"/>
      <c r="H150" s="1"/>
      <c r="I150" s="6"/>
      <c r="J150" s="20"/>
      <c r="K150" s="8"/>
      <c r="N150" s="2"/>
    </row>
    <row r="151" spans="1:14" s="7" customFormat="1" x14ac:dyDescent="0.25">
      <c r="A151" s="1"/>
      <c r="B151" s="1"/>
      <c r="C151" s="19"/>
      <c r="D151" s="1"/>
      <c r="E151" s="1"/>
      <c r="F151" s="1"/>
      <c r="G151" s="1"/>
      <c r="H151" s="1"/>
      <c r="I151" s="6"/>
      <c r="J151" s="20"/>
      <c r="K151" s="8"/>
      <c r="N151" s="2"/>
    </row>
    <row r="152" spans="1:14" s="7" customFormat="1" x14ac:dyDescent="0.25">
      <c r="A152" s="1"/>
      <c r="B152" s="1"/>
      <c r="C152" s="19"/>
      <c r="D152" s="1"/>
      <c r="E152" s="1"/>
      <c r="F152" s="1"/>
      <c r="G152" s="1"/>
      <c r="H152" s="1"/>
      <c r="I152" s="6"/>
      <c r="J152" s="20"/>
      <c r="K152" s="8"/>
      <c r="N152" s="2"/>
    </row>
    <row r="153" spans="1:14" s="7" customFormat="1" x14ac:dyDescent="0.25">
      <c r="A153" s="1"/>
      <c r="B153" s="1"/>
      <c r="C153" s="19"/>
      <c r="D153" s="1"/>
      <c r="E153" s="1"/>
      <c r="F153" s="1"/>
      <c r="G153" s="1"/>
      <c r="H153" s="1"/>
      <c r="I153" s="6"/>
      <c r="J153" s="20"/>
      <c r="K153" s="8"/>
      <c r="N153" s="2"/>
    </row>
    <row r="154" spans="1:14" s="7" customFormat="1" x14ac:dyDescent="0.25">
      <c r="A154" s="1"/>
      <c r="B154" s="1"/>
      <c r="C154" s="19"/>
      <c r="D154" s="1"/>
      <c r="E154" s="1"/>
      <c r="F154" s="1"/>
      <c r="G154" s="1"/>
      <c r="H154" s="1"/>
      <c r="I154" s="6"/>
      <c r="J154" s="20"/>
      <c r="K154" s="8"/>
      <c r="N154" s="2"/>
    </row>
    <row r="155" spans="1:14" s="7" customFormat="1" x14ac:dyDescent="0.25">
      <c r="A155" s="1"/>
      <c r="B155" s="1"/>
      <c r="C155" s="19"/>
      <c r="D155" s="1"/>
      <c r="E155" s="1"/>
      <c r="F155" s="1"/>
      <c r="G155" s="1"/>
      <c r="H155" s="1"/>
      <c r="I155" s="6"/>
      <c r="J155" s="20"/>
      <c r="K155" s="8"/>
      <c r="N155" s="2"/>
    </row>
    <row r="156" spans="1:14" s="7" customFormat="1" x14ac:dyDescent="0.25">
      <c r="A156" s="1"/>
      <c r="B156" s="1"/>
      <c r="C156" s="19"/>
      <c r="D156" s="1"/>
      <c r="E156" s="1"/>
      <c r="F156" s="1"/>
      <c r="G156" s="1"/>
      <c r="H156" s="1"/>
      <c r="I156" s="6"/>
      <c r="J156" s="20"/>
      <c r="K156" s="8"/>
      <c r="N156" s="2"/>
    </row>
    <row r="157" spans="1:14" s="7" customFormat="1" x14ac:dyDescent="0.25">
      <c r="A157" s="1"/>
      <c r="B157" s="1"/>
      <c r="C157" s="19"/>
      <c r="D157" s="1"/>
      <c r="E157" s="1"/>
      <c r="F157" s="1"/>
      <c r="G157" s="1"/>
      <c r="H157" s="1"/>
      <c r="I157" s="6"/>
      <c r="J157" s="20"/>
      <c r="K157" s="8"/>
      <c r="N157" s="2"/>
    </row>
    <row r="158" spans="1:14" s="7" customFormat="1" x14ac:dyDescent="0.25">
      <c r="A158" s="1"/>
      <c r="B158" s="1"/>
      <c r="C158" s="19"/>
      <c r="D158" s="1"/>
      <c r="E158" s="1"/>
      <c r="F158" s="1"/>
      <c r="G158" s="1"/>
      <c r="H158" s="1"/>
      <c r="I158" s="6"/>
      <c r="J158" s="20"/>
      <c r="K158" s="8"/>
      <c r="N158" s="2"/>
    </row>
    <row r="159" spans="1:14" s="7" customFormat="1" x14ac:dyDescent="0.25">
      <c r="A159" s="1"/>
      <c r="B159" s="1"/>
      <c r="C159" s="19"/>
      <c r="D159" s="1"/>
      <c r="E159" s="1"/>
      <c r="F159" s="1"/>
      <c r="G159" s="1"/>
      <c r="H159" s="1"/>
      <c r="I159" s="6"/>
      <c r="J159" s="20"/>
      <c r="K159" s="8"/>
      <c r="N159" s="2"/>
    </row>
    <row r="160" spans="1:14" s="7" customFormat="1" x14ac:dyDescent="0.25">
      <c r="A160" s="1"/>
      <c r="B160" s="1"/>
      <c r="C160" s="19"/>
      <c r="D160" s="1"/>
      <c r="E160" s="1"/>
      <c r="F160" s="1"/>
      <c r="G160" s="1"/>
      <c r="H160" s="1"/>
      <c r="I160" s="6"/>
      <c r="J160" s="20"/>
      <c r="K160" s="8"/>
      <c r="N160" s="2"/>
    </row>
    <row r="161" spans="1:14" s="7" customFormat="1" x14ac:dyDescent="0.25">
      <c r="A161" s="1"/>
      <c r="B161" s="1"/>
      <c r="C161" s="19"/>
      <c r="D161" s="1"/>
      <c r="E161" s="1"/>
      <c r="F161" s="1"/>
      <c r="G161" s="1"/>
      <c r="H161" s="1"/>
      <c r="I161" s="6"/>
      <c r="J161" s="20"/>
      <c r="K161" s="8"/>
      <c r="N161" s="2"/>
    </row>
    <row r="162" spans="1:14" s="7" customFormat="1" x14ac:dyDescent="0.25">
      <c r="A162" s="1"/>
      <c r="B162" s="1"/>
      <c r="C162" s="19"/>
      <c r="D162" s="1"/>
      <c r="E162" s="1"/>
      <c r="F162" s="1"/>
      <c r="G162" s="1"/>
      <c r="H162" s="1"/>
      <c r="I162" s="6"/>
      <c r="J162" s="20"/>
      <c r="K162" s="8"/>
      <c r="N162" s="2"/>
    </row>
    <row r="163" spans="1:14" s="7" customFormat="1" x14ac:dyDescent="0.25">
      <c r="A163" s="1"/>
      <c r="B163" s="1"/>
      <c r="C163" s="19"/>
      <c r="D163" s="1"/>
      <c r="E163" s="1"/>
      <c r="F163" s="1"/>
      <c r="G163" s="1"/>
      <c r="H163" s="1"/>
      <c r="I163" s="6"/>
      <c r="J163" s="20"/>
      <c r="K163" s="8"/>
      <c r="N163" s="2"/>
    </row>
    <row r="164" spans="1:14" s="7" customFormat="1" x14ac:dyDescent="0.25">
      <c r="A164" s="1"/>
      <c r="B164" s="1"/>
      <c r="C164" s="19"/>
      <c r="D164" s="1"/>
      <c r="E164" s="1"/>
      <c r="F164" s="1"/>
      <c r="G164" s="1"/>
      <c r="H164" s="1"/>
      <c r="I164" s="6"/>
      <c r="J164" s="20"/>
      <c r="K164" s="8"/>
      <c r="N164" s="2"/>
    </row>
    <row r="165" spans="1:14" s="7" customFormat="1" x14ac:dyDescent="0.25">
      <c r="A165" s="1"/>
      <c r="B165" s="1"/>
      <c r="C165" s="19"/>
      <c r="D165" s="1"/>
      <c r="E165" s="1"/>
      <c r="F165" s="1"/>
      <c r="G165" s="1"/>
      <c r="H165" s="1"/>
      <c r="I165" s="6"/>
      <c r="J165" s="20"/>
      <c r="K165" s="8"/>
      <c r="N165" s="2"/>
    </row>
    <row r="166" spans="1:14" s="7" customFormat="1" x14ac:dyDescent="0.25">
      <c r="A166" s="1"/>
      <c r="B166" s="1"/>
      <c r="C166" s="19"/>
      <c r="D166" s="1"/>
      <c r="E166" s="1"/>
      <c r="F166" s="1"/>
      <c r="G166" s="1"/>
      <c r="H166" s="1"/>
      <c r="I166" s="6"/>
      <c r="J166" s="20"/>
      <c r="K166" s="8"/>
      <c r="N166" s="2"/>
    </row>
    <row r="167" spans="1:14" s="7" customFormat="1" x14ac:dyDescent="0.25">
      <c r="A167" s="1"/>
      <c r="B167" s="1"/>
      <c r="C167" s="19"/>
      <c r="D167" s="1"/>
      <c r="E167" s="1"/>
      <c r="F167" s="1"/>
      <c r="G167" s="1"/>
      <c r="H167" s="1"/>
      <c r="I167" s="6"/>
      <c r="J167" s="20"/>
      <c r="K167" s="8"/>
      <c r="N167" s="2"/>
    </row>
    <row r="168" spans="1:14" s="7" customFormat="1" x14ac:dyDescent="0.25">
      <c r="A168" s="1"/>
      <c r="B168" s="1"/>
      <c r="C168" s="19"/>
      <c r="D168" s="1"/>
      <c r="E168" s="1"/>
      <c r="F168" s="1"/>
      <c r="G168" s="1"/>
      <c r="H168" s="1"/>
      <c r="I168" s="6"/>
      <c r="J168" s="20"/>
      <c r="K168" s="8"/>
      <c r="N168" s="2"/>
    </row>
    <row r="169" spans="1:14" s="7" customFormat="1" x14ac:dyDescent="0.25">
      <c r="A169" s="1"/>
      <c r="B169" s="1"/>
      <c r="C169" s="19"/>
      <c r="D169" s="1"/>
      <c r="E169" s="1"/>
      <c r="F169" s="1"/>
      <c r="G169" s="1"/>
      <c r="H169" s="1"/>
      <c r="I169" s="6"/>
      <c r="J169" s="20"/>
      <c r="K169" s="8"/>
      <c r="N169" s="2"/>
    </row>
    <row r="170" spans="1:14" s="7" customFormat="1" x14ac:dyDescent="0.25">
      <c r="A170" s="1"/>
      <c r="B170" s="1"/>
      <c r="C170" s="19"/>
      <c r="D170" s="1"/>
      <c r="E170" s="1"/>
      <c r="F170" s="1"/>
      <c r="G170" s="1"/>
      <c r="H170" s="1"/>
      <c r="I170" s="6"/>
      <c r="J170" s="20"/>
      <c r="K170" s="8"/>
      <c r="N170" s="2"/>
    </row>
    <row r="171" spans="1:14" s="7" customFormat="1" x14ac:dyDescent="0.25">
      <c r="A171" s="1"/>
      <c r="B171" s="1"/>
      <c r="C171" s="19"/>
      <c r="D171" s="1"/>
      <c r="E171" s="1"/>
      <c r="F171" s="1"/>
      <c r="G171" s="1"/>
      <c r="H171" s="1"/>
      <c r="I171" s="6"/>
      <c r="J171" s="20"/>
      <c r="K171" s="8"/>
      <c r="N171" s="2"/>
    </row>
    <row r="172" spans="1:14" s="7" customFormat="1" x14ac:dyDescent="0.25">
      <c r="A172" s="1"/>
      <c r="B172" s="1"/>
      <c r="C172" s="19"/>
      <c r="D172" s="1"/>
      <c r="E172" s="1"/>
      <c r="F172" s="1"/>
      <c r="G172" s="1"/>
      <c r="H172" s="1"/>
      <c r="I172" s="6"/>
      <c r="J172" s="20"/>
      <c r="K172" s="8"/>
      <c r="N172" s="2"/>
    </row>
    <row r="173" spans="1:14" s="7" customFormat="1" x14ac:dyDescent="0.25">
      <c r="A173" s="1"/>
      <c r="B173" s="1"/>
      <c r="C173" s="19"/>
      <c r="D173" s="1"/>
      <c r="E173" s="1"/>
      <c r="F173" s="1"/>
      <c r="G173" s="1"/>
      <c r="H173" s="1"/>
      <c r="I173" s="6"/>
      <c r="J173" s="20"/>
      <c r="K173" s="8"/>
      <c r="N173" s="2"/>
    </row>
    <row r="174" spans="1:14" s="7" customFormat="1" x14ac:dyDescent="0.25">
      <c r="A174" s="1"/>
      <c r="B174" s="1"/>
      <c r="C174" s="19"/>
      <c r="D174" s="1"/>
      <c r="E174" s="1"/>
      <c r="F174" s="1"/>
      <c r="G174" s="1"/>
      <c r="H174" s="1"/>
      <c r="I174" s="6"/>
      <c r="J174" s="20"/>
      <c r="K174" s="8"/>
      <c r="N174" s="2"/>
    </row>
    <row r="175" spans="1:14" s="7" customFormat="1" x14ac:dyDescent="0.25">
      <c r="A175" s="1"/>
      <c r="B175" s="1"/>
      <c r="C175" s="19"/>
      <c r="D175" s="1"/>
      <c r="E175" s="1"/>
      <c r="F175" s="1"/>
      <c r="G175" s="1"/>
      <c r="H175" s="1"/>
      <c r="I175" s="6"/>
      <c r="J175" s="20"/>
      <c r="K175" s="8"/>
      <c r="N175" s="2"/>
    </row>
    <row r="176" spans="1:14" s="7" customFormat="1" x14ac:dyDescent="0.25">
      <c r="A176" s="1"/>
      <c r="B176" s="1"/>
      <c r="C176" s="19"/>
      <c r="D176" s="1"/>
      <c r="E176" s="1"/>
      <c r="F176" s="1"/>
      <c r="G176" s="1"/>
      <c r="H176" s="1"/>
      <c r="I176" s="6"/>
      <c r="J176" s="20"/>
      <c r="K176" s="8"/>
      <c r="N176" s="2"/>
    </row>
    <row r="177" spans="1:14" s="7" customFormat="1" x14ac:dyDescent="0.25">
      <c r="A177" s="1"/>
      <c r="B177" s="1"/>
      <c r="C177" s="19"/>
      <c r="D177" s="1"/>
      <c r="E177" s="1"/>
      <c r="F177" s="1"/>
      <c r="G177" s="1"/>
      <c r="H177" s="1"/>
      <c r="I177" s="6"/>
      <c r="J177" s="20"/>
      <c r="K177" s="8"/>
      <c r="N177" s="2"/>
    </row>
    <row r="178" spans="1:14" s="7" customFormat="1" x14ac:dyDescent="0.25">
      <c r="A178" s="1"/>
      <c r="B178" s="1"/>
      <c r="C178" s="19"/>
      <c r="D178" s="1"/>
      <c r="E178" s="1"/>
      <c r="F178" s="1"/>
      <c r="G178" s="1"/>
      <c r="H178" s="1"/>
      <c r="I178" s="6"/>
      <c r="J178" s="20"/>
      <c r="K178" s="8"/>
      <c r="N178" s="2"/>
    </row>
    <row r="179" spans="1:14" s="7" customFormat="1" x14ac:dyDescent="0.25">
      <c r="A179" s="1"/>
      <c r="B179" s="1"/>
      <c r="C179" s="19"/>
      <c r="D179" s="1"/>
      <c r="E179" s="1"/>
      <c r="F179" s="1"/>
      <c r="G179" s="1"/>
      <c r="H179" s="1"/>
      <c r="I179" s="6"/>
      <c r="J179" s="20"/>
      <c r="K179" s="8"/>
      <c r="N179" s="2"/>
    </row>
    <row r="180" spans="1:14" s="7" customFormat="1" x14ac:dyDescent="0.25">
      <c r="A180" s="1"/>
      <c r="B180" s="1"/>
      <c r="C180" s="19"/>
      <c r="D180" s="1"/>
      <c r="E180" s="1"/>
      <c r="F180" s="1"/>
      <c r="G180" s="1"/>
      <c r="H180" s="1"/>
      <c r="I180" s="6"/>
      <c r="J180" s="20"/>
      <c r="K180" s="8"/>
      <c r="N180" s="2"/>
    </row>
    <row r="181" spans="1:14" s="7" customFormat="1" x14ac:dyDescent="0.25">
      <c r="A181" s="1"/>
      <c r="B181" s="1"/>
      <c r="C181" s="19"/>
      <c r="D181" s="1"/>
      <c r="E181" s="1"/>
      <c r="F181" s="1"/>
      <c r="G181" s="1"/>
      <c r="H181" s="1"/>
      <c r="I181" s="6"/>
      <c r="J181" s="20"/>
      <c r="K181" s="8"/>
      <c r="N181" s="2"/>
    </row>
    <row r="182" spans="1:14" s="7" customFormat="1" x14ac:dyDescent="0.25">
      <c r="A182" s="1"/>
      <c r="B182" s="1"/>
      <c r="C182" s="19"/>
      <c r="D182" s="1"/>
      <c r="E182" s="1"/>
      <c r="F182" s="1"/>
      <c r="G182" s="1"/>
      <c r="H182" s="1"/>
      <c r="I182" s="6"/>
      <c r="J182" s="20"/>
      <c r="K182" s="8"/>
      <c r="N182" s="2"/>
    </row>
    <row r="183" spans="1:14" s="7" customFormat="1" x14ac:dyDescent="0.25">
      <c r="A183" s="1"/>
      <c r="B183" s="1"/>
      <c r="C183" s="19"/>
      <c r="D183" s="1"/>
      <c r="E183" s="1"/>
      <c r="F183" s="1"/>
      <c r="G183" s="1"/>
      <c r="H183" s="1"/>
      <c r="I183" s="6"/>
      <c r="J183" s="20"/>
      <c r="K183" s="8"/>
      <c r="N183" s="2"/>
    </row>
    <row r="184" spans="1:14" s="7" customFormat="1" x14ac:dyDescent="0.25">
      <c r="A184" s="1"/>
      <c r="B184" s="1"/>
      <c r="C184" s="19"/>
      <c r="D184" s="1"/>
      <c r="E184" s="1"/>
      <c r="F184" s="1"/>
      <c r="G184" s="1"/>
      <c r="H184" s="1"/>
      <c r="I184" s="6"/>
      <c r="J184" s="20"/>
      <c r="K184" s="8"/>
      <c r="N184" s="2"/>
    </row>
    <row r="185" spans="1:14" s="7" customFormat="1" x14ac:dyDescent="0.25">
      <c r="A185" s="1"/>
      <c r="B185" s="1"/>
      <c r="C185" s="19"/>
      <c r="D185" s="1"/>
      <c r="E185" s="1"/>
      <c r="F185" s="1"/>
      <c r="G185" s="1"/>
      <c r="H185" s="1"/>
      <c r="I185" s="6"/>
      <c r="J185" s="20"/>
      <c r="K185" s="8"/>
      <c r="N185" s="2"/>
    </row>
    <row r="186" spans="1:14" s="7" customFormat="1" x14ac:dyDescent="0.25">
      <c r="A186" s="1"/>
      <c r="B186" s="1"/>
      <c r="C186" s="19"/>
      <c r="D186" s="1"/>
      <c r="E186" s="1"/>
      <c r="F186" s="1"/>
      <c r="G186" s="1"/>
      <c r="H186" s="1"/>
      <c r="I186" s="6"/>
      <c r="J186" s="20"/>
      <c r="K186" s="8"/>
      <c r="N186" s="2"/>
    </row>
    <row r="187" spans="1:14" s="7" customFormat="1" x14ac:dyDescent="0.25">
      <c r="A187" s="1"/>
      <c r="B187" s="1"/>
      <c r="C187" s="19"/>
      <c r="D187" s="1"/>
      <c r="E187" s="1"/>
      <c r="F187" s="1"/>
      <c r="G187" s="1"/>
      <c r="H187" s="1"/>
      <c r="I187" s="6"/>
      <c r="J187" s="20"/>
      <c r="K187" s="8"/>
      <c r="N187" s="2"/>
    </row>
    <row r="188" spans="1:14" s="7" customFormat="1" x14ac:dyDescent="0.25">
      <c r="A188" s="1"/>
      <c r="B188" s="1"/>
      <c r="C188" s="19"/>
      <c r="D188" s="1"/>
      <c r="E188" s="1"/>
      <c r="F188" s="1"/>
      <c r="G188" s="1"/>
      <c r="H188" s="1"/>
      <c r="I188" s="6"/>
      <c r="J188" s="20"/>
      <c r="K188" s="8"/>
      <c r="N188" s="2"/>
    </row>
    <row r="189" spans="1:14" s="7" customFormat="1" x14ac:dyDescent="0.25">
      <c r="A189" s="1"/>
      <c r="B189" s="1"/>
      <c r="C189" s="19"/>
      <c r="D189" s="1"/>
      <c r="E189" s="1"/>
      <c r="F189" s="1"/>
      <c r="G189" s="1"/>
      <c r="H189" s="1"/>
      <c r="I189" s="6"/>
      <c r="J189" s="20"/>
      <c r="K189" s="8"/>
      <c r="N189" s="2"/>
    </row>
    <row r="190" spans="1:14" s="7" customFormat="1" x14ac:dyDescent="0.25">
      <c r="A190" s="1"/>
      <c r="B190" s="1"/>
      <c r="C190" s="19"/>
      <c r="D190" s="1"/>
      <c r="E190" s="1"/>
      <c r="F190" s="1"/>
      <c r="G190" s="1"/>
      <c r="H190" s="1"/>
      <c r="I190" s="6"/>
      <c r="J190" s="20"/>
      <c r="K190" s="8"/>
      <c r="N190" s="2"/>
    </row>
    <row r="191" spans="1:14" s="7" customFormat="1" x14ac:dyDescent="0.25">
      <c r="A191" s="1"/>
      <c r="B191" s="1"/>
      <c r="C191" s="19"/>
      <c r="D191" s="1"/>
      <c r="E191" s="1"/>
      <c r="F191" s="1"/>
      <c r="G191" s="1"/>
      <c r="H191" s="1"/>
      <c r="I191" s="6"/>
      <c r="J191" s="20"/>
      <c r="K191" s="8"/>
      <c r="N191" s="2"/>
    </row>
    <row r="192" spans="1:14" s="7" customFormat="1" x14ac:dyDescent="0.25">
      <c r="A192" s="1"/>
      <c r="B192" s="1"/>
      <c r="C192" s="19"/>
      <c r="D192" s="1"/>
      <c r="E192" s="1"/>
      <c r="F192" s="1"/>
      <c r="G192" s="1"/>
      <c r="H192" s="1"/>
      <c r="I192" s="6"/>
      <c r="J192" s="20"/>
      <c r="K192" s="8"/>
      <c r="N192" s="2"/>
    </row>
    <row r="193" spans="1:14" s="7" customFormat="1" x14ac:dyDescent="0.25">
      <c r="A193" s="1"/>
      <c r="B193" s="1"/>
      <c r="C193" s="19"/>
      <c r="D193" s="1"/>
      <c r="E193" s="1"/>
      <c r="F193" s="1"/>
      <c r="G193" s="1"/>
      <c r="H193" s="1"/>
      <c r="I193" s="6"/>
      <c r="J193" s="20"/>
      <c r="K193" s="8"/>
      <c r="N193" s="2"/>
    </row>
    <row r="194" spans="1:14" s="7" customFormat="1" x14ac:dyDescent="0.25">
      <c r="A194" s="1"/>
      <c r="B194" s="1"/>
      <c r="C194" s="19"/>
      <c r="D194" s="1"/>
      <c r="E194" s="1"/>
      <c r="F194" s="1"/>
      <c r="G194" s="1"/>
      <c r="H194" s="1"/>
      <c r="I194" s="6"/>
      <c r="J194" s="20"/>
      <c r="K194" s="8"/>
      <c r="N194" s="2"/>
    </row>
    <row r="195" spans="1:14" s="7" customFormat="1" x14ac:dyDescent="0.25">
      <c r="A195" s="1"/>
      <c r="B195" s="1"/>
      <c r="C195" s="19"/>
      <c r="D195" s="1"/>
      <c r="E195" s="1"/>
      <c r="F195" s="1"/>
      <c r="G195" s="1"/>
      <c r="H195" s="1"/>
      <c r="I195" s="6"/>
      <c r="J195" s="20"/>
      <c r="K195" s="8"/>
      <c r="N195" s="2"/>
    </row>
    <row r="196" spans="1:14" s="7" customFormat="1" x14ac:dyDescent="0.25">
      <c r="A196" s="1"/>
      <c r="B196" s="1"/>
      <c r="C196" s="19"/>
      <c r="D196" s="1"/>
      <c r="E196" s="1"/>
      <c r="F196" s="1"/>
      <c r="G196" s="1"/>
      <c r="H196" s="1"/>
      <c r="I196" s="6"/>
      <c r="J196" s="20"/>
      <c r="K196" s="8"/>
      <c r="N196" s="2"/>
    </row>
    <row r="197" spans="1:14" s="7" customFormat="1" x14ac:dyDescent="0.25">
      <c r="A197" s="1"/>
      <c r="B197" s="1"/>
      <c r="C197" s="19"/>
      <c r="D197" s="1"/>
      <c r="E197" s="1"/>
      <c r="F197" s="1"/>
      <c r="G197" s="1"/>
      <c r="H197" s="1"/>
      <c r="I197" s="6"/>
      <c r="J197" s="20"/>
      <c r="K197" s="8"/>
      <c r="N197" s="2"/>
    </row>
    <row r="198" spans="1:14" s="7" customFormat="1" x14ac:dyDescent="0.25">
      <c r="A198" s="1"/>
      <c r="B198" s="1"/>
      <c r="C198" s="19"/>
      <c r="D198" s="1"/>
      <c r="E198" s="1"/>
      <c r="F198" s="1"/>
      <c r="G198" s="1"/>
      <c r="H198" s="1"/>
      <c r="I198" s="6"/>
      <c r="J198" s="20"/>
      <c r="K198" s="8"/>
      <c r="N198" s="2"/>
    </row>
    <row r="199" spans="1:14" s="7" customFormat="1" x14ac:dyDescent="0.25">
      <c r="A199" s="1"/>
      <c r="B199" s="1"/>
      <c r="C199" s="19"/>
      <c r="D199" s="1"/>
      <c r="E199" s="1"/>
      <c r="F199" s="1"/>
      <c r="G199" s="1"/>
      <c r="H199" s="1"/>
      <c r="I199" s="6"/>
      <c r="J199" s="20"/>
      <c r="K199" s="8"/>
      <c r="N199" s="2"/>
    </row>
    <row r="200" spans="1:14" s="7" customFormat="1" x14ac:dyDescent="0.25">
      <c r="A200" s="1"/>
      <c r="B200" s="1"/>
      <c r="C200" s="19"/>
      <c r="D200" s="1"/>
      <c r="E200" s="1"/>
      <c r="F200" s="1"/>
      <c r="G200" s="1"/>
      <c r="H200" s="1"/>
      <c r="I200" s="6"/>
      <c r="J200" s="20"/>
      <c r="K200" s="8"/>
      <c r="N200" s="2"/>
    </row>
    <row r="201" spans="1:14" s="7" customFormat="1" x14ac:dyDescent="0.25">
      <c r="A201" s="1"/>
      <c r="B201" s="1"/>
      <c r="C201" s="19"/>
      <c r="D201" s="1"/>
      <c r="E201" s="1"/>
      <c r="F201" s="1"/>
      <c r="G201" s="1"/>
      <c r="H201" s="1"/>
      <c r="I201" s="6"/>
      <c r="J201" s="20"/>
      <c r="K201" s="8"/>
      <c r="N201" s="2"/>
    </row>
    <row r="202" spans="1:14" s="7" customFormat="1" x14ac:dyDescent="0.25">
      <c r="A202" s="1"/>
      <c r="B202" s="1"/>
      <c r="C202" s="19"/>
      <c r="D202" s="1"/>
      <c r="E202" s="1"/>
      <c r="F202" s="1"/>
      <c r="G202" s="1"/>
      <c r="H202" s="1"/>
      <c r="I202" s="6"/>
      <c r="J202" s="20"/>
      <c r="K202" s="8"/>
      <c r="N202" s="2"/>
    </row>
    <row r="203" spans="1:14" s="7" customFormat="1" x14ac:dyDescent="0.25">
      <c r="A203" s="1"/>
      <c r="B203" s="1"/>
      <c r="C203" s="19"/>
      <c r="D203" s="1"/>
      <c r="E203" s="1"/>
      <c r="F203" s="1"/>
      <c r="G203" s="1"/>
      <c r="H203" s="1"/>
      <c r="I203" s="6"/>
      <c r="J203" s="20"/>
      <c r="K203" s="8"/>
      <c r="N203" s="2"/>
    </row>
    <row r="204" spans="1:14" s="7" customFormat="1" x14ac:dyDescent="0.25">
      <c r="A204" s="1"/>
      <c r="B204" s="1"/>
      <c r="C204" s="19"/>
      <c r="D204" s="1"/>
      <c r="E204" s="1"/>
      <c r="F204" s="1"/>
      <c r="G204" s="1"/>
      <c r="H204" s="1"/>
      <c r="I204" s="6"/>
      <c r="J204" s="20"/>
      <c r="K204" s="8"/>
      <c r="N204" s="2"/>
    </row>
    <row r="205" spans="1:14" s="7" customFormat="1" x14ac:dyDescent="0.25">
      <c r="A205" s="1"/>
      <c r="B205" s="1"/>
      <c r="C205" s="19"/>
      <c r="D205" s="1"/>
      <c r="E205" s="1"/>
      <c r="F205" s="1"/>
      <c r="G205" s="1"/>
      <c r="H205" s="1"/>
      <c r="I205" s="6"/>
      <c r="J205" s="20"/>
      <c r="K205" s="8"/>
      <c r="N205" s="2"/>
    </row>
    <row r="206" spans="1:14" s="7" customFormat="1" x14ac:dyDescent="0.25">
      <c r="A206" s="1"/>
      <c r="B206" s="1"/>
      <c r="C206" s="19"/>
      <c r="D206" s="1"/>
      <c r="E206" s="1"/>
      <c r="F206" s="1"/>
      <c r="G206" s="1"/>
      <c r="H206" s="1"/>
      <c r="I206" s="6"/>
      <c r="J206" s="20"/>
      <c r="K206" s="8"/>
      <c r="N206" s="2"/>
    </row>
    <row r="207" spans="1:14" x14ac:dyDescent="0.25">
      <c r="K207" s="8"/>
      <c r="L207" s="7"/>
      <c r="M207" s="7"/>
    </row>
    <row r="208" spans="1:14" x14ac:dyDescent="0.25">
      <c r="K208" s="8"/>
      <c r="L208" s="7"/>
      <c r="M208" s="7"/>
    </row>
    <row r="209" spans="11:13" x14ac:dyDescent="0.25">
      <c r="K209" s="8"/>
      <c r="L209" s="7"/>
      <c r="M209" s="7"/>
    </row>
  </sheetData>
  <mergeCells count="15">
    <mergeCell ref="A18:A19"/>
    <mergeCell ref="I29:L29"/>
    <mergeCell ref="I30:L30"/>
    <mergeCell ref="I31:L31"/>
    <mergeCell ref="I1:M1"/>
    <mergeCell ref="A1:C1"/>
    <mergeCell ref="D1:H1"/>
    <mergeCell ref="I27:L27"/>
    <mergeCell ref="I28:L28"/>
    <mergeCell ref="I26:M26"/>
    <mergeCell ref="I24:M24"/>
    <mergeCell ref="I25:M25"/>
    <mergeCell ref="A3:A6"/>
    <mergeCell ref="B3:B6"/>
    <mergeCell ref="B18:B1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5"/>
  <sheetViews>
    <sheetView zoomScaleNormal="100" workbookViewId="0">
      <selection activeCell="N12" sqref="N12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6.8554687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90</v>
      </c>
      <c r="N1" s="75" t="s">
        <v>91</v>
      </c>
      <c r="O1" s="75" t="s">
        <v>92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08">
        <v>44796</v>
      </c>
      <c r="N3" s="108">
        <v>44841</v>
      </c>
      <c r="O3" s="108">
        <v>44852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>
        <v>34</v>
      </c>
      <c r="K4" s="17">
        <f t="shared" ref="K4:K6" si="0">J4-(SUM(M4:V4))</f>
        <v>12</v>
      </c>
      <c r="L4" s="18" t="str">
        <f t="shared" ref="L4:L22" si="1">IF(K4&lt;0,"ATENÇÃO","OK")</f>
        <v>OK</v>
      </c>
      <c r="M4" s="107"/>
      <c r="N4" s="107"/>
      <c r="O4" s="109">
        <v>22</v>
      </c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>
        <f>13-3</f>
        <v>10</v>
      </c>
      <c r="K5" s="17">
        <f t="shared" si="0"/>
        <v>9</v>
      </c>
      <c r="L5" s="18" t="str">
        <f t="shared" si="1"/>
        <v>OK</v>
      </c>
      <c r="M5" s="107"/>
      <c r="N5" s="107"/>
      <c r="O5" s="109">
        <v>1</v>
      </c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>
        <v>2</v>
      </c>
      <c r="K6" s="17">
        <f t="shared" si="0"/>
        <v>2</v>
      </c>
      <c r="L6" s="18" t="str">
        <f t="shared" si="1"/>
        <v>OK</v>
      </c>
      <c r="M6" s="107"/>
      <c r="N6" s="107"/>
      <c r="O6" s="107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>
        <v>4</v>
      </c>
      <c r="K7" s="17">
        <f>J7-(SUM(M7:V7))</f>
        <v>4</v>
      </c>
      <c r="L7" s="18" t="str">
        <f t="shared" si="1"/>
        <v>OK</v>
      </c>
      <c r="M7" s="106"/>
      <c r="N7" s="106"/>
      <c r="O7" s="104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>
        <v>1</v>
      </c>
      <c r="K8" s="17">
        <f t="shared" ref="K8:K16" si="2">J8-(SUM(M8:V8))</f>
        <v>1</v>
      </c>
      <c r="L8" s="18" t="str">
        <f t="shared" si="1"/>
        <v>OK</v>
      </c>
      <c r="M8" s="106"/>
      <c r="N8" s="106"/>
      <c r="O8" s="104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>
        <v>1</v>
      </c>
      <c r="K9" s="17">
        <f t="shared" si="2"/>
        <v>0</v>
      </c>
      <c r="L9" s="18" t="str">
        <f t="shared" si="1"/>
        <v>OK</v>
      </c>
      <c r="M9" s="106"/>
      <c r="N9" s="110">
        <v>1</v>
      </c>
      <c r="O9" s="104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>
        <v>1</v>
      </c>
      <c r="K10" s="17">
        <f t="shared" si="2"/>
        <v>0</v>
      </c>
      <c r="L10" s="18" t="str">
        <f t="shared" si="1"/>
        <v>OK</v>
      </c>
      <c r="M10" s="110">
        <v>1</v>
      </c>
      <c r="N10" s="106"/>
      <c r="O10" s="104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06"/>
      <c r="N11" s="106"/>
      <c r="O11" s="104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06"/>
      <c r="N12" s="106"/>
      <c r="O12" s="104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06"/>
      <c r="N13" s="106"/>
      <c r="O13" s="104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06"/>
      <c r="N14" s="106"/>
      <c r="O14" s="104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06"/>
      <c r="N15" s="106"/>
      <c r="O15" s="104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06"/>
      <c r="N16" s="106"/>
      <c r="O16" s="104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05"/>
      <c r="N17" s="105"/>
      <c r="O17" s="103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03"/>
      <c r="N18" s="103"/>
      <c r="O18" s="103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03"/>
      <c r="N19" s="103"/>
      <c r="O19" s="103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03"/>
      <c r="N20" s="103"/>
      <c r="O20" s="103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03"/>
      <c r="N21" s="103"/>
      <c r="O21" s="103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03"/>
      <c r="N22" s="103"/>
      <c r="O22" s="103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M1:M2"/>
    <mergeCell ref="N1:N2"/>
    <mergeCell ref="O1:O2"/>
    <mergeCell ref="V1:V2"/>
    <mergeCell ref="A2:L2"/>
    <mergeCell ref="A4:A7"/>
    <mergeCell ref="B4:B7"/>
    <mergeCell ref="A1:C1"/>
    <mergeCell ref="T1:T2"/>
    <mergeCell ref="P1:P2"/>
    <mergeCell ref="Q1:Q2"/>
    <mergeCell ref="R1:R2"/>
    <mergeCell ref="S1:S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"/>
  <sheetViews>
    <sheetView zoomScaleNormal="100" workbookViewId="0">
      <selection activeCell="I30" sqref="I30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4.4257812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93</v>
      </c>
      <c r="N1" s="75" t="s">
        <v>94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17">
        <v>44756</v>
      </c>
      <c r="N3" s="117">
        <v>44770</v>
      </c>
      <c r="O3" s="111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16"/>
      <c r="N4" s="116"/>
      <c r="O4" s="116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16"/>
      <c r="N5" s="116"/>
      <c r="O5" s="116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>
        <v>5</v>
      </c>
      <c r="K6" s="17">
        <f t="shared" si="0"/>
        <v>5</v>
      </c>
      <c r="L6" s="18" t="str">
        <f t="shared" si="1"/>
        <v>OK</v>
      </c>
      <c r="M6" s="116"/>
      <c r="N6" s="116"/>
      <c r="O6" s="116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14"/>
      <c r="N7" s="119"/>
      <c r="O7" s="115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14"/>
      <c r="N8" s="119"/>
      <c r="O8" s="115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>
        <v>1</v>
      </c>
      <c r="K9" s="17">
        <f t="shared" si="2"/>
        <v>0</v>
      </c>
      <c r="L9" s="18" t="str">
        <f t="shared" si="1"/>
        <v>OK</v>
      </c>
      <c r="M9" s="114"/>
      <c r="N9" s="118">
        <v>1</v>
      </c>
      <c r="O9" s="115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>
        <v>1</v>
      </c>
      <c r="K10" s="17">
        <f t="shared" si="2"/>
        <v>0</v>
      </c>
      <c r="L10" s="18" t="str">
        <f t="shared" si="1"/>
        <v>OK</v>
      </c>
      <c r="M10" s="118">
        <v>1</v>
      </c>
      <c r="N10" s="114"/>
      <c r="O10" s="115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>
        <v>2</v>
      </c>
      <c r="K11" s="17">
        <f t="shared" si="2"/>
        <v>2</v>
      </c>
      <c r="L11" s="18" t="str">
        <f t="shared" si="1"/>
        <v>OK</v>
      </c>
      <c r="M11" s="114"/>
      <c r="N11" s="114"/>
      <c r="O11" s="115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>
        <v>2</v>
      </c>
      <c r="K12" s="17">
        <f t="shared" si="2"/>
        <v>0</v>
      </c>
      <c r="L12" s="18" t="str">
        <f t="shared" si="1"/>
        <v>OK</v>
      </c>
      <c r="M12" s="118">
        <v>2</v>
      </c>
      <c r="N12" s="114"/>
      <c r="O12" s="115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>
        <v>2</v>
      </c>
      <c r="K13" s="17">
        <f t="shared" si="2"/>
        <v>0</v>
      </c>
      <c r="L13" s="18" t="str">
        <f t="shared" si="1"/>
        <v>OK</v>
      </c>
      <c r="M13" s="114"/>
      <c r="N13" s="118">
        <v>2</v>
      </c>
      <c r="O13" s="115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14"/>
      <c r="N14" s="119"/>
      <c r="O14" s="115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14"/>
      <c r="N15" s="119"/>
      <c r="O15" s="115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14"/>
      <c r="N16" s="119"/>
      <c r="O16" s="115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15"/>
      <c r="N17" s="114"/>
      <c r="O17" s="114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12"/>
      <c r="N18" s="113"/>
      <c r="O18" s="112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12"/>
      <c r="N19" s="113"/>
      <c r="O19" s="112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12"/>
      <c r="N20" s="113"/>
      <c r="O20" s="112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12"/>
      <c r="N21" s="113"/>
      <c r="O21" s="112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12"/>
      <c r="N22" s="113"/>
      <c r="O22" s="112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N1:N2"/>
    <mergeCell ref="O1:O2"/>
    <mergeCell ref="M1:M2"/>
    <mergeCell ref="V1:V2"/>
    <mergeCell ref="A2:L2"/>
    <mergeCell ref="A4:A7"/>
    <mergeCell ref="B4:B7"/>
    <mergeCell ref="Q1:Q2"/>
    <mergeCell ref="R1:R2"/>
    <mergeCell ref="S1:S2"/>
    <mergeCell ref="T1:T2"/>
    <mergeCell ref="A1:C1"/>
    <mergeCell ref="D1:I1"/>
    <mergeCell ref="J1:L1"/>
    <mergeCell ref="P1:P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5"/>
  <sheetViews>
    <sheetView zoomScale="98" zoomScaleNormal="98" workbookViewId="0">
      <selection activeCell="O14" sqref="O14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6.710937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95</v>
      </c>
      <c r="N1" s="75" t="s">
        <v>96</v>
      </c>
      <c r="O1" s="75" t="s">
        <v>97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24">
        <v>44774</v>
      </c>
      <c r="N3" s="124">
        <v>44774</v>
      </c>
      <c r="O3" s="124">
        <v>44816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23"/>
      <c r="N4" s="123"/>
      <c r="O4" s="123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23"/>
      <c r="N5" s="123"/>
      <c r="O5" s="123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23"/>
      <c r="N6" s="123"/>
      <c r="O6" s="123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21"/>
      <c r="N7" s="122"/>
      <c r="O7" s="122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21"/>
      <c r="N8" s="122"/>
      <c r="O8" s="122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21"/>
      <c r="N9" s="122"/>
      <c r="O9" s="122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121"/>
      <c r="N10" s="122"/>
      <c r="O10" s="122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21"/>
      <c r="N11" s="122"/>
      <c r="O11" s="122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21"/>
      <c r="N12" s="122"/>
      <c r="O12" s="122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21"/>
      <c r="N13" s="122"/>
      <c r="O13" s="122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21"/>
      <c r="N14" s="122"/>
      <c r="O14" s="122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>
        <v>1</v>
      </c>
      <c r="K15" s="17">
        <f t="shared" si="2"/>
        <v>0</v>
      </c>
      <c r="L15" s="18" t="str">
        <f t="shared" si="1"/>
        <v>OK</v>
      </c>
      <c r="M15" s="121"/>
      <c r="N15" s="122"/>
      <c r="O15" s="122">
        <v>1</v>
      </c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>
        <v>1</v>
      </c>
      <c r="K16" s="17">
        <f t="shared" si="2"/>
        <v>0</v>
      </c>
      <c r="L16" s="18" t="str">
        <f t="shared" si="1"/>
        <v>OK</v>
      </c>
      <c r="M16" s="121">
        <v>1</v>
      </c>
      <c r="N16" s="122"/>
      <c r="O16" s="122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>
        <v>20</v>
      </c>
      <c r="K17" s="17">
        <f>J17-(SUM(M17:V17))</f>
        <v>0</v>
      </c>
      <c r="L17" s="18" t="str">
        <f t="shared" si="1"/>
        <v>OK</v>
      </c>
      <c r="M17" s="122"/>
      <c r="N17" s="121">
        <v>20</v>
      </c>
      <c r="O17" s="121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20"/>
      <c r="N18" s="120"/>
      <c r="O18" s="120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20"/>
      <c r="N19" s="120"/>
      <c r="O19" s="120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20"/>
      <c r="N20" s="120"/>
      <c r="O20" s="120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20"/>
      <c r="N21" s="120"/>
      <c r="O21" s="120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20"/>
      <c r="N22" s="120"/>
      <c r="O22" s="120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N1:N2"/>
    <mergeCell ref="O1:O2"/>
    <mergeCell ref="M1:M2"/>
    <mergeCell ref="V1:V2"/>
    <mergeCell ref="A2:L2"/>
    <mergeCell ref="A4:A7"/>
    <mergeCell ref="B4:B7"/>
    <mergeCell ref="T1:T2"/>
    <mergeCell ref="P1:P2"/>
    <mergeCell ref="Q1:Q2"/>
    <mergeCell ref="R1:R2"/>
    <mergeCell ref="A1:C1"/>
    <mergeCell ref="S1:S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"/>
  <sheetViews>
    <sheetView zoomScaleNormal="100" workbookViewId="0">
      <selection activeCell="N12" sqref="N12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8.570312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98</v>
      </c>
      <c r="N1" s="75" t="s">
        <v>29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29">
        <v>44747</v>
      </c>
      <c r="N3" s="16" t="s">
        <v>2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28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28"/>
      <c r="N5" s="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28"/>
      <c r="N6" s="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26"/>
      <c r="N7" s="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26"/>
      <c r="N8" s="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26"/>
      <c r="N9" s="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>
        <v>1</v>
      </c>
      <c r="K10" s="17">
        <f t="shared" si="2"/>
        <v>0</v>
      </c>
      <c r="L10" s="18" t="str">
        <f t="shared" si="1"/>
        <v>OK</v>
      </c>
      <c r="M10" s="126">
        <v>1</v>
      </c>
      <c r="N10" s="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26"/>
      <c r="N11" s="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26"/>
      <c r="N12" s="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26"/>
      <c r="N13" s="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26"/>
      <c r="N14" s="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26"/>
      <c r="N15" s="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26"/>
      <c r="N16" s="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27"/>
      <c r="N17" s="39"/>
      <c r="O17" s="39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25"/>
      <c r="N18" s="24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25"/>
      <c r="N19" s="24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25"/>
      <c r="N20" s="24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25"/>
      <c r="N21" s="24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25"/>
      <c r="N22" s="24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T1:T2"/>
    <mergeCell ref="M1:M2"/>
    <mergeCell ref="U1:U2"/>
    <mergeCell ref="V1:V2"/>
    <mergeCell ref="A2:L2"/>
    <mergeCell ref="A4:A7"/>
    <mergeCell ref="B4:B7"/>
    <mergeCell ref="S1:S2"/>
    <mergeCell ref="N1:N2"/>
    <mergeCell ref="O1:O2"/>
    <mergeCell ref="P1:P2"/>
    <mergeCell ref="A1:C1"/>
    <mergeCell ref="Q1:Q2"/>
    <mergeCell ref="R1:R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5"/>
  <sheetViews>
    <sheetView zoomScaleNormal="100" workbookViewId="0">
      <selection activeCell="P15" sqref="P15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6.8554687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99</v>
      </c>
      <c r="N1" s="75" t="s">
        <v>100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34">
        <v>44760</v>
      </c>
      <c r="N3" s="134">
        <v>44795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33"/>
      <c r="N4" s="133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>
        <v>30</v>
      </c>
      <c r="K5" s="17">
        <f t="shared" si="0"/>
        <v>0</v>
      </c>
      <c r="L5" s="18" t="str">
        <f t="shared" si="1"/>
        <v>OK</v>
      </c>
      <c r="M5" s="136">
        <v>30</v>
      </c>
      <c r="N5" s="133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33"/>
      <c r="N6" s="133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31"/>
      <c r="N7" s="132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31"/>
      <c r="N8" s="132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31"/>
      <c r="N9" s="132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131"/>
      <c r="N10" s="132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31"/>
      <c r="N11" s="132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31"/>
      <c r="N12" s="132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31"/>
      <c r="N13" s="132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31"/>
      <c r="N14" s="132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31"/>
      <c r="N15" s="132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31"/>
      <c r="N16" s="132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32"/>
      <c r="N17" s="131"/>
      <c r="O17" s="39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>
        <v>1</v>
      </c>
      <c r="K18" s="17">
        <f t="shared" ref="K18:K22" si="3">J18-(SUM(M18:V18))</f>
        <v>0</v>
      </c>
      <c r="L18" s="18" t="str">
        <f t="shared" si="1"/>
        <v>OK</v>
      </c>
      <c r="M18" s="130"/>
      <c r="N18" s="135">
        <v>1</v>
      </c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30"/>
      <c r="N19" s="130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30"/>
      <c r="N20" s="130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30"/>
      <c r="N21" s="130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30"/>
      <c r="N22" s="130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N1:N2"/>
    <mergeCell ref="M1:M2"/>
    <mergeCell ref="V1:V2"/>
    <mergeCell ref="A2:L2"/>
    <mergeCell ref="A4:A7"/>
    <mergeCell ref="B4:B7"/>
    <mergeCell ref="T1:T2"/>
    <mergeCell ref="O1:O2"/>
    <mergeCell ref="P1:P2"/>
    <mergeCell ref="Q1:Q2"/>
    <mergeCell ref="R1:R2"/>
    <mergeCell ref="A1:C1"/>
    <mergeCell ref="S1:S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5"/>
  <sheetViews>
    <sheetView zoomScaleNormal="100" workbookViewId="0">
      <selection activeCell="O13" sqref="O13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7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101</v>
      </c>
      <c r="N1" s="75" t="s">
        <v>102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42">
        <v>44778</v>
      </c>
      <c r="N3" s="142">
        <v>44778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41"/>
      <c r="N4" s="1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41"/>
      <c r="N5" s="1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41"/>
      <c r="N6" s="1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39"/>
      <c r="N7" s="1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39"/>
      <c r="N8" s="1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39"/>
      <c r="N9" s="1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139"/>
      <c r="N10" s="1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39"/>
      <c r="N11" s="1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39"/>
      <c r="N12" s="1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39"/>
      <c r="N13" s="1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39"/>
      <c r="N14" s="1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39"/>
      <c r="N15" s="1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39"/>
      <c r="N16" s="1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40"/>
      <c r="N17" s="139"/>
      <c r="O17" s="39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37"/>
      <c r="N18" s="137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37"/>
      <c r="N19" s="137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37"/>
      <c r="N20" s="137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>
        <v>4</v>
      </c>
      <c r="K21" s="17">
        <f t="shared" si="3"/>
        <v>0</v>
      </c>
      <c r="L21" s="18" t="str">
        <f t="shared" si="1"/>
        <v>OK</v>
      </c>
      <c r="M21" s="138"/>
      <c r="N21" s="138">
        <v>4</v>
      </c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>
        <v>1</v>
      </c>
      <c r="K22" s="17">
        <f t="shared" si="3"/>
        <v>0</v>
      </c>
      <c r="L22" s="18" t="str">
        <f t="shared" si="1"/>
        <v>OK</v>
      </c>
      <c r="M22" s="138">
        <v>1</v>
      </c>
      <c r="N22" s="138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N1:N2"/>
    <mergeCell ref="M1:M2"/>
    <mergeCell ref="V1:V2"/>
    <mergeCell ref="A2:L2"/>
    <mergeCell ref="A4:A7"/>
    <mergeCell ref="B4:B7"/>
    <mergeCell ref="Q1:Q2"/>
    <mergeCell ref="R1:R2"/>
    <mergeCell ref="S1:S2"/>
    <mergeCell ref="T1:T2"/>
    <mergeCell ref="A1:C1"/>
    <mergeCell ref="D1:I1"/>
    <mergeCell ref="J1:L1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zoomScale="98" zoomScaleNormal="98" workbookViewId="0">
      <selection activeCell="O14" sqref="O14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5.570312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103</v>
      </c>
      <c r="N1" s="75" t="s">
        <v>29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47">
        <v>44771</v>
      </c>
      <c r="N3" s="16" t="s">
        <v>2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146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146"/>
      <c r="N5" s="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146"/>
      <c r="N6" s="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144"/>
      <c r="N7" s="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144"/>
      <c r="N8" s="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144"/>
      <c r="N9" s="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>
        <v>1</v>
      </c>
      <c r="K10" s="17">
        <f t="shared" si="2"/>
        <v>0</v>
      </c>
      <c r="L10" s="18" t="str">
        <f t="shared" si="1"/>
        <v>OK</v>
      </c>
      <c r="M10" s="144">
        <v>1</v>
      </c>
      <c r="N10" s="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144"/>
      <c r="N11" s="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144"/>
      <c r="N12" s="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144"/>
      <c r="N13" s="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144"/>
      <c r="N14" s="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144"/>
      <c r="N15" s="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144"/>
      <c r="N16" s="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145"/>
      <c r="N17" s="39"/>
      <c r="O17" s="39"/>
      <c r="P17" s="24"/>
      <c r="Q17" s="26"/>
      <c r="R17" s="24"/>
      <c r="S17" s="24"/>
      <c r="T17" s="24"/>
      <c r="U17" s="25"/>
      <c r="V17" s="25"/>
    </row>
    <row r="18" spans="1:22" ht="22.5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143"/>
      <c r="N18" s="24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143"/>
      <c r="N19" s="24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143"/>
      <c r="N20" s="24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143"/>
      <c r="N21" s="24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143"/>
      <c r="N22" s="24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19:A20"/>
    <mergeCell ref="B19:B20"/>
    <mergeCell ref="U1:U2"/>
    <mergeCell ref="M1:M2"/>
    <mergeCell ref="V1:V2"/>
    <mergeCell ref="A2:L2"/>
    <mergeCell ref="A4:A7"/>
    <mergeCell ref="B4:B7"/>
    <mergeCell ref="A1:C1"/>
    <mergeCell ref="T1:T2"/>
    <mergeCell ref="N1:N2"/>
    <mergeCell ref="O1:O2"/>
    <mergeCell ref="P1:P2"/>
    <mergeCell ref="Q1:Q2"/>
    <mergeCell ref="R1:R2"/>
    <mergeCell ref="S1:S2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5"/>
  <sheetViews>
    <sheetView zoomScale="112" zoomScaleNormal="112" workbookViewId="0">
      <selection activeCell="N14" sqref="N14"/>
    </sheetView>
  </sheetViews>
  <sheetFormatPr defaultColWidth="9.7109375" defaultRowHeight="15" x14ac:dyDescent="0.25"/>
  <cols>
    <col min="1" max="1" width="36.5703125" style="1" customWidth="1"/>
    <col min="2" max="2" width="5.5703125" style="1" bestFit="1" customWidth="1"/>
    <col min="3" max="3" width="6" style="19" bestFit="1" customWidth="1"/>
    <col min="4" max="4" width="53.85546875" style="1" bestFit="1" customWidth="1"/>
    <col min="5" max="5" width="16.140625" style="1" customWidth="1"/>
    <col min="6" max="6" width="13.140625" style="1" customWidth="1"/>
    <col min="7" max="7" width="9.85546875" style="1" bestFit="1" customWidth="1"/>
    <col min="8" max="8" width="15.140625" style="1" customWidth="1"/>
    <col min="9" max="9" width="16" style="1" customWidth="1"/>
    <col min="10" max="10" width="13.42578125" style="6" customWidth="1"/>
    <col min="11" max="11" width="13.28515625" style="20" customWidth="1"/>
    <col min="12" max="12" width="12.5703125" style="4" customWidth="1"/>
    <col min="13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0" customHeight="1" x14ac:dyDescent="0.25">
      <c r="A1" s="76" t="s">
        <v>81</v>
      </c>
      <c r="B1" s="76"/>
      <c r="C1" s="76"/>
      <c r="D1" s="76" t="s">
        <v>85</v>
      </c>
      <c r="E1" s="76"/>
      <c r="F1" s="76"/>
      <c r="G1" s="76"/>
      <c r="H1" s="76"/>
      <c r="I1" s="76"/>
      <c r="J1" s="76" t="s">
        <v>30</v>
      </c>
      <c r="K1" s="76"/>
      <c r="L1" s="76"/>
      <c r="M1" s="75" t="s">
        <v>29</v>
      </c>
      <c r="N1" s="75" t="s">
        <v>29</v>
      </c>
      <c r="O1" s="75" t="s">
        <v>29</v>
      </c>
      <c r="P1" s="75" t="s">
        <v>29</v>
      </c>
      <c r="Q1" s="75" t="s">
        <v>29</v>
      </c>
      <c r="R1" s="75" t="s">
        <v>29</v>
      </c>
      <c r="S1" s="75" t="s">
        <v>29</v>
      </c>
      <c r="T1" s="75" t="s">
        <v>29</v>
      </c>
      <c r="U1" s="75" t="s">
        <v>29</v>
      </c>
      <c r="V1" s="75" t="s">
        <v>29</v>
      </c>
    </row>
    <row r="2" spans="1:22" ht="27" customHeight="1" x14ac:dyDescent="0.25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3" customFormat="1" ht="30" x14ac:dyDescent="0.2">
      <c r="A3" s="11" t="s">
        <v>3</v>
      </c>
      <c r="B3" s="11" t="s">
        <v>1</v>
      </c>
      <c r="C3" s="12" t="s">
        <v>4</v>
      </c>
      <c r="D3" s="12" t="s">
        <v>6</v>
      </c>
      <c r="E3" s="12" t="s">
        <v>79</v>
      </c>
      <c r="F3" s="12" t="s">
        <v>80</v>
      </c>
      <c r="G3" s="12" t="s">
        <v>9</v>
      </c>
      <c r="H3" s="12" t="s">
        <v>82</v>
      </c>
      <c r="I3" s="13" t="s">
        <v>5</v>
      </c>
      <c r="J3" s="14" t="s">
        <v>8</v>
      </c>
      <c r="K3" s="15" t="s">
        <v>0</v>
      </c>
      <c r="L3" s="11" t="s">
        <v>7</v>
      </c>
      <c r="M3" s="16" t="s">
        <v>2</v>
      </c>
      <c r="N3" s="16" t="s">
        <v>2</v>
      </c>
      <c r="O3" s="16" t="s">
        <v>2</v>
      </c>
      <c r="P3" s="16" t="s">
        <v>2</v>
      </c>
      <c r="Q3" s="16" t="s">
        <v>2</v>
      </c>
      <c r="R3" s="16" t="s">
        <v>2</v>
      </c>
      <c r="S3" s="16" t="s">
        <v>2</v>
      </c>
      <c r="T3" s="16" t="s">
        <v>2</v>
      </c>
      <c r="U3" s="16" t="s">
        <v>2</v>
      </c>
      <c r="V3" s="16" t="s">
        <v>2</v>
      </c>
    </row>
    <row r="4" spans="1:22" s="3" customFormat="1" ht="22.5" x14ac:dyDescent="0.2">
      <c r="A4" s="80" t="s">
        <v>31</v>
      </c>
      <c r="B4" s="77">
        <v>1</v>
      </c>
      <c r="C4" s="30">
        <v>1</v>
      </c>
      <c r="D4" s="42" t="s">
        <v>32</v>
      </c>
      <c r="E4" s="30" t="s">
        <v>33</v>
      </c>
      <c r="F4" s="30" t="s">
        <v>34</v>
      </c>
      <c r="G4" s="35" t="s">
        <v>28</v>
      </c>
      <c r="H4" s="35" t="s">
        <v>83</v>
      </c>
      <c r="I4" s="45">
        <v>2262.13</v>
      </c>
      <c r="J4" s="9"/>
      <c r="K4" s="17">
        <f t="shared" ref="K4:K6" si="0">J4-(SUM(M4:V4))</f>
        <v>0</v>
      </c>
      <c r="L4" s="18" t="str">
        <f t="shared" ref="L4:L22" si="1"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22.5" x14ac:dyDescent="0.2">
      <c r="A5" s="81"/>
      <c r="B5" s="78"/>
      <c r="C5" s="30">
        <v>2</v>
      </c>
      <c r="D5" s="42" t="s">
        <v>35</v>
      </c>
      <c r="E5" s="30" t="s">
        <v>33</v>
      </c>
      <c r="F5" s="30" t="s">
        <v>36</v>
      </c>
      <c r="G5" s="35" t="s">
        <v>28</v>
      </c>
      <c r="H5" s="35" t="s">
        <v>84</v>
      </c>
      <c r="I5" s="45">
        <v>6593.9</v>
      </c>
      <c r="J5" s="9"/>
      <c r="K5" s="17">
        <f t="shared" si="0"/>
        <v>0</v>
      </c>
      <c r="L5" s="18" t="str">
        <f t="shared" si="1"/>
        <v>OK</v>
      </c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s="3" customFormat="1" x14ac:dyDescent="0.2">
      <c r="A6" s="81"/>
      <c r="B6" s="78"/>
      <c r="C6" s="30">
        <v>3</v>
      </c>
      <c r="D6" s="42" t="s">
        <v>37</v>
      </c>
      <c r="E6" s="30" t="s">
        <v>33</v>
      </c>
      <c r="F6" s="30" t="s">
        <v>36</v>
      </c>
      <c r="G6" s="35" t="s">
        <v>28</v>
      </c>
      <c r="H6" s="35" t="s">
        <v>84</v>
      </c>
      <c r="I6" s="45">
        <v>9020</v>
      </c>
      <c r="J6" s="9"/>
      <c r="K6" s="17">
        <f t="shared" si="0"/>
        <v>0</v>
      </c>
      <c r="L6" s="18" t="str">
        <f t="shared" si="1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ht="22.5" x14ac:dyDescent="0.25">
      <c r="A7" s="82"/>
      <c r="B7" s="79"/>
      <c r="C7" s="35">
        <v>4</v>
      </c>
      <c r="D7" s="42" t="s">
        <v>38</v>
      </c>
      <c r="E7" s="30" t="s">
        <v>33</v>
      </c>
      <c r="F7" s="30" t="s">
        <v>34</v>
      </c>
      <c r="G7" s="35" t="s">
        <v>28</v>
      </c>
      <c r="H7" s="35" t="s">
        <v>83</v>
      </c>
      <c r="I7" s="36">
        <v>2879.85</v>
      </c>
      <c r="J7" s="9"/>
      <c r="K7" s="17">
        <f>J7-(SUM(M7:V7))</f>
        <v>0</v>
      </c>
      <c r="L7" s="18" t="str">
        <f t="shared" si="1"/>
        <v>OK</v>
      </c>
      <c r="M7" s="39"/>
      <c r="N7" s="40"/>
      <c r="O7" s="40"/>
      <c r="P7" s="25"/>
      <c r="Q7" s="24"/>
      <c r="R7" s="26"/>
      <c r="S7" s="24"/>
      <c r="T7" s="24"/>
      <c r="U7" s="25"/>
      <c r="V7" s="25"/>
    </row>
    <row r="8" spans="1:22" ht="22.5" x14ac:dyDescent="0.25">
      <c r="A8" s="46" t="s">
        <v>39</v>
      </c>
      <c r="B8" s="61">
        <v>3</v>
      </c>
      <c r="C8" s="37">
        <v>6</v>
      </c>
      <c r="D8" s="51" t="s">
        <v>45</v>
      </c>
      <c r="E8" s="52" t="s">
        <v>46</v>
      </c>
      <c r="F8" s="52" t="s">
        <v>47</v>
      </c>
      <c r="G8" s="53" t="s">
        <v>28</v>
      </c>
      <c r="H8" s="53" t="s">
        <v>84</v>
      </c>
      <c r="I8" s="38">
        <v>2889.99</v>
      </c>
      <c r="J8" s="9"/>
      <c r="K8" s="17">
        <f t="shared" ref="K8:K16" si="2">J8-(SUM(M8:V8))</f>
        <v>0</v>
      </c>
      <c r="L8" s="18" t="str">
        <f t="shared" si="1"/>
        <v>OK</v>
      </c>
      <c r="M8" s="39"/>
      <c r="N8" s="40"/>
      <c r="O8" s="40"/>
      <c r="P8" s="25"/>
      <c r="Q8" s="24"/>
      <c r="R8" s="26"/>
      <c r="S8" s="24"/>
      <c r="T8" s="24"/>
      <c r="U8" s="25"/>
      <c r="V8" s="25"/>
    </row>
    <row r="9" spans="1:22" ht="22.5" x14ac:dyDescent="0.25">
      <c r="A9" s="47" t="s">
        <v>40</v>
      </c>
      <c r="B9" s="49">
        <v>5</v>
      </c>
      <c r="C9" s="35">
        <v>8</v>
      </c>
      <c r="D9" s="42" t="s">
        <v>48</v>
      </c>
      <c r="E9" s="43" t="s">
        <v>49</v>
      </c>
      <c r="F9" s="43" t="s">
        <v>34</v>
      </c>
      <c r="G9" s="44" t="s">
        <v>28</v>
      </c>
      <c r="H9" s="44" t="s">
        <v>83</v>
      </c>
      <c r="I9" s="36">
        <v>1778</v>
      </c>
      <c r="J9" s="9"/>
      <c r="K9" s="17">
        <f t="shared" si="2"/>
        <v>0</v>
      </c>
      <c r="L9" s="18" t="str">
        <f t="shared" si="1"/>
        <v>OK</v>
      </c>
      <c r="M9" s="39"/>
      <c r="N9" s="40"/>
      <c r="O9" s="40"/>
      <c r="P9" s="25"/>
      <c r="Q9" s="24"/>
      <c r="R9" s="26"/>
      <c r="S9" s="24"/>
      <c r="T9" s="24"/>
      <c r="U9" s="25"/>
      <c r="V9" s="25"/>
    </row>
    <row r="10" spans="1:22" ht="22.5" x14ac:dyDescent="0.25">
      <c r="A10" s="46" t="s">
        <v>41</v>
      </c>
      <c r="B10" s="61">
        <v>6</v>
      </c>
      <c r="C10" s="37">
        <v>9</v>
      </c>
      <c r="D10" s="54" t="s">
        <v>50</v>
      </c>
      <c r="E10" s="52" t="s">
        <v>51</v>
      </c>
      <c r="F10" s="52" t="s">
        <v>36</v>
      </c>
      <c r="G10" s="53" t="s">
        <v>28</v>
      </c>
      <c r="H10" s="53" t="s">
        <v>84</v>
      </c>
      <c r="I10" s="38">
        <v>14590</v>
      </c>
      <c r="J10" s="9"/>
      <c r="K10" s="17">
        <f t="shared" si="2"/>
        <v>0</v>
      </c>
      <c r="L10" s="18" t="str">
        <f t="shared" si="1"/>
        <v>OK</v>
      </c>
      <c r="M10" s="39"/>
      <c r="N10" s="40"/>
      <c r="O10" s="40"/>
      <c r="P10" s="25"/>
      <c r="Q10" s="24"/>
      <c r="R10" s="26"/>
      <c r="S10" s="24"/>
      <c r="T10" s="24"/>
      <c r="U10" s="25"/>
      <c r="V10" s="25"/>
    </row>
    <row r="11" spans="1:22" ht="22.5" x14ac:dyDescent="0.25">
      <c r="A11" s="48" t="s">
        <v>42</v>
      </c>
      <c r="B11" s="49">
        <v>8</v>
      </c>
      <c r="C11" s="35">
        <v>11</v>
      </c>
      <c r="D11" s="55" t="s">
        <v>52</v>
      </c>
      <c r="E11" s="56" t="s">
        <v>53</v>
      </c>
      <c r="F11" s="56" t="s">
        <v>47</v>
      </c>
      <c r="G11" s="57" t="s">
        <v>28</v>
      </c>
      <c r="H11" s="57" t="s">
        <v>84</v>
      </c>
      <c r="I11" s="36">
        <v>900</v>
      </c>
      <c r="J11" s="9"/>
      <c r="K11" s="17">
        <f t="shared" si="2"/>
        <v>0</v>
      </c>
      <c r="L11" s="18" t="str">
        <f t="shared" si="1"/>
        <v>OK</v>
      </c>
      <c r="M11" s="39"/>
      <c r="N11" s="40"/>
      <c r="O11" s="40"/>
      <c r="P11" s="25"/>
      <c r="Q11" s="24"/>
      <c r="R11" s="26"/>
      <c r="S11" s="24"/>
      <c r="T11" s="24"/>
      <c r="U11" s="25"/>
      <c r="V11" s="25"/>
    </row>
    <row r="12" spans="1:22" ht="22.5" x14ac:dyDescent="0.25">
      <c r="A12" s="46" t="s">
        <v>41</v>
      </c>
      <c r="B12" s="61">
        <v>9</v>
      </c>
      <c r="C12" s="37">
        <v>12</v>
      </c>
      <c r="D12" s="58" t="s">
        <v>54</v>
      </c>
      <c r="E12" s="59" t="s">
        <v>55</v>
      </c>
      <c r="F12" s="59" t="s">
        <v>47</v>
      </c>
      <c r="G12" s="53" t="s">
        <v>28</v>
      </c>
      <c r="H12" s="53" t="s">
        <v>84</v>
      </c>
      <c r="I12" s="38">
        <v>3990</v>
      </c>
      <c r="J12" s="9"/>
      <c r="K12" s="17">
        <f t="shared" si="2"/>
        <v>0</v>
      </c>
      <c r="L12" s="18" t="str">
        <f t="shared" si="1"/>
        <v>OK</v>
      </c>
      <c r="M12" s="39"/>
      <c r="N12" s="40"/>
      <c r="O12" s="40"/>
      <c r="P12" s="25"/>
      <c r="Q12" s="24"/>
      <c r="R12" s="26"/>
      <c r="S12" s="24"/>
      <c r="T12" s="24"/>
      <c r="U12" s="25"/>
      <c r="V12" s="25"/>
    </row>
    <row r="13" spans="1:22" ht="22.5" x14ac:dyDescent="0.25">
      <c r="A13" s="47" t="s">
        <v>40</v>
      </c>
      <c r="B13" s="49">
        <v>10</v>
      </c>
      <c r="C13" s="35">
        <v>13</v>
      </c>
      <c r="D13" s="60" t="s">
        <v>56</v>
      </c>
      <c r="E13" s="43" t="s">
        <v>57</v>
      </c>
      <c r="F13" s="43" t="s">
        <v>47</v>
      </c>
      <c r="G13" s="44" t="s">
        <v>28</v>
      </c>
      <c r="H13" s="44" t="s">
        <v>84</v>
      </c>
      <c r="I13" s="36">
        <v>12599</v>
      </c>
      <c r="J13" s="9"/>
      <c r="K13" s="17">
        <f t="shared" si="2"/>
        <v>0</v>
      </c>
      <c r="L13" s="18" t="str">
        <f t="shared" si="1"/>
        <v>OK</v>
      </c>
      <c r="M13" s="39"/>
      <c r="N13" s="40"/>
      <c r="O13" s="40"/>
      <c r="P13" s="25"/>
      <c r="Q13" s="24"/>
      <c r="R13" s="26"/>
      <c r="S13" s="24"/>
      <c r="T13" s="24"/>
      <c r="U13" s="25"/>
      <c r="V13" s="25"/>
    </row>
    <row r="14" spans="1:22" ht="22.5" x14ac:dyDescent="0.25">
      <c r="A14" s="46" t="s">
        <v>42</v>
      </c>
      <c r="B14" s="61">
        <v>12</v>
      </c>
      <c r="C14" s="37">
        <v>15</v>
      </c>
      <c r="D14" s="51" t="s">
        <v>58</v>
      </c>
      <c r="E14" s="52" t="s">
        <v>59</v>
      </c>
      <c r="F14" s="52" t="s">
        <v>47</v>
      </c>
      <c r="G14" s="53" t="s">
        <v>28</v>
      </c>
      <c r="H14" s="53" t="s">
        <v>84</v>
      </c>
      <c r="I14" s="38">
        <v>4770.33</v>
      </c>
      <c r="J14" s="9"/>
      <c r="K14" s="17">
        <f t="shared" si="2"/>
        <v>0</v>
      </c>
      <c r="L14" s="18" t="str">
        <f t="shared" si="1"/>
        <v>OK</v>
      </c>
      <c r="M14" s="39"/>
      <c r="N14" s="40"/>
      <c r="O14" s="40"/>
      <c r="P14" s="25"/>
      <c r="Q14" s="24"/>
      <c r="R14" s="26"/>
      <c r="S14" s="24"/>
      <c r="T14" s="24"/>
      <c r="U14" s="25"/>
      <c r="V14" s="25"/>
    </row>
    <row r="15" spans="1:22" ht="22.5" x14ac:dyDescent="0.25">
      <c r="A15" s="47" t="s">
        <v>42</v>
      </c>
      <c r="B15" s="49">
        <v>13</v>
      </c>
      <c r="C15" s="35">
        <v>16</v>
      </c>
      <c r="D15" s="60" t="s">
        <v>60</v>
      </c>
      <c r="E15" s="43" t="s">
        <v>61</v>
      </c>
      <c r="F15" s="43" t="s">
        <v>36</v>
      </c>
      <c r="G15" s="44" t="s">
        <v>28</v>
      </c>
      <c r="H15" s="44" t="s">
        <v>84</v>
      </c>
      <c r="I15" s="36">
        <v>16900</v>
      </c>
      <c r="J15" s="9"/>
      <c r="K15" s="17">
        <f t="shared" si="2"/>
        <v>0</v>
      </c>
      <c r="L15" s="18" t="str">
        <f t="shared" si="1"/>
        <v>OK</v>
      </c>
      <c r="M15" s="39"/>
      <c r="N15" s="40"/>
      <c r="O15" s="40"/>
      <c r="P15" s="25"/>
      <c r="Q15" s="24"/>
      <c r="R15" s="26"/>
      <c r="S15" s="24"/>
      <c r="T15" s="24"/>
      <c r="U15" s="25"/>
      <c r="V15" s="25"/>
    </row>
    <row r="16" spans="1:22" ht="22.5" x14ac:dyDescent="0.25">
      <c r="A16" s="46" t="s">
        <v>40</v>
      </c>
      <c r="B16" s="61">
        <v>14</v>
      </c>
      <c r="C16" s="37">
        <v>17</v>
      </c>
      <c r="D16" s="51" t="s">
        <v>62</v>
      </c>
      <c r="E16" s="52" t="s">
        <v>63</v>
      </c>
      <c r="F16" s="52" t="s">
        <v>34</v>
      </c>
      <c r="G16" s="53" t="s">
        <v>28</v>
      </c>
      <c r="H16" s="53" t="s">
        <v>83</v>
      </c>
      <c r="I16" s="38">
        <v>649.67999999999995</v>
      </c>
      <c r="J16" s="9"/>
      <c r="K16" s="17">
        <f t="shared" si="2"/>
        <v>0</v>
      </c>
      <c r="L16" s="18" t="str">
        <f t="shared" si="1"/>
        <v>OK</v>
      </c>
      <c r="M16" s="39"/>
      <c r="N16" s="40"/>
      <c r="O16" s="40"/>
      <c r="P16" s="25"/>
      <c r="Q16" s="24"/>
      <c r="R16" s="26"/>
      <c r="S16" s="24"/>
      <c r="T16" s="24"/>
      <c r="U16" s="25"/>
      <c r="V16" s="25"/>
    </row>
    <row r="17" spans="1:22" ht="112.5" x14ac:dyDescent="0.25">
      <c r="A17" s="47" t="s">
        <v>43</v>
      </c>
      <c r="B17" s="62">
        <v>15</v>
      </c>
      <c r="C17" s="63">
        <v>18</v>
      </c>
      <c r="D17" s="42" t="s">
        <v>64</v>
      </c>
      <c r="E17" s="43" t="s">
        <v>65</v>
      </c>
      <c r="F17" s="43" t="s">
        <v>34</v>
      </c>
      <c r="G17" s="44" t="s">
        <v>28</v>
      </c>
      <c r="H17" s="44" t="s">
        <v>83</v>
      </c>
      <c r="I17" s="64">
        <v>1200</v>
      </c>
      <c r="J17" s="9"/>
      <c r="K17" s="17">
        <f>J17-(SUM(M17:V17))</f>
        <v>0</v>
      </c>
      <c r="L17" s="18" t="str">
        <f t="shared" si="1"/>
        <v>OK</v>
      </c>
      <c r="M17" s="40"/>
      <c r="N17" s="39"/>
      <c r="O17" s="39"/>
      <c r="P17" s="24"/>
      <c r="Q17" s="26"/>
      <c r="R17" s="24"/>
      <c r="S17" s="24"/>
      <c r="T17" s="24"/>
      <c r="U17" s="25"/>
      <c r="V17" s="25"/>
    </row>
    <row r="18" spans="1:22" x14ac:dyDescent="0.25">
      <c r="A18" s="46" t="s">
        <v>44</v>
      </c>
      <c r="B18" s="50">
        <v>16</v>
      </c>
      <c r="C18" s="37">
        <v>19</v>
      </c>
      <c r="D18" s="51" t="s">
        <v>66</v>
      </c>
      <c r="E18" s="52" t="s">
        <v>67</v>
      </c>
      <c r="F18" s="52" t="s">
        <v>47</v>
      </c>
      <c r="G18" s="53" t="s">
        <v>28</v>
      </c>
      <c r="H18" s="53" t="s">
        <v>84</v>
      </c>
      <c r="I18" s="38">
        <v>4869</v>
      </c>
      <c r="J18" s="9"/>
      <c r="K18" s="17">
        <f t="shared" ref="K18:K22" si="3">J18-(SUM(M18:V18))</f>
        <v>0</v>
      </c>
      <c r="L18" s="18" t="str">
        <f t="shared" si="1"/>
        <v>OK</v>
      </c>
      <c r="M18" s="24"/>
      <c r="N18" s="24"/>
      <c r="O18" s="24"/>
      <c r="P18" s="24"/>
      <c r="Q18" s="26"/>
      <c r="R18" s="24"/>
      <c r="S18" s="24"/>
      <c r="T18" s="24"/>
      <c r="U18" s="25"/>
      <c r="V18" s="25"/>
    </row>
    <row r="19" spans="1:22" x14ac:dyDescent="0.25">
      <c r="A19" s="83" t="s">
        <v>40</v>
      </c>
      <c r="B19" s="85">
        <v>17</v>
      </c>
      <c r="C19" s="63">
        <v>20</v>
      </c>
      <c r="D19" s="42" t="s">
        <v>70</v>
      </c>
      <c r="E19" s="43" t="s">
        <v>71</v>
      </c>
      <c r="F19" s="43" t="s">
        <v>47</v>
      </c>
      <c r="G19" s="44" t="s">
        <v>28</v>
      </c>
      <c r="H19" s="44" t="s">
        <v>84</v>
      </c>
      <c r="I19" s="64">
        <v>1564</v>
      </c>
      <c r="J19" s="9"/>
      <c r="K19" s="17">
        <f t="shared" si="3"/>
        <v>0</v>
      </c>
      <c r="L19" s="18" t="str">
        <f t="shared" si="1"/>
        <v>OK</v>
      </c>
      <c r="M19" s="24"/>
      <c r="N19" s="24"/>
      <c r="O19" s="24"/>
      <c r="P19" s="24"/>
      <c r="Q19" s="26"/>
      <c r="R19" s="24"/>
      <c r="S19" s="24"/>
      <c r="T19" s="24"/>
      <c r="U19" s="25"/>
      <c r="V19" s="25"/>
    </row>
    <row r="20" spans="1:22" x14ac:dyDescent="0.25">
      <c r="A20" s="84"/>
      <c r="B20" s="86"/>
      <c r="C20" s="63">
        <v>21</v>
      </c>
      <c r="D20" s="66" t="s">
        <v>72</v>
      </c>
      <c r="E20" s="67" t="s">
        <v>71</v>
      </c>
      <c r="F20" s="67" t="s">
        <v>47</v>
      </c>
      <c r="G20" s="44" t="s">
        <v>28</v>
      </c>
      <c r="H20" s="44" t="s">
        <v>84</v>
      </c>
      <c r="I20" s="64">
        <v>983</v>
      </c>
      <c r="J20" s="9"/>
      <c r="K20" s="17">
        <f t="shared" si="3"/>
        <v>0</v>
      </c>
      <c r="L20" s="18" t="str">
        <f t="shared" si="1"/>
        <v>OK</v>
      </c>
      <c r="M20" s="24"/>
      <c r="N20" s="24"/>
      <c r="O20" s="24"/>
      <c r="P20" s="24"/>
      <c r="Q20" s="26"/>
      <c r="R20" s="24"/>
      <c r="S20" s="24"/>
      <c r="T20" s="24"/>
      <c r="U20" s="25"/>
      <c r="V20" s="25"/>
    </row>
    <row r="21" spans="1:22" ht="22.5" x14ac:dyDescent="0.25">
      <c r="A21" s="46" t="s">
        <v>68</v>
      </c>
      <c r="B21" s="50">
        <v>18</v>
      </c>
      <c r="C21" s="37">
        <v>22</v>
      </c>
      <c r="D21" s="54" t="s">
        <v>73</v>
      </c>
      <c r="E21" s="52" t="s">
        <v>74</v>
      </c>
      <c r="F21" s="52" t="s">
        <v>75</v>
      </c>
      <c r="G21" s="53" t="s">
        <v>28</v>
      </c>
      <c r="H21" s="53" t="s">
        <v>84</v>
      </c>
      <c r="I21" s="38">
        <v>57142.75</v>
      </c>
      <c r="J21" s="9"/>
      <c r="K21" s="17">
        <f t="shared" si="3"/>
        <v>0</v>
      </c>
      <c r="L21" s="18" t="str">
        <f t="shared" si="1"/>
        <v>OK</v>
      </c>
      <c r="M21" s="24"/>
      <c r="N21" s="24"/>
      <c r="O21" s="24"/>
      <c r="P21" s="24"/>
      <c r="Q21" s="26"/>
      <c r="R21" s="24"/>
      <c r="S21" s="24"/>
      <c r="T21" s="24"/>
      <c r="U21" s="25"/>
      <c r="V21" s="25"/>
    </row>
    <row r="22" spans="1:22" ht="22.5" x14ac:dyDescent="0.25">
      <c r="A22" s="47" t="s">
        <v>69</v>
      </c>
      <c r="B22" s="65">
        <v>20</v>
      </c>
      <c r="C22" s="35">
        <v>24</v>
      </c>
      <c r="D22" s="47" t="s">
        <v>76</v>
      </c>
      <c r="E22" s="67" t="s">
        <v>77</v>
      </c>
      <c r="F22" s="43" t="s">
        <v>75</v>
      </c>
      <c r="G22" s="44" t="s">
        <v>28</v>
      </c>
      <c r="H22" s="44" t="s">
        <v>83</v>
      </c>
      <c r="I22" s="36">
        <v>15200</v>
      </c>
      <c r="J22" s="9"/>
      <c r="K22" s="17">
        <f t="shared" si="3"/>
        <v>0</v>
      </c>
      <c r="L22" s="18" t="str">
        <f t="shared" si="1"/>
        <v>OK</v>
      </c>
      <c r="M22" s="24"/>
      <c r="N22" s="24"/>
      <c r="O22" s="24"/>
      <c r="P22" s="24"/>
      <c r="Q22" s="26"/>
      <c r="R22" s="24"/>
      <c r="S22" s="24"/>
      <c r="T22" s="24"/>
      <c r="U22" s="25"/>
      <c r="V22" s="25"/>
    </row>
    <row r="23" spans="1:22" x14ac:dyDescent="0.25">
      <c r="I23" s="29"/>
    </row>
    <row r="24" spans="1:22" x14ac:dyDescent="0.25">
      <c r="I24" s="29"/>
    </row>
    <row r="25" spans="1:22" x14ac:dyDescent="0.25">
      <c r="I25" s="29"/>
    </row>
  </sheetData>
  <mergeCells count="18">
    <mergeCell ref="A4:A7"/>
    <mergeCell ref="B4:B7"/>
    <mergeCell ref="A19:A20"/>
    <mergeCell ref="B19:B20"/>
    <mergeCell ref="D1:I1"/>
    <mergeCell ref="J1:L1"/>
    <mergeCell ref="U1:U2"/>
    <mergeCell ref="V1:V2"/>
    <mergeCell ref="A2:L2"/>
    <mergeCell ref="T1:T2"/>
    <mergeCell ref="A1:C1"/>
    <mergeCell ref="N1:N2"/>
    <mergeCell ref="O1:O2"/>
    <mergeCell ref="P1:P2"/>
    <mergeCell ref="Q1:Q2"/>
    <mergeCell ref="R1:R2"/>
    <mergeCell ref="S1:S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CEART</vt:lpstr>
      <vt:lpstr>CEAD</vt:lpstr>
      <vt:lpstr>ESAG</vt:lpstr>
      <vt:lpstr>CEFID</vt:lpstr>
      <vt:lpstr>FAED</vt:lpstr>
      <vt:lpstr>CCT</vt:lpstr>
      <vt:lpstr>CAV</vt:lpstr>
      <vt:lpstr>CEPLAN</vt:lpstr>
      <vt:lpstr>CEO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2023-01-02T18:59:11Z</dcterms:modified>
</cp:coreProperties>
</file>