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1 PROCESSOS ENCERRADOS\PE 0871.2020 SRP SGPE 32717.2020 - Nobreaks VIG 17.12.2021\"/>
    </mc:Choice>
  </mc:AlternateContent>
  <xr:revisionPtr revIDLastSave="0" documentId="13_ncr:1_{48EB60E1-01FC-4259-B781-952D5E34CF44}" xr6:coauthVersionLast="36" xr6:coauthVersionMax="45" xr10:uidLastSave="{00000000-0000-0000-0000-000000000000}"/>
  <bookViews>
    <workbookView xWindow="-120" yWindow="-120" windowWidth="20730" windowHeight="11160" tabRatio="857" activeTab="12" xr2:uid="{00000000-000D-0000-FFFF-FFFF00000000}"/>
  </bookViews>
  <sheets>
    <sheet name="Reitoria - SETIC" sheetId="75" r:id="rId1"/>
    <sheet name="ESAG" sheetId="154" r:id="rId2"/>
    <sheet name="CEART" sheetId="151" r:id="rId3"/>
    <sheet name="FAED" sheetId="153" r:id="rId4"/>
    <sheet name="CEFID" sheetId="152" r:id="rId5"/>
    <sheet name="CERES" sheetId="150" r:id="rId6"/>
    <sheet name="CEPLAN" sheetId="167" r:id="rId7"/>
    <sheet name="CCT" sheetId="166" r:id="rId8"/>
    <sheet name="CAV" sheetId="157" r:id="rId9"/>
    <sheet name="CEO" sheetId="165" r:id="rId10"/>
    <sheet name="CESFI" sheetId="163" r:id="rId11"/>
    <sheet name="CEAVI" sheetId="159" r:id="rId12"/>
    <sheet name="GESTOR" sheetId="162" r:id="rId13"/>
  </sheets>
  <definedNames>
    <definedName name="diasuteis" localSheetId="8">#REF!</definedName>
    <definedName name="diasuteis" localSheetId="2">#REF!</definedName>
    <definedName name="diasuteis" localSheetId="11">#REF!</definedName>
    <definedName name="diasuteis" localSheetId="4">#REF!</definedName>
    <definedName name="diasuteis" localSheetId="6">#REF!</definedName>
    <definedName name="diasuteis" localSheetId="5">#REF!</definedName>
    <definedName name="diasuteis" localSheetId="10">#REF!</definedName>
    <definedName name="diasuteis" localSheetId="1">#REF!</definedName>
    <definedName name="diasuteis" localSheetId="3">#REF!</definedName>
    <definedName name="diasuteis" localSheetId="12">#REF!</definedName>
    <definedName name="diasuteis" localSheetId="0">#REF!</definedName>
    <definedName name="diasuteis">#REF!</definedName>
    <definedName name="Ferias" localSheetId="4">#REF!</definedName>
    <definedName name="Ferias" localSheetId="6">#REF!</definedName>
    <definedName name="Ferias" localSheetId="5">#REF!</definedName>
    <definedName name="Ferias" localSheetId="10">#REF!</definedName>
    <definedName name="Ferias" localSheetId="1">#REF!</definedName>
    <definedName name="Ferias" localSheetId="12">#REF!</definedName>
    <definedName name="Ferias">#REF!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1">OFFSET(#REF!,(MATCH(SMALL(#REF!,ROW()-10),#REF!,0)-1),0)</definedName>
    <definedName name="RD" localSheetId="12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Q23" i="154" l="1"/>
  <c r="P23" i="154"/>
  <c r="O23" i="154"/>
  <c r="R23" i="152" l="1"/>
  <c r="Q23" i="152"/>
  <c r="P23" i="152"/>
  <c r="O23" i="152"/>
  <c r="M5" i="75" l="1"/>
  <c r="M6" i="75"/>
  <c r="M7" i="75"/>
  <c r="M8" i="75"/>
  <c r="M9" i="75"/>
  <c r="M10" i="75"/>
  <c r="M11" i="75"/>
  <c r="M12" i="75"/>
  <c r="M13" i="75"/>
  <c r="M14" i="75"/>
  <c r="M15" i="75"/>
  <c r="M16" i="75"/>
  <c r="M17" i="75"/>
  <c r="M18" i="75"/>
  <c r="M19" i="75"/>
  <c r="M20" i="75"/>
  <c r="M21" i="75"/>
  <c r="M22" i="75"/>
  <c r="M4" i="75"/>
  <c r="L6" i="75"/>
  <c r="U23" i="75"/>
  <c r="T23" i="75"/>
  <c r="S23" i="75"/>
  <c r="R23" i="75"/>
  <c r="Q23" i="75"/>
  <c r="P23" i="75"/>
  <c r="O23" i="75"/>
  <c r="L5" i="75" l="1"/>
  <c r="L4" i="75"/>
  <c r="L5" i="166" l="1"/>
  <c r="L4" i="166"/>
  <c r="L5" i="151" l="1"/>
  <c r="L4" i="151"/>
  <c r="M5" i="162" l="1"/>
  <c r="M6" i="162"/>
  <c r="M7" i="162"/>
  <c r="M8" i="162"/>
  <c r="M9" i="162"/>
  <c r="M10" i="162"/>
  <c r="M11" i="162"/>
  <c r="M12" i="162"/>
  <c r="M13" i="162"/>
  <c r="M14" i="162"/>
  <c r="M15" i="162"/>
  <c r="M16" i="162"/>
  <c r="M17" i="162"/>
  <c r="M18" i="162"/>
  <c r="M19" i="162"/>
  <c r="M20" i="162"/>
  <c r="M21" i="162"/>
  <c r="M22" i="162"/>
  <c r="M4" i="162"/>
  <c r="L5" i="162"/>
  <c r="L6" i="162"/>
  <c r="L7" i="162"/>
  <c r="L8" i="162"/>
  <c r="L9" i="162"/>
  <c r="L10" i="162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4" i="162"/>
  <c r="S23" i="159"/>
  <c r="R23" i="159"/>
  <c r="Q23" i="159"/>
  <c r="P23" i="159"/>
  <c r="O23" i="159"/>
  <c r="M22" i="159"/>
  <c r="N22" i="159" s="1"/>
  <c r="M21" i="159"/>
  <c r="N21" i="159" s="1"/>
  <c r="M20" i="159"/>
  <c r="N20" i="159" s="1"/>
  <c r="M19" i="159"/>
  <c r="N19" i="159" s="1"/>
  <c r="M18" i="159"/>
  <c r="N18" i="159" s="1"/>
  <c r="M17" i="159"/>
  <c r="N17" i="159" s="1"/>
  <c r="M16" i="159"/>
  <c r="N16" i="159" s="1"/>
  <c r="M15" i="159"/>
  <c r="N15" i="159" s="1"/>
  <c r="M14" i="159"/>
  <c r="N14" i="159" s="1"/>
  <c r="M13" i="159"/>
  <c r="N13" i="159" s="1"/>
  <c r="M12" i="159"/>
  <c r="N12" i="159" s="1"/>
  <c r="M11" i="159"/>
  <c r="N11" i="159" s="1"/>
  <c r="M10" i="159"/>
  <c r="N10" i="159" s="1"/>
  <c r="M9" i="159"/>
  <c r="N9" i="159" s="1"/>
  <c r="M8" i="159"/>
  <c r="N8" i="159" s="1"/>
  <c r="M7" i="159"/>
  <c r="N7" i="159" s="1"/>
  <c r="M6" i="159"/>
  <c r="N6" i="159" s="1"/>
  <c r="M5" i="159"/>
  <c r="N5" i="159" s="1"/>
  <c r="M4" i="159"/>
  <c r="N4" i="159" s="1"/>
  <c r="S23" i="163"/>
  <c r="R23" i="163"/>
  <c r="Q23" i="163"/>
  <c r="P23" i="163"/>
  <c r="O23" i="163"/>
  <c r="M22" i="163"/>
  <c r="N22" i="163" s="1"/>
  <c r="M21" i="163"/>
  <c r="N21" i="163" s="1"/>
  <c r="N20" i="163"/>
  <c r="M20" i="163"/>
  <c r="M19" i="163"/>
  <c r="N19" i="163" s="1"/>
  <c r="M18" i="163"/>
  <c r="N18" i="163" s="1"/>
  <c r="N17" i="163"/>
  <c r="M17" i="163"/>
  <c r="M16" i="163"/>
  <c r="N16" i="163" s="1"/>
  <c r="M15" i="163"/>
  <c r="N15" i="163" s="1"/>
  <c r="N14" i="163"/>
  <c r="M14" i="163"/>
  <c r="M13" i="163"/>
  <c r="N13" i="163" s="1"/>
  <c r="M12" i="163"/>
  <c r="N12" i="163" s="1"/>
  <c r="N11" i="163"/>
  <c r="M11" i="163"/>
  <c r="M10" i="163"/>
  <c r="N10" i="163" s="1"/>
  <c r="M9" i="163"/>
  <c r="N9" i="163" s="1"/>
  <c r="N8" i="163"/>
  <c r="M8" i="163"/>
  <c r="M7" i="163"/>
  <c r="N7" i="163" s="1"/>
  <c r="M6" i="163"/>
  <c r="N6" i="163" s="1"/>
  <c r="N5" i="163"/>
  <c r="M5" i="163"/>
  <c r="M4" i="163"/>
  <c r="N4" i="163" s="1"/>
  <c r="S23" i="165"/>
  <c r="R23" i="165"/>
  <c r="Q23" i="165"/>
  <c r="P23" i="165"/>
  <c r="O23" i="165"/>
  <c r="M22" i="165"/>
  <c r="N22" i="165" s="1"/>
  <c r="M21" i="165"/>
  <c r="N21" i="165" s="1"/>
  <c r="M20" i="165"/>
  <c r="N20" i="165" s="1"/>
  <c r="M19" i="165"/>
  <c r="N19" i="165" s="1"/>
  <c r="M18" i="165"/>
  <c r="N18" i="165" s="1"/>
  <c r="M17" i="165"/>
  <c r="N17" i="165" s="1"/>
  <c r="M16" i="165"/>
  <c r="N16" i="165" s="1"/>
  <c r="M15" i="165"/>
  <c r="N15" i="165" s="1"/>
  <c r="M14" i="165"/>
  <c r="N14" i="165" s="1"/>
  <c r="M13" i="165"/>
  <c r="N13" i="165" s="1"/>
  <c r="M12" i="165"/>
  <c r="N12" i="165" s="1"/>
  <c r="M11" i="165"/>
  <c r="N11" i="165" s="1"/>
  <c r="M10" i="165"/>
  <c r="N10" i="165" s="1"/>
  <c r="M9" i="165"/>
  <c r="N9" i="165" s="1"/>
  <c r="M8" i="165"/>
  <c r="N8" i="165" s="1"/>
  <c r="M7" i="165"/>
  <c r="N7" i="165" s="1"/>
  <c r="M6" i="165"/>
  <c r="N6" i="165" s="1"/>
  <c r="M5" i="165"/>
  <c r="N5" i="165" s="1"/>
  <c r="M4" i="165"/>
  <c r="N4" i="165" s="1"/>
  <c r="N4" i="162" l="1"/>
  <c r="S23" i="157"/>
  <c r="R23" i="157"/>
  <c r="Q23" i="157"/>
  <c r="P23" i="157"/>
  <c r="O23" i="157"/>
  <c r="M22" i="157"/>
  <c r="N22" i="157" s="1"/>
  <c r="M21" i="157"/>
  <c r="N21" i="157" s="1"/>
  <c r="M20" i="157"/>
  <c r="N20" i="157" s="1"/>
  <c r="M19" i="157"/>
  <c r="N19" i="157" s="1"/>
  <c r="M18" i="157"/>
  <c r="N18" i="157" s="1"/>
  <c r="M17" i="157"/>
  <c r="N17" i="157" s="1"/>
  <c r="M16" i="157"/>
  <c r="N16" i="157" s="1"/>
  <c r="M15" i="157"/>
  <c r="N15" i="157" s="1"/>
  <c r="M14" i="157"/>
  <c r="N14" i="157" s="1"/>
  <c r="M13" i="157"/>
  <c r="N13" i="157" s="1"/>
  <c r="M12" i="157"/>
  <c r="N12" i="157" s="1"/>
  <c r="M11" i="157"/>
  <c r="N11" i="157" s="1"/>
  <c r="M10" i="157"/>
  <c r="N10" i="157" s="1"/>
  <c r="M9" i="157"/>
  <c r="N9" i="157" s="1"/>
  <c r="M8" i="157"/>
  <c r="N8" i="157" s="1"/>
  <c r="M7" i="157"/>
  <c r="N7" i="157" s="1"/>
  <c r="M6" i="157"/>
  <c r="N6" i="157" s="1"/>
  <c r="M5" i="157"/>
  <c r="N5" i="157" s="1"/>
  <c r="M4" i="157"/>
  <c r="N4" i="157" s="1"/>
  <c r="S23" i="166"/>
  <c r="R23" i="166"/>
  <c r="Q23" i="166"/>
  <c r="P23" i="166"/>
  <c r="O23" i="166"/>
  <c r="M22" i="166"/>
  <c r="N22" i="166" s="1"/>
  <c r="N21" i="166"/>
  <c r="M21" i="166"/>
  <c r="M20" i="166"/>
  <c r="N20" i="166" s="1"/>
  <c r="M19" i="166"/>
  <c r="N19" i="166" s="1"/>
  <c r="N18" i="166"/>
  <c r="M18" i="166"/>
  <c r="M17" i="166"/>
  <c r="N17" i="166" s="1"/>
  <c r="M16" i="166"/>
  <c r="N16" i="166" s="1"/>
  <c r="N15" i="166"/>
  <c r="M15" i="166"/>
  <c r="M14" i="166"/>
  <c r="N14" i="166" s="1"/>
  <c r="M13" i="166"/>
  <c r="N13" i="166" s="1"/>
  <c r="N12" i="166"/>
  <c r="M12" i="166"/>
  <c r="M11" i="166"/>
  <c r="N11" i="166" s="1"/>
  <c r="M10" i="166"/>
  <c r="N10" i="166" s="1"/>
  <c r="N9" i="166"/>
  <c r="M9" i="166"/>
  <c r="M8" i="166"/>
  <c r="N8" i="166" s="1"/>
  <c r="M7" i="166"/>
  <c r="N7" i="166" s="1"/>
  <c r="N6" i="166"/>
  <c r="M6" i="166"/>
  <c r="M5" i="166"/>
  <c r="N5" i="166" s="1"/>
  <c r="M4" i="166"/>
  <c r="N4" i="166" s="1"/>
  <c r="S23" i="167"/>
  <c r="R23" i="167"/>
  <c r="Q23" i="167"/>
  <c r="P23" i="167"/>
  <c r="O23" i="167"/>
  <c r="M22" i="167"/>
  <c r="N22" i="167" s="1"/>
  <c r="M21" i="167"/>
  <c r="N21" i="167" s="1"/>
  <c r="M20" i="167"/>
  <c r="N20" i="167" s="1"/>
  <c r="M19" i="167"/>
  <c r="N19" i="167" s="1"/>
  <c r="M18" i="167"/>
  <c r="N18" i="167" s="1"/>
  <c r="M17" i="167"/>
  <c r="N17" i="167" s="1"/>
  <c r="M16" i="167"/>
  <c r="N16" i="167" s="1"/>
  <c r="M15" i="167"/>
  <c r="N15" i="167" s="1"/>
  <c r="M14" i="167"/>
  <c r="N14" i="167" s="1"/>
  <c r="M13" i="167"/>
  <c r="N13" i="167" s="1"/>
  <c r="M12" i="167"/>
  <c r="N12" i="167" s="1"/>
  <c r="M11" i="167"/>
  <c r="N11" i="167" s="1"/>
  <c r="M10" i="167"/>
  <c r="N10" i="167" s="1"/>
  <c r="M9" i="167"/>
  <c r="N9" i="167" s="1"/>
  <c r="M8" i="167"/>
  <c r="N8" i="167" s="1"/>
  <c r="M7" i="167"/>
  <c r="N7" i="167" s="1"/>
  <c r="M6" i="167"/>
  <c r="N6" i="167" s="1"/>
  <c r="M5" i="167"/>
  <c r="N5" i="167" s="1"/>
  <c r="M4" i="167"/>
  <c r="N4" i="167" s="1"/>
  <c r="S23" i="150"/>
  <c r="R23" i="150"/>
  <c r="Q23" i="150"/>
  <c r="P23" i="150"/>
  <c r="O23" i="150"/>
  <c r="M22" i="150"/>
  <c r="N22" i="150" s="1"/>
  <c r="M21" i="150"/>
  <c r="N21" i="150" s="1"/>
  <c r="M20" i="150"/>
  <c r="N20" i="150" s="1"/>
  <c r="M19" i="150"/>
  <c r="N19" i="150" s="1"/>
  <c r="M18" i="150"/>
  <c r="N18" i="150" s="1"/>
  <c r="M17" i="150"/>
  <c r="N17" i="150" s="1"/>
  <c r="M16" i="150"/>
  <c r="N16" i="150" s="1"/>
  <c r="M15" i="150"/>
  <c r="N15" i="150" s="1"/>
  <c r="M14" i="150"/>
  <c r="N14" i="150" s="1"/>
  <c r="M13" i="150"/>
  <c r="N13" i="150" s="1"/>
  <c r="M12" i="150"/>
  <c r="N12" i="150" s="1"/>
  <c r="M11" i="150"/>
  <c r="N11" i="150" s="1"/>
  <c r="M10" i="150"/>
  <c r="N10" i="150" s="1"/>
  <c r="M9" i="150"/>
  <c r="N9" i="150" s="1"/>
  <c r="M8" i="150"/>
  <c r="N8" i="150" s="1"/>
  <c r="M7" i="150"/>
  <c r="N7" i="150" s="1"/>
  <c r="M6" i="150"/>
  <c r="N6" i="150" s="1"/>
  <c r="M5" i="150"/>
  <c r="N5" i="150" s="1"/>
  <c r="M4" i="150"/>
  <c r="N4" i="150" s="1"/>
  <c r="S23" i="152"/>
  <c r="M22" i="152"/>
  <c r="N22" i="152" s="1"/>
  <c r="N21" i="152"/>
  <c r="M21" i="152"/>
  <c r="M20" i="152"/>
  <c r="N20" i="152" s="1"/>
  <c r="M19" i="152"/>
  <c r="N19" i="152" s="1"/>
  <c r="N18" i="152"/>
  <c r="M18" i="152"/>
  <c r="M17" i="152"/>
  <c r="N17" i="152" s="1"/>
  <c r="M16" i="152"/>
  <c r="N16" i="152" s="1"/>
  <c r="N15" i="152"/>
  <c r="M15" i="152"/>
  <c r="M14" i="152"/>
  <c r="N14" i="152" s="1"/>
  <c r="M13" i="152"/>
  <c r="N13" i="152" s="1"/>
  <c r="N12" i="152"/>
  <c r="M12" i="152"/>
  <c r="M11" i="152"/>
  <c r="N11" i="152" s="1"/>
  <c r="M10" i="152"/>
  <c r="N10" i="152" s="1"/>
  <c r="N9" i="152"/>
  <c r="M9" i="152"/>
  <c r="M8" i="152"/>
  <c r="N8" i="152" s="1"/>
  <c r="M7" i="152"/>
  <c r="N7" i="152" s="1"/>
  <c r="N6" i="152"/>
  <c r="M6" i="152"/>
  <c r="M5" i="152"/>
  <c r="N5" i="152" s="1"/>
  <c r="M4" i="152"/>
  <c r="N4" i="152" s="1"/>
  <c r="R23" i="153"/>
  <c r="Q23" i="153"/>
  <c r="P23" i="153"/>
  <c r="O23" i="153"/>
  <c r="M22" i="153"/>
  <c r="N22" i="153" s="1"/>
  <c r="M21" i="153"/>
  <c r="N21" i="153" s="1"/>
  <c r="M20" i="153"/>
  <c r="N20" i="153" s="1"/>
  <c r="M19" i="153"/>
  <c r="N19" i="153" s="1"/>
  <c r="M18" i="153"/>
  <c r="N18" i="153" s="1"/>
  <c r="M17" i="153"/>
  <c r="N17" i="153" s="1"/>
  <c r="M16" i="153"/>
  <c r="N16" i="153" s="1"/>
  <c r="M15" i="153"/>
  <c r="N15" i="153" s="1"/>
  <c r="M14" i="153"/>
  <c r="N14" i="153" s="1"/>
  <c r="M13" i="153"/>
  <c r="N13" i="153" s="1"/>
  <c r="M12" i="153"/>
  <c r="N12" i="153" s="1"/>
  <c r="M11" i="153"/>
  <c r="N11" i="153" s="1"/>
  <c r="M10" i="153"/>
  <c r="N10" i="153" s="1"/>
  <c r="M9" i="153"/>
  <c r="N9" i="153" s="1"/>
  <c r="M8" i="153"/>
  <c r="N8" i="153" s="1"/>
  <c r="M7" i="153"/>
  <c r="N7" i="153" s="1"/>
  <c r="M6" i="153"/>
  <c r="N6" i="153" s="1"/>
  <c r="M5" i="153"/>
  <c r="N5" i="153" s="1"/>
  <c r="M4" i="153"/>
  <c r="N4" i="153" s="1"/>
  <c r="R23" i="151"/>
  <c r="Q23" i="151"/>
  <c r="P23" i="151"/>
  <c r="O23" i="151"/>
  <c r="M22" i="151"/>
  <c r="N22" i="151" s="1"/>
  <c r="N21" i="151"/>
  <c r="M21" i="151"/>
  <c r="M20" i="151"/>
  <c r="N20" i="151" s="1"/>
  <c r="M19" i="151"/>
  <c r="N19" i="151" s="1"/>
  <c r="M18" i="151"/>
  <c r="N18" i="151" s="1"/>
  <c r="M17" i="151"/>
  <c r="N17" i="151" s="1"/>
  <c r="M16" i="151"/>
  <c r="N16" i="151" s="1"/>
  <c r="N15" i="151"/>
  <c r="M15" i="151"/>
  <c r="M14" i="151"/>
  <c r="N14" i="151" s="1"/>
  <c r="M13" i="151"/>
  <c r="N13" i="151" s="1"/>
  <c r="N12" i="151"/>
  <c r="M12" i="151"/>
  <c r="M11" i="151"/>
  <c r="N11" i="151" s="1"/>
  <c r="M10" i="151"/>
  <c r="N10" i="151" s="1"/>
  <c r="M9" i="151"/>
  <c r="N9" i="151" s="1"/>
  <c r="M8" i="151"/>
  <c r="N8" i="151" s="1"/>
  <c r="M7" i="151"/>
  <c r="N7" i="151" s="1"/>
  <c r="N6" i="151"/>
  <c r="M6" i="151"/>
  <c r="M5" i="151"/>
  <c r="N5" i="151" s="1"/>
  <c r="M4" i="151"/>
  <c r="N4" i="151" s="1"/>
  <c r="S23" i="154"/>
  <c r="R23" i="154"/>
  <c r="M22" i="154"/>
  <c r="N22" i="154" s="1"/>
  <c r="M21" i="154"/>
  <c r="N21" i="154" s="1"/>
  <c r="M20" i="154"/>
  <c r="N20" i="154" s="1"/>
  <c r="M19" i="154"/>
  <c r="N19" i="154" s="1"/>
  <c r="M18" i="154"/>
  <c r="N18" i="154" s="1"/>
  <c r="M17" i="154"/>
  <c r="N17" i="154" s="1"/>
  <c r="M16" i="154"/>
  <c r="N16" i="154" s="1"/>
  <c r="M15" i="154"/>
  <c r="N15" i="154" s="1"/>
  <c r="M14" i="154"/>
  <c r="N14" i="154" s="1"/>
  <c r="M13" i="154"/>
  <c r="N13" i="154" s="1"/>
  <c r="M12" i="154"/>
  <c r="N12" i="154" s="1"/>
  <c r="M11" i="154"/>
  <c r="N11" i="154" s="1"/>
  <c r="M10" i="154"/>
  <c r="N10" i="154" s="1"/>
  <c r="M9" i="154"/>
  <c r="N9" i="154" s="1"/>
  <c r="M8" i="154"/>
  <c r="N8" i="154" s="1"/>
  <c r="M7" i="154"/>
  <c r="N7" i="154" s="1"/>
  <c r="M6" i="154"/>
  <c r="N6" i="154" s="1"/>
  <c r="M5" i="154"/>
  <c r="N5" i="154" s="1"/>
  <c r="M4" i="154"/>
  <c r="N4" i="154" s="1"/>
  <c r="L27" i="162" l="1"/>
  <c r="L26" i="162"/>
  <c r="L25" i="162"/>
  <c r="O17" i="162" l="1"/>
  <c r="O18" i="162"/>
  <c r="O19" i="162"/>
  <c r="O20" i="162"/>
  <c r="O4" i="162"/>
  <c r="O5" i="162"/>
  <c r="O6" i="162"/>
  <c r="O7" i="162"/>
  <c r="O8" i="162"/>
  <c r="O9" i="162"/>
  <c r="O10" i="162"/>
  <c r="O11" i="162"/>
  <c r="O12" i="162"/>
  <c r="O13" i="162"/>
  <c r="O14" i="162"/>
  <c r="O15" i="162"/>
  <c r="O16" i="162"/>
  <c r="O21" i="162"/>
  <c r="O22" i="162"/>
  <c r="N6" i="162"/>
  <c r="N7" i="162"/>
  <c r="N8" i="162"/>
  <c r="N9" i="162"/>
  <c r="N10" i="162"/>
  <c r="N11" i="162"/>
  <c r="N12" i="162"/>
  <c r="N13" i="162"/>
  <c r="N14" i="162"/>
  <c r="N15" i="162"/>
  <c r="N16" i="162"/>
  <c r="N17" i="162"/>
  <c r="N18" i="162"/>
  <c r="N19" i="162"/>
  <c r="N20" i="162"/>
  <c r="N21" i="162"/>
  <c r="N22" i="162"/>
  <c r="N12" i="75" l="1"/>
  <c r="N8" i="75"/>
  <c r="N19" i="75"/>
  <c r="N15" i="75"/>
  <c r="N11" i="75"/>
  <c r="N7" i="75"/>
  <c r="N21" i="75"/>
  <c r="N17" i="75"/>
  <c r="N13" i="75"/>
  <c r="N9" i="75"/>
  <c r="N20" i="75"/>
  <c r="N22" i="75"/>
  <c r="N18" i="75"/>
  <c r="N14" i="75"/>
  <c r="N10" i="75"/>
  <c r="N6" i="75"/>
  <c r="P15" i="162"/>
  <c r="N16" i="75"/>
  <c r="O23" i="162"/>
  <c r="P28" i="162" s="1"/>
  <c r="N5" i="162"/>
  <c r="P9" i="162" l="1"/>
  <c r="P13" i="162"/>
  <c r="P21" i="162"/>
  <c r="P8" i="162"/>
  <c r="P14" i="162"/>
  <c r="P7" i="162"/>
  <c r="P12" i="162"/>
  <c r="N5" i="75"/>
  <c r="P6" i="162"/>
  <c r="N4" i="75"/>
  <c r="P22" i="162"/>
  <c r="P5" i="162"/>
  <c r="P11" i="162"/>
  <c r="P16" i="162"/>
  <c r="P10" i="162"/>
  <c r="P17" i="162"/>
  <c r="P19" i="162"/>
  <c r="P20" i="162"/>
  <c r="P18" i="162"/>
  <c r="P4" i="162" l="1"/>
  <c r="P23" i="162" l="1"/>
  <c r="P29" i="162" s="1"/>
  <c r="P31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L4" authorId="0" shapeId="0" xr:uid="{50E76545-301D-4265-81A7-2DEC8B92C42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+ 01 unidade cedida pelo CERES dia 09/08/2021
+ 01 unidade cedida pela FAED dia 16/08/2021
+ 04 unidades cedidas pelo CCT 05/11/2021</t>
        </r>
      </text>
    </comment>
    <comment ref="L5" authorId="0" shapeId="0" xr:uid="{36CF6B23-BB49-47A6-8F22-D2E71F42A91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+ 01 unidade cedida pelo CERES dia 09/08/2021
+ 01 unidade cedida pela FAED dia 16/08/2021
+ 04 unidades cedidas pelo CCT 05/11/2021</t>
        </r>
      </text>
    </comment>
    <comment ref="L6" authorId="0" shapeId="0" xr:uid="{F803FA09-C5E2-4030-8D66-B803DD4C905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+ 01 unidade cedida pela FAED dia 16/08/2021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4BE81FAD-675B-4006-9209-1CDC951135BE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PAULO EDISON DE LIMA</author>
  </authors>
  <commentList>
    <comment ref="P1" authorId="0" shapeId="0" xr:uid="{6FB8056F-B6C5-49DF-9EDA-D101B5CF8AE4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  <comment ref="L4" authorId="1" shapeId="0" xr:uid="{D83DCD72-029F-4256-A9FE-8D8C5527B83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01 unidade cedida pelo CCT dia 26/10/2021</t>
        </r>
      </text>
    </comment>
    <comment ref="L5" authorId="1" shapeId="0" xr:uid="{6BB45690-71FB-466D-B16F-F56D4B69CE1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01 unidade cedida pelo CCT dia 26/10/2021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L4" authorId="0" shapeId="0" xr:uid="{6472BFB2-F8E1-4EB3-AEDC-FC1BDC4F3DF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- 01 unidade cedida para reitoria dia 16/08/2021</t>
        </r>
      </text>
    </comment>
    <comment ref="L5" authorId="0" shapeId="0" xr:uid="{8830AC9D-EEA6-4735-A055-F900548464D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- 01 unidade cedida para reitoria dia 16/08/2021</t>
        </r>
      </text>
    </comment>
    <comment ref="L6" authorId="0" shapeId="0" xr:uid="{AE5A3C4D-F55A-421D-AB84-202E7685C51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- 01 unidade cedida para reitoria dia 16/08/2021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B75E0E4E-88F5-428B-A109-A3C74E3D7362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PAULO EDISON DE LIMA</author>
  </authors>
  <commentList>
    <comment ref="P1" authorId="0" shapeId="0" xr:uid="{060E97C3-A631-486D-9EE1-FCB0370EF42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  <comment ref="L4" authorId="1" shapeId="0" xr:uid="{E7A25C0F-3E6B-40CC-B278-5730FAE4F24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- 01 unidade cedida para a reitoria 09/08/2021
</t>
        </r>
      </text>
    </comment>
    <comment ref="L5" authorId="1" shapeId="0" xr:uid="{B599258A-5009-427F-9F97-B64DBD23F2B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- 01 unidade cedida para a reitoria dia 09/08/2021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C03F7E3E-85C8-4D10-A108-61B5577B7E1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PAULO EDISON DE LIMA</author>
  </authors>
  <commentList>
    <comment ref="P1" authorId="0" shapeId="0" xr:uid="{C34F074F-29E5-4E8C-819E-1D383A941D38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  <comment ref="L4" authorId="1" shapeId="0" xr:uid="{3175FB7C-0A39-4418-91A8-B17CF9C5E95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- 01 unidade cedida ao CEART dia 26/10/2021
- 4 unidade cedida a Reitoria 05/11/2021</t>
        </r>
      </text>
    </comment>
    <comment ref="L5" authorId="1" shapeId="0" xr:uid="{D5D5C816-1478-492B-9C2C-62591002444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- 01 unidade cedida ao CEART dia 26/10/2021
- 4 unidade cedida a Reitoria 05/11/2021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94FDB177-FBD4-4AA4-8EBA-F3253008EE3D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P1" authorId="0" shapeId="0" xr:uid="{98E46EA3-622B-42FF-B6C2-28C221CD253B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ESTORNO PARCIA.- LOTE 6</t>
        </r>
      </text>
    </comment>
  </commentList>
</comments>
</file>

<file path=xl/sharedStrings.xml><?xml version="1.0" encoding="utf-8"?>
<sst xmlns="http://schemas.openxmlformats.org/spreadsheetml/2006/main" count="2052" uniqueCount="130">
  <si>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</si>
  <si>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</si>
  <si>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</si>
  <si>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</si>
  <si>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</si>
  <si>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</si>
  <si>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</si>
  <si>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</si>
  <si>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</si>
  <si>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</si>
  <si>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</si>
  <si>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</si>
  <si>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</si>
  <si>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</si>
  <si>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</si>
  <si>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</si>
  <si>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339030.26</t>
  </si>
  <si>
    <t>339030.17</t>
  </si>
  <si>
    <t>Código NUC</t>
  </si>
  <si>
    <t>Detalhamento</t>
  </si>
  <si>
    <t>WEIKAN TECNOLOGIA LTDA</t>
  </si>
  <si>
    <t>PROCESSO: 871/2020/UDESC</t>
  </si>
  <si>
    <t>OBJETO: AQUISIÇÃO DE MATERIAIS E EQUIPAMENTOS (NOBREAKS, BATERIAS ESTACIONARIAS, RACK SERVIDOR E POWER INJECTOR) PARA REDE DE COMPUTADORES DA UDESC</t>
  </si>
  <si>
    <t>VIGÊNCIA DA ATA: 17/12/2020 a 17/12/2021</t>
  </si>
  <si>
    <t xml:space="preserve"> AF/OS nº  xxxx/2021 Qtde.</t>
  </si>
  <si>
    <t>EMPRESA</t>
  </si>
  <si>
    <t>MARCA</t>
  </si>
  <si>
    <t>MODELO</t>
  </si>
  <si>
    <t>Grupo-Classe</t>
  </si>
  <si>
    <t>Especificação - conforme complementação memorial descritivo.</t>
  </si>
  <si>
    <t>PHD SISTEMAS DE ENERGIA IND COM IMP EXP LTDA</t>
  </si>
  <si>
    <t>No-break 3 KVA</t>
  </si>
  <si>
    <t>PHD</t>
  </si>
  <si>
    <t>EA RT 3K</t>
  </si>
  <si>
    <t>13-1</t>
  </si>
  <si>
    <t>10223-7-004</t>
  </si>
  <si>
    <t>449052.30</t>
  </si>
  <si>
    <t>Interface ethernet para gerencia do No-break</t>
  </si>
  <si>
    <t>13-4</t>
  </si>
  <si>
    <t>06962-0-001</t>
  </si>
  <si>
    <t>Módulo de bateria (3KVA)</t>
  </si>
  <si>
    <t>56-16</t>
  </si>
  <si>
    <t>10223-7-001</t>
  </si>
  <si>
    <t>CLI DIGITAL LTDA</t>
  </si>
  <si>
    <t>No-break 1200 VA</t>
  </si>
  <si>
    <t>APC</t>
  </si>
  <si>
    <t xml:space="preserve">	BZ1200-BR </t>
  </si>
  <si>
    <t>Bateria Estacionária VRLA (AGM) 40 AH</t>
  </si>
  <si>
    <t>Energy Ac</t>
  </si>
  <si>
    <t>12STD40</t>
  </si>
  <si>
    <t>55-6</t>
  </si>
  <si>
    <t>00169-4-070</t>
  </si>
  <si>
    <t>Bateria Estacionária VRLA (AGM) 18 AH</t>
  </si>
  <si>
    <t>12STD18</t>
  </si>
  <si>
    <t>Bateria Estacionária VRLA (AGM) 9 AH</t>
  </si>
  <si>
    <t>12STD9</t>
  </si>
  <si>
    <t>Bateria Estacionária VRLA (AGM) 7 AH</t>
  </si>
  <si>
    <t>12STD7</t>
  </si>
  <si>
    <t>Bateria Estacionária VRLA (AGM) 5 AH</t>
  </si>
  <si>
    <t>12STD5</t>
  </si>
  <si>
    <t>DELTA CABLE TELE INFORMATICA COM E REP COMERCIAIS LTDA</t>
  </si>
  <si>
    <t>Rack de chão para Servidor</t>
  </si>
  <si>
    <t>IPMETAL</t>
  </si>
  <si>
    <t>14-04</t>
  </si>
  <si>
    <t>02604-2-026</t>
  </si>
  <si>
    <t>449052.42</t>
  </si>
  <si>
    <t>Rack de Parede (12U)</t>
  </si>
  <si>
    <t>Rack de Parede (8U)</t>
  </si>
  <si>
    <t>Rack de Parede (6U)</t>
  </si>
  <si>
    <t>Rack PDU (padrão brasileiro)</t>
  </si>
  <si>
    <t>Ventilação Forçada para Rack</t>
  </si>
  <si>
    <t>13-01</t>
  </si>
  <si>
    <t>02873-8-001</t>
  </si>
  <si>
    <t>Painel frontal para Rack</t>
  </si>
  <si>
    <t>Guia de cabo horizontal fechado plástico 1U</t>
  </si>
  <si>
    <t xml:space="preserve">Bandeja Móvel </t>
  </si>
  <si>
    <t>Bandeja Fixa</t>
  </si>
  <si>
    <t xml:space="preserve"> AF nº 40/2021 Qtde.</t>
  </si>
  <si>
    <t xml:space="preserve"> AF nº 41/2021 Qtde.</t>
  </si>
  <si>
    <t xml:space="preserve"> AF nº 218/2021 Qtde.</t>
  </si>
  <si>
    <t>AF nº 690/2021 Qtde.</t>
  </si>
  <si>
    <t xml:space="preserve"> AF nº  836/2021 Qtde.</t>
  </si>
  <si>
    <t xml:space="preserve"> AF nº  1709/2021 Qtde.</t>
  </si>
  <si>
    <t xml:space="preserve"> AF nº 1710/2021 Qtde.</t>
  </si>
  <si>
    <t xml:space="preserve"> AF/OS nº  196/2021 </t>
  </si>
  <si>
    <t xml:space="preserve"> AF/OS nº  303/2021 Qtde.</t>
  </si>
  <si>
    <t xml:space="preserve"> AF/OS nº  543/2021 </t>
  </si>
  <si>
    <t xml:space="preserve"> AF/OS nº  544/2021</t>
  </si>
  <si>
    <t>31.03/2021</t>
  </si>
  <si>
    <t xml:space="preserve"> AF/OS nº  153/2021      Cli Digital</t>
  </si>
  <si>
    <t xml:space="preserve"> AF/OS nº  154/2021    PHD.</t>
  </si>
  <si>
    <t xml:space="preserve"> AF/OS nº  1838/2021 Qtde.</t>
  </si>
  <si>
    <t xml:space="preserve"> AF/OS nº  70/2021 Qtde.</t>
  </si>
  <si>
    <t xml:space="preserve"> AF/OS nº 72/2021 Qtde.</t>
  </si>
  <si>
    <t>CLI Digital Ltda</t>
  </si>
  <si>
    <t xml:space="preserve"> AF/OS nº  0166/2021 Qtde.</t>
  </si>
  <si>
    <t xml:space="preserve"> AF/OS nº  0169/2021 Qtde.</t>
  </si>
  <si>
    <t xml:space="preserve"> AF/OS nº  0174/2021 Qtde.</t>
  </si>
  <si>
    <t xml:space="preserve"> AF/OS nº  0233/2021 Qtde.</t>
  </si>
  <si>
    <t xml:space="preserve"> AF/OS nº  Cedidos ao CEART.</t>
  </si>
  <si>
    <t xml:space="preserve"> AF/OS nº  203/2021 Qtde.</t>
  </si>
  <si>
    <t xml:space="preserve"> AF/OS nº  204/2021 Qtde.</t>
  </si>
  <si>
    <t xml:space="preserve"> AF/OS nº  205/2021 Qtde.</t>
  </si>
  <si>
    <t xml:space="preserve"> AF/OS nº  238/2021 Qtde.</t>
  </si>
  <si>
    <t xml:space="preserve"> AF/OS nº  239/2021  Qtde.</t>
  </si>
  <si>
    <t xml:space="preserve"> AF/OS nº  240/2021 Qtde.</t>
  </si>
  <si>
    <t xml:space="preserve"> AF/OS nº  0005/2021  Qtde.</t>
  </si>
  <si>
    <t xml:space="preserve"> AF/OS nº  0006/2021  Qtde.</t>
  </si>
  <si>
    <t xml:space="preserve"> AF/OS nº  0115/2021 Qtde.</t>
  </si>
  <si>
    <t xml:space="preserve"> AF/OS nº 0229/2021 Qtde.</t>
  </si>
  <si>
    <t xml:space="preserve"> AF/OS nº  1794/2021 Qtde.</t>
  </si>
  <si>
    <t xml:space="preserve"> AF/OS nº  84/2021 Qtde.</t>
  </si>
  <si>
    <t xml:space="preserve"> AF nº 
595/2021 
Qtde.</t>
  </si>
  <si>
    <t xml:space="preserve"> AF/OS nº  1251/2021 Qtde.</t>
  </si>
  <si>
    <t xml:space="preserve"> AF/OS nº  0141/2021 Qtde.</t>
  </si>
  <si>
    <t xml:space="preserve"> AF/OS nº  0142/2021 Qtde.</t>
  </si>
  <si>
    <t xml:space="preserve"> AF/OS nº  0225/2021 Qtde.</t>
  </si>
  <si>
    <t xml:space="preserve"> AF/OS nº  1129/2021 Qtde.</t>
  </si>
  <si>
    <t xml:space="preserve"> AF/OS nº  1130/2021 Qtde.</t>
  </si>
  <si>
    <t xml:space="preserve"> AF/OS nº  1131/2021 Qtde.</t>
  </si>
  <si>
    <t>18/03/2021
PHD</t>
  </si>
  <si>
    <t>18/03/2021
CLI</t>
  </si>
  <si>
    <t>09/04/2021 CLI</t>
  </si>
  <si>
    <t>Cedido a Reitoria (06/08/2021)</t>
  </si>
  <si>
    <t>27/09/2021 PHD</t>
  </si>
  <si>
    <t>27/09/2021 WEIKAN</t>
  </si>
  <si>
    <t>27/09/2021 DELTA</t>
  </si>
  <si>
    <t xml:space="preserve"> AF/OS nº  226/2021 Qtde.</t>
  </si>
  <si>
    <t xml:space="preserve"> AF/OS nº  1209/2021 Qtde.</t>
  </si>
  <si>
    <t xml:space="preserve">Resumo Atualizado em Janeiro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</si>
</sst>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8"/>
      <name val="Calibri"/>
      <family val="2"/>
      <scheme val="minor"/>
    </font>
    <font>
      <sz val="10"/>
      <name val="Arial"/>
      <family val="2"/>
      <charset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2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2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1" applyNumberFormat="1" applyFont="1" applyFill="1" applyAlignment="1" applyProtection="1">
      <alignment horizontal="center" wrapText="1"/>
      <protection locked="0"/>
    </xf>
    <xf numFmtId="169" fontId="3" fillId="0" borderId="0" xfId="0" applyNumberFormat="1" applyFont="1" applyFill="1" applyAlignment="1">
      <alignment horizontal="center" vertical="center" wrapText="1"/>
    </xf>
    <xf numFmtId="44" fontId="3" fillId="0" borderId="0" xfId="13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44" fontId="3" fillId="0" borderId="0" xfId="1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7" borderId="1" xfId="1" applyFont="1" applyFill="1" applyBorder="1" applyAlignment="1" applyProtection="1">
      <alignment horizontal="left" vertical="center" wrapText="1"/>
      <protection locked="0"/>
    </xf>
    <xf numFmtId="168" fontId="6" fillId="7" borderId="1" xfId="1" applyNumberFormat="1" applyFont="1" applyFill="1" applyBorder="1" applyAlignment="1" applyProtection="1">
      <alignment horizontal="right" wrapText="1"/>
      <protection locked="0"/>
    </xf>
    <xf numFmtId="2" fontId="6" fillId="7" borderId="1" xfId="1" applyNumberFormat="1" applyFont="1" applyFill="1" applyBorder="1" applyAlignment="1">
      <alignment horizontal="right" wrapText="1"/>
    </xf>
    <xf numFmtId="9" fontId="6" fillId="7" borderId="1" xfId="12" applyFont="1" applyFill="1" applyBorder="1" applyAlignment="1" applyProtection="1">
      <alignment horizontal="right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1" fontId="3" fillId="6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0" xfId="1" applyFont="1" applyFill="1" applyAlignment="1" applyProtection="1">
      <alignment wrapText="1"/>
      <protection locked="0"/>
    </xf>
    <xf numFmtId="0" fontId="3" fillId="14" borderId="1" xfId="0" applyFont="1" applyFill="1" applyBorder="1" applyAlignment="1">
      <alignment horizontal="left" vertical="top"/>
    </xf>
    <xf numFmtId="0" fontId="3" fillId="14" borderId="1" xfId="0" applyFont="1" applyFill="1" applyBorder="1" applyAlignment="1">
      <alignment horizontal="left" vertical="top" wrapText="1"/>
    </xf>
    <xf numFmtId="49" fontId="3" fillId="14" borderId="1" xfId="0" applyNumberFormat="1" applyFont="1" applyFill="1" applyBorder="1" applyAlignment="1">
      <alignment horizontal="center" vertical="center"/>
    </xf>
    <xf numFmtId="44" fontId="3" fillId="0" borderId="1" xfId="13" applyFont="1" applyFill="1" applyBorder="1" applyAlignment="1">
      <alignment horizontal="center" vertical="center" wrapText="1"/>
    </xf>
    <xf numFmtId="0" fontId="3" fillId="10" borderId="1" xfId="0" applyFont="1" applyFill="1" applyBorder="1"/>
    <xf numFmtId="44" fontId="3" fillId="0" borderId="1" xfId="13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justify" vertical="center"/>
    </xf>
    <xf numFmtId="44" fontId="3" fillId="10" borderId="1" xfId="13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 vertical="top"/>
    </xf>
    <xf numFmtId="49" fontId="3" fillId="15" borderId="1" xfId="0" applyNumberFormat="1" applyFont="1" applyFill="1" applyBorder="1" applyAlignment="1">
      <alignment horizontal="center" vertical="center"/>
    </xf>
    <xf numFmtId="44" fontId="3" fillId="11" borderId="1" xfId="13" applyFont="1" applyFill="1" applyBorder="1" applyAlignment="1">
      <alignment horizontal="center" vertical="center"/>
    </xf>
    <xf numFmtId="0" fontId="3" fillId="11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6" borderId="0" xfId="8" applyFont="1" applyFill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horizontal="right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6" borderId="1" xfId="1" applyFont="1" applyFill="1" applyBorder="1" applyAlignment="1" applyProtection="1">
      <alignment horizontal="center" vertical="center" wrapText="1"/>
      <protection locked="0"/>
    </xf>
    <xf numFmtId="1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0" xfId="1" applyFont="1" applyFill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2" borderId="2" xfId="0" applyNumberFormat="1" applyFont="1" applyFill="1" applyBorder="1" applyAlignment="1">
      <alignment horizontal="center" vertical="center" wrapText="1"/>
    </xf>
    <xf numFmtId="0" fontId="11" fillId="12" borderId="9" xfId="0" applyNumberFormat="1" applyFont="1" applyFill="1" applyBorder="1" applyAlignment="1">
      <alignment horizontal="center" vertical="center" wrapText="1"/>
    </xf>
    <xf numFmtId="0" fontId="11" fillId="12" borderId="3" xfId="0" applyNumberFormat="1" applyFont="1" applyFill="1" applyBorder="1" applyAlignment="1">
      <alignment horizontal="center" vertical="center" wrapText="1"/>
    </xf>
    <xf numFmtId="0" fontId="11" fillId="12" borderId="6" xfId="0" applyNumberFormat="1" applyFont="1" applyFill="1" applyBorder="1" applyAlignment="1">
      <alignment horizontal="center" vertical="center" wrapText="1"/>
    </xf>
    <xf numFmtId="0" fontId="11" fillId="12" borderId="8" xfId="0" applyNumberFormat="1" applyFont="1" applyFill="1" applyBorder="1" applyAlignment="1">
      <alignment horizontal="center" vertical="center" wrapText="1"/>
    </xf>
    <xf numFmtId="0" fontId="11" fillId="12" borderId="7" xfId="0" applyNumberFormat="1" applyFont="1" applyFill="1" applyBorder="1" applyAlignment="1">
      <alignment horizontal="center" vertical="center" wrapText="1"/>
    </xf>
    <xf numFmtId="3" fontId="3" fillId="5" borderId="10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textRotation="1" wrapText="1"/>
    </xf>
    <xf numFmtId="0" fontId="3" fillId="0" borderId="1" xfId="0" applyFont="1" applyBorder="1" applyAlignment="1">
      <alignment horizontal="center" vertical="center"/>
    </xf>
    <xf numFmtId="0" fontId="6" fillId="7" borderId="6" xfId="1" applyFont="1" applyFill="1" applyBorder="1" applyAlignment="1">
      <alignment vertical="center" wrapText="1"/>
    </xf>
    <xf numFmtId="0" fontId="6" fillId="7" borderId="8" xfId="1" applyFont="1" applyFill="1" applyBorder="1" applyAlignment="1">
      <alignment vertical="center" wrapText="1"/>
    </xf>
    <xf numFmtId="0" fontId="6" fillId="7" borderId="7" xfId="1" applyFont="1" applyFill="1" applyBorder="1" applyAlignment="1">
      <alignment vertical="center" wrapText="1"/>
    </xf>
    <xf numFmtId="0" fontId="6" fillId="7" borderId="2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3" xfId="1" applyFont="1" applyFill="1" applyBorder="1" applyAlignment="1">
      <alignment vertical="center" wrapText="1"/>
    </xf>
    <xf numFmtId="0" fontId="6" fillId="7" borderId="4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5" xfId="1" applyFont="1" applyFill="1" applyBorder="1" applyAlignment="1">
      <alignment vertical="center" wrapText="1"/>
    </xf>
    <xf numFmtId="0" fontId="6" fillId="7" borderId="2" xfId="1" applyFont="1" applyFill="1" applyBorder="1" applyAlignment="1" applyProtection="1">
      <alignment horizontal="left" vertical="center" wrapText="1"/>
      <protection locked="0"/>
    </xf>
    <xf numFmtId="0" fontId="6" fillId="7" borderId="9" xfId="1" applyFont="1" applyFill="1" applyBorder="1" applyAlignment="1" applyProtection="1">
      <alignment horizontal="left" vertical="center" wrapText="1"/>
      <protection locked="0"/>
    </xf>
    <xf numFmtId="0" fontId="6" fillId="7" borderId="3" xfId="1" applyFont="1" applyFill="1" applyBorder="1" applyAlignment="1" applyProtection="1">
      <alignment horizontal="left" vertical="center" wrapText="1"/>
      <protection locked="0"/>
    </xf>
    <xf numFmtId="0" fontId="6" fillId="7" borderId="1" xfId="1" applyFont="1" applyFill="1" applyBorder="1" applyAlignment="1" applyProtection="1">
      <alignment horizontal="left" vertical="center" wrapText="1"/>
      <protection locked="0"/>
    </xf>
  </cellXfs>
  <cellStyles count="2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3000000}"/>
    <cellStyle name="Moeda 4" xfId="14" xr:uid="{00000000-0005-0000-0000-000004000000}"/>
    <cellStyle name="Moeda 4 2" xfId="24" xr:uid="{00000000-0005-0000-0000-000004000000}"/>
    <cellStyle name="Moeda 5" xfId="23" xr:uid="{00000000-0005-0000-0000-00003F000000}"/>
    <cellStyle name="Normal" xfId="0" builtinId="0"/>
    <cellStyle name="Normal 2" xfId="1" xr:uid="{00000000-0005-0000-0000-000006000000}"/>
    <cellStyle name="Normal 3" xfId="17" xr:uid="{60DCF346-BD27-46A0-B753-0BA1314AE07F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2" xr:uid="{00000000-0005-0000-0000-00000B000000}"/>
    <cellStyle name="Separador de milhares 2 2 3" xfId="16" xr:uid="{00000000-0005-0000-0000-00000B000000}"/>
    <cellStyle name="Separador de milhares 2 2 3 2" xfId="26" xr:uid="{00000000-0005-0000-0000-00000C000000}"/>
    <cellStyle name="Separador de milhares 2 2 4" xfId="19" xr:uid="{00000000-0005-0000-0000-00000A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1" xr:uid="{00000000-0005-0000-0000-00000E000000}"/>
    <cellStyle name="Separador de milhares 2 3 3" xfId="15" xr:uid="{00000000-0005-0000-0000-00000E000000}"/>
    <cellStyle name="Separador de milhares 2 3 3 2" xfId="25" xr:uid="{00000000-0005-0000-0000-00000F000000}"/>
    <cellStyle name="Separador de milhares 2 3 4" xfId="18" xr:uid="{00000000-0005-0000-0000-00000D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9715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W25"/>
  <sheetViews>
    <sheetView topLeftCell="D1" zoomScale="70" zoomScaleNormal="70" workbookViewId="0">
      <selection activeCell="S12" sqref="S12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7" width="14.28515625" style="5" customWidth="1"/>
    <col min="18" max="18" width="13.42578125" style="5" customWidth="1"/>
    <col min="19" max="19" width="14" style="5" customWidth="1"/>
    <col min="20" max="21" width="12" style="5" customWidth="1"/>
    <col min="22" max="22" width="11.42578125" style="5" customWidth="1"/>
    <col min="23" max="23" width="11.5703125" style="5" customWidth="1"/>
    <col min="24" max="16384" width="9.7109375" style="2"/>
  </cols>
  <sheetData>
    <row r="1" spans="1:23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77</v>
      </c>
      <c r="P1" s="88" t="s">
        <v>78</v>
      </c>
      <c r="Q1" s="88" t="s">
        <v>79</v>
      </c>
      <c r="R1" s="88" t="s">
        <v>80</v>
      </c>
      <c r="S1" s="88" t="s">
        <v>81</v>
      </c>
      <c r="T1" s="89" t="s">
        <v>82</v>
      </c>
      <c r="U1" s="89" t="s">
        <v>83</v>
      </c>
      <c r="V1" s="86" t="s">
        <v>24</v>
      </c>
      <c r="W1" s="86" t="s">
        <v>24</v>
      </c>
    </row>
    <row r="2" spans="1:23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9"/>
      <c r="U2" s="89"/>
      <c r="V2" s="87"/>
      <c r="W2" s="87"/>
    </row>
    <row r="3" spans="1:23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61">
        <v>44228</v>
      </c>
      <c r="P3" s="61">
        <v>44228</v>
      </c>
      <c r="Q3" s="61">
        <v>44294</v>
      </c>
      <c r="R3" s="61">
        <v>44404</v>
      </c>
      <c r="S3" s="61">
        <v>44427</v>
      </c>
      <c r="T3" s="62">
        <v>44510</v>
      </c>
      <c r="U3" s="62">
        <v>44510</v>
      </c>
      <c r="V3" s="16" t="s">
        <v>1</v>
      </c>
      <c r="W3" s="16" t="s">
        <v>1</v>
      </c>
    </row>
    <row r="4" spans="1:23" ht="50.1" customHeight="1" x14ac:dyDescent="0.25">
      <c r="A4" s="97">
        <v>1</v>
      </c>
      <c r="B4" s="55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f>1+1+4</f>
        <v>6</v>
      </c>
      <c r="M4" s="17">
        <f>L4-(SUM(O4:AK4))</f>
        <v>0</v>
      </c>
      <c r="N4" s="18" t="str">
        <f t="shared" ref="N4:N5" si="0">IF(M4&lt;0,"ATENÇÃO","OK")</f>
        <v>OK</v>
      </c>
      <c r="O4" s="40"/>
      <c r="P4" s="38"/>
      <c r="Q4" s="41"/>
      <c r="R4" s="63">
        <v>1</v>
      </c>
      <c r="S4" s="63">
        <v>2</v>
      </c>
      <c r="T4" s="63">
        <v>3</v>
      </c>
      <c r="U4" s="41"/>
      <c r="V4" s="38"/>
      <c r="W4" s="38"/>
    </row>
    <row r="5" spans="1:23" ht="50.1" customHeight="1" x14ac:dyDescent="0.25">
      <c r="A5" s="97"/>
      <c r="B5" s="55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f>1+1+4</f>
        <v>6</v>
      </c>
      <c r="M5" s="17">
        <f t="shared" ref="M5:M22" si="1">L5-(SUM(O5:AK5))</f>
        <v>0</v>
      </c>
      <c r="N5" s="18" t="str">
        <f t="shared" si="0"/>
        <v>OK</v>
      </c>
      <c r="O5" s="40"/>
      <c r="P5" s="41"/>
      <c r="Q5" s="41"/>
      <c r="R5" s="63">
        <v>1</v>
      </c>
      <c r="S5" s="63">
        <v>2</v>
      </c>
      <c r="T5" s="63">
        <v>3</v>
      </c>
      <c r="U5" s="41"/>
      <c r="V5" s="38"/>
      <c r="W5" s="38"/>
    </row>
    <row r="6" spans="1:23" ht="50.1" customHeight="1" x14ac:dyDescent="0.25">
      <c r="A6" s="97"/>
      <c r="B6" s="55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>
        <f>1</f>
        <v>1</v>
      </c>
      <c r="M6" s="17">
        <f t="shared" si="1"/>
        <v>0</v>
      </c>
      <c r="N6" s="18" t="str">
        <f t="shared" ref="N6:N22" si="2">IF(M6&lt;0,"ATENÇÃO","OK")</f>
        <v>OK</v>
      </c>
      <c r="O6" s="41"/>
      <c r="P6" s="41"/>
      <c r="Q6" s="41"/>
      <c r="R6" s="41"/>
      <c r="S6" s="63">
        <v>1</v>
      </c>
      <c r="T6" s="40"/>
      <c r="U6" s="41"/>
      <c r="V6" s="38"/>
      <c r="W6" s="38"/>
    </row>
    <row r="7" spans="1:23" ht="50.1" customHeight="1" x14ac:dyDescent="0.25">
      <c r="A7" s="56">
        <v>2</v>
      </c>
      <c r="B7" s="56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>
        <v>10</v>
      </c>
      <c r="M7" s="17">
        <f t="shared" si="1"/>
        <v>0</v>
      </c>
      <c r="N7" s="18" t="str">
        <f t="shared" si="2"/>
        <v>OK</v>
      </c>
      <c r="O7" s="63">
        <v>10</v>
      </c>
      <c r="P7" s="41"/>
      <c r="Q7" s="41"/>
      <c r="R7" s="41"/>
      <c r="S7" s="40"/>
      <c r="T7" s="41"/>
      <c r="U7" s="41"/>
      <c r="V7" s="38"/>
      <c r="W7" s="38"/>
    </row>
    <row r="8" spans="1:23" ht="50.1" customHeight="1" x14ac:dyDescent="0.25">
      <c r="A8" s="98">
        <v>3</v>
      </c>
      <c r="B8" s="55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>
        <v>40</v>
      </c>
      <c r="M8" s="17">
        <f t="shared" si="1"/>
        <v>40</v>
      </c>
      <c r="N8" s="18" t="str">
        <f t="shared" si="2"/>
        <v>OK</v>
      </c>
      <c r="O8" s="41"/>
      <c r="P8" s="41"/>
      <c r="Q8" s="41"/>
      <c r="R8" s="41"/>
      <c r="S8" s="40"/>
      <c r="T8" s="41"/>
      <c r="U8" s="41"/>
      <c r="V8" s="38"/>
      <c r="W8" s="38"/>
    </row>
    <row r="9" spans="1:23" ht="50.1" customHeight="1" x14ac:dyDescent="0.25">
      <c r="A9" s="98">
        <v>3</v>
      </c>
      <c r="B9" s="55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>
        <v>96</v>
      </c>
      <c r="M9" s="17">
        <f t="shared" si="1"/>
        <v>40</v>
      </c>
      <c r="N9" s="18" t="str">
        <f t="shared" si="2"/>
        <v>OK</v>
      </c>
      <c r="O9" s="42"/>
      <c r="P9" s="41"/>
      <c r="Q9" s="64">
        <v>48</v>
      </c>
      <c r="R9" s="41"/>
      <c r="S9" s="38"/>
      <c r="T9" s="41"/>
      <c r="U9" s="64">
        <v>8</v>
      </c>
      <c r="V9" s="38"/>
      <c r="W9" s="38"/>
    </row>
    <row r="10" spans="1:23" ht="50.1" customHeight="1" x14ac:dyDescent="0.25">
      <c r="A10" s="98">
        <v>3</v>
      </c>
      <c r="B10" s="55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>
        <v>48</v>
      </c>
      <c r="M10" s="17">
        <f t="shared" si="1"/>
        <v>48</v>
      </c>
      <c r="N10" s="18" t="str">
        <f t="shared" si="2"/>
        <v>OK</v>
      </c>
      <c r="O10" s="41"/>
      <c r="P10" s="41"/>
      <c r="Q10" s="41"/>
      <c r="R10" s="41"/>
      <c r="S10" s="40"/>
      <c r="T10" s="41"/>
      <c r="U10" s="40"/>
      <c r="V10" s="38"/>
      <c r="W10" s="38"/>
    </row>
    <row r="11" spans="1:23" ht="50.1" customHeight="1" x14ac:dyDescent="0.25">
      <c r="A11" s="98"/>
      <c r="B11" s="55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>
        <v>0</v>
      </c>
      <c r="M11" s="17">
        <f t="shared" si="1"/>
        <v>0</v>
      </c>
      <c r="N11" s="18" t="str">
        <f t="shared" si="2"/>
        <v>OK</v>
      </c>
      <c r="O11" s="41"/>
      <c r="P11" s="41"/>
      <c r="Q11" s="41"/>
      <c r="R11" s="41"/>
      <c r="S11" s="40"/>
      <c r="T11" s="41"/>
      <c r="U11" s="41"/>
      <c r="V11" s="38"/>
      <c r="W11" s="38"/>
    </row>
    <row r="12" spans="1:23" ht="50.1" customHeight="1" x14ac:dyDescent="0.25">
      <c r="A12" s="98">
        <v>3</v>
      </c>
      <c r="B12" s="55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>
        <v>0</v>
      </c>
      <c r="M12" s="17">
        <f t="shared" si="1"/>
        <v>0</v>
      </c>
      <c r="N12" s="18" t="str">
        <f t="shared" si="2"/>
        <v>OK</v>
      </c>
      <c r="O12" s="41"/>
      <c r="P12" s="41"/>
      <c r="Q12" s="41"/>
      <c r="R12" s="41"/>
      <c r="S12" s="40"/>
      <c r="T12" s="41"/>
      <c r="U12" s="41"/>
      <c r="V12" s="38"/>
      <c r="W12" s="38"/>
    </row>
    <row r="13" spans="1:23" ht="50.1" customHeight="1" x14ac:dyDescent="0.25">
      <c r="A13" s="90">
        <v>4</v>
      </c>
      <c r="B13" s="56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/>
      <c r="M13" s="17">
        <f t="shared" si="1"/>
        <v>0</v>
      </c>
      <c r="N13" s="18" t="str">
        <f t="shared" si="2"/>
        <v>OK</v>
      </c>
      <c r="O13" s="41"/>
      <c r="P13" s="41"/>
      <c r="Q13" s="41"/>
      <c r="R13" s="41"/>
      <c r="S13" s="40"/>
      <c r="T13" s="41"/>
      <c r="U13" s="41"/>
      <c r="V13" s="38"/>
      <c r="W13" s="38"/>
    </row>
    <row r="14" spans="1:23" ht="50.1" customHeight="1" x14ac:dyDescent="0.25">
      <c r="A14" s="90">
        <v>5</v>
      </c>
      <c r="B14" s="56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/>
      <c r="M14" s="17">
        <f t="shared" si="1"/>
        <v>0</v>
      </c>
      <c r="N14" s="18" t="str">
        <f t="shared" si="2"/>
        <v>OK</v>
      </c>
      <c r="O14" s="41"/>
      <c r="P14" s="41"/>
      <c r="Q14" s="41"/>
      <c r="R14" s="40"/>
      <c r="S14" s="40"/>
      <c r="T14" s="41"/>
      <c r="U14" s="41"/>
      <c r="V14" s="38"/>
      <c r="W14" s="38"/>
    </row>
    <row r="15" spans="1:23" ht="50.1" customHeight="1" x14ac:dyDescent="0.25">
      <c r="A15" s="90">
        <v>5</v>
      </c>
      <c r="B15" s="56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1"/>
        <v>0</v>
      </c>
      <c r="N15" s="18" t="str">
        <f t="shared" si="2"/>
        <v>OK</v>
      </c>
      <c r="O15" s="41"/>
      <c r="P15" s="41"/>
      <c r="Q15" s="41"/>
      <c r="R15" s="40"/>
      <c r="S15" s="40"/>
      <c r="T15" s="41"/>
      <c r="U15" s="41"/>
      <c r="V15" s="38"/>
      <c r="W15" s="38"/>
    </row>
    <row r="16" spans="1:23" ht="50.1" customHeight="1" x14ac:dyDescent="0.25">
      <c r="A16" s="90">
        <v>5</v>
      </c>
      <c r="B16" s="56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>
        <v>4</v>
      </c>
      <c r="M16" s="17">
        <f t="shared" si="1"/>
        <v>2</v>
      </c>
      <c r="N16" s="18" t="str">
        <f t="shared" si="2"/>
        <v>OK</v>
      </c>
      <c r="O16" s="41"/>
      <c r="P16" s="63">
        <v>2</v>
      </c>
      <c r="Q16" s="41"/>
      <c r="R16" s="41"/>
      <c r="S16" s="40"/>
      <c r="T16" s="41"/>
      <c r="U16" s="41"/>
      <c r="V16" s="38"/>
      <c r="W16" s="38"/>
    </row>
    <row r="17" spans="1:23" ht="50.1" customHeight="1" x14ac:dyDescent="0.25">
      <c r="A17" s="90">
        <v>5</v>
      </c>
      <c r="B17" s="56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>
        <v>10</v>
      </c>
      <c r="M17" s="17">
        <f t="shared" si="1"/>
        <v>10</v>
      </c>
      <c r="N17" s="18" t="str">
        <f t="shared" si="2"/>
        <v>OK</v>
      </c>
      <c r="O17" s="41"/>
      <c r="P17" s="41"/>
      <c r="Q17" s="40"/>
      <c r="R17" s="41"/>
      <c r="S17" s="40"/>
      <c r="T17" s="41"/>
      <c r="U17" s="41"/>
      <c r="V17" s="38"/>
      <c r="W17" s="38"/>
    </row>
    <row r="18" spans="1:23" ht="50.1" customHeight="1" x14ac:dyDescent="0.25">
      <c r="A18" s="90">
        <v>5</v>
      </c>
      <c r="B18" s="56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/>
      <c r="M18" s="17">
        <f t="shared" si="1"/>
        <v>0</v>
      </c>
      <c r="N18" s="18" t="str">
        <f t="shared" si="2"/>
        <v>OK</v>
      </c>
      <c r="O18" s="41"/>
      <c r="P18" s="40"/>
      <c r="Q18" s="41"/>
      <c r="R18" s="40"/>
      <c r="S18" s="40"/>
      <c r="T18" s="41"/>
      <c r="U18" s="41"/>
      <c r="V18" s="38"/>
      <c r="W18" s="38"/>
    </row>
    <row r="19" spans="1:23" ht="50.1" customHeight="1" x14ac:dyDescent="0.25">
      <c r="A19" s="90">
        <v>5</v>
      </c>
      <c r="B19" s="56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>
        <v>10</v>
      </c>
      <c r="M19" s="17">
        <f t="shared" si="1"/>
        <v>10</v>
      </c>
      <c r="N19" s="18" t="str">
        <f t="shared" si="2"/>
        <v>OK</v>
      </c>
      <c r="O19" s="41"/>
      <c r="P19" s="40"/>
      <c r="Q19" s="41"/>
      <c r="R19" s="41"/>
      <c r="S19" s="40"/>
      <c r="T19" s="41"/>
      <c r="U19" s="41"/>
      <c r="V19" s="38"/>
      <c r="W19" s="38"/>
    </row>
    <row r="20" spans="1:23" ht="50.1" customHeight="1" x14ac:dyDescent="0.25">
      <c r="A20" s="90">
        <v>5</v>
      </c>
      <c r="B20" s="56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>
        <v>40</v>
      </c>
      <c r="M20" s="17">
        <f t="shared" si="1"/>
        <v>40</v>
      </c>
      <c r="N20" s="18" t="str">
        <f t="shared" si="2"/>
        <v>OK</v>
      </c>
      <c r="O20" s="41"/>
      <c r="P20" s="40"/>
      <c r="Q20" s="41"/>
      <c r="R20" s="41"/>
      <c r="S20" s="40"/>
      <c r="T20" s="41"/>
      <c r="U20" s="41"/>
      <c r="V20" s="38"/>
      <c r="W20" s="38"/>
    </row>
    <row r="21" spans="1:23" ht="50.1" customHeight="1" x14ac:dyDescent="0.25">
      <c r="A21" s="90">
        <v>5</v>
      </c>
      <c r="B21" s="56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/>
      <c r="M21" s="17">
        <f t="shared" si="1"/>
        <v>0</v>
      </c>
      <c r="N21" s="18" t="str">
        <f t="shared" si="2"/>
        <v>OK</v>
      </c>
      <c r="O21" s="41"/>
      <c r="P21" s="41"/>
      <c r="Q21" s="41"/>
      <c r="R21" s="41"/>
      <c r="S21" s="40"/>
      <c r="T21" s="41"/>
      <c r="U21" s="41"/>
      <c r="V21" s="38"/>
      <c r="W21" s="38"/>
    </row>
    <row r="22" spans="1:23" ht="50.1" customHeight="1" x14ac:dyDescent="0.25">
      <c r="A22" s="90">
        <v>5</v>
      </c>
      <c r="B22" s="56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>
        <v>4</v>
      </c>
      <c r="M22" s="17">
        <f t="shared" si="1"/>
        <v>4</v>
      </c>
      <c r="N22" s="18" t="str">
        <f t="shared" si="2"/>
        <v>OK</v>
      </c>
      <c r="O22" s="41"/>
      <c r="P22" s="41"/>
      <c r="Q22" s="41"/>
      <c r="R22" s="41"/>
      <c r="S22" s="40"/>
      <c r="T22" s="41"/>
      <c r="U22" s="41"/>
      <c r="V22" s="38"/>
      <c r="W22" s="38"/>
    </row>
    <row r="23" spans="1:23" ht="20.100000000000001" customHeight="1" x14ac:dyDescent="0.25">
      <c r="K23" s="26"/>
      <c r="O23" s="37">
        <f>SUMPRODUCT(K4:K22,O4:O22)</f>
        <v>7553.2000000000007</v>
      </c>
      <c r="P23" s="37">
        <f>SUMPRODUCT(K4:K22,P4:P22)</f>
        <v>719.78</v>
      </c>
      <c r="Q23" s="37">
        <f>SUMPRODUCT(K4:K22,Q4:Q22)</f>
        <v>10490.880000000001</v>
      </c>
      <c r="R23" s="37">
        <f>SUMPRODUCT(K4:K22,R4:R22)</f>
        <v>6200</v>
      </c>
      <c r="S23" s="37">
        <f>SUMPRODUCT(K4:K22,S4:S22)</f>
        <v>16200</v>
      </c>
      <c r="T23" s="65">
        <f>SUMPRODUCT(K4:K22,T4:T22)</f>
        <v>18600</v>
      </c>
      <c r="U23" s="37">
        <f>SUMPRODUCT(K4:K22,U4:U22)</f>
        <v>1748.48</v>
      </c>
    </row>
    <row r="24" spans="1:23" ht="20.100000000000001" customHeight="1" x14ac:dyDescent="0.25">
      <c r="K24" s="26"/>
    </row>
    <row r="25" spans="1:23" ht="20.100000000000001" customHeight="1" x14ac:dyDescent="0.25">
      <c r="K25" s="26"/>
    </row>
  </sheetData>
  <mergeCells count="18">
    <mergeCell ref="A1:C2"/>
    <mergeCell ref="D1:I2"/>
    <mergeCell ref="A13:A22"/>
    <mergeCell ref="C13:C22"/>
    <mergeCell ref="C4:C6"/>
    <mergeCell ref="C8:C12"/>
    <mergeCell ref="A4:A6"/>
    <mergeCell ref="A8:A12"/>
    <mergeCell ref="J1:N2"/>
    <mergeCell ref="V1:V2"/>
    <mergeCell ref="W1:W2"/>
    <mergeCell ref="O1:O2"/>
    <mergeCell ref="T1:T2"/>
    <mergeCell ref="U1:U2"/>
    <mergeCell ref="P1:P2"/>
    <mergeCell ref="Q1:Q2"/>
    <mergeCell ref="R1:R2"/>
    <mergeCell ref="S1:S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5"/>
  <sheetViews>
    <sheetView topLeftCell="H1" zoomScale="80" zoomScaleNormal="80" workbookViewId="0">
      <selection activeCell="AB12" sqref="AB12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8" width="12" style="5" customWidth="1"/>
    <col min="19" max="19" width="12.7109375" style="5" customWidth="1"/>
    <col min="20" max="22" width="12" style="5" customWidth="1"/>
    <col min="23" max="23" width="11.42578125" style="5" customWidth="1"/>
    <col min="24" max="24" width="11.5703125" style="5" customWidth="1"/>
    <col min="25" max="16384" width="9.7109375" style="2"/>
  </cols>
  <sheetData>
    <row r="1" spans="1:24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24</v>
      </c>
      <c r="P1" s="88" t="s">
        <v>24</v>
      </c>
      <c r="Q1" s="88" t="s">
        <v>24</v>
      </c>
      <c r="R1" s="88" t="s">
        <v>24</v>
      </c>
      <c r="S1" s="88" t="s">
        <v>24</v>
      </c>
      <c r="T1" s="88" t="s">
        <v>24</v>
      </c>
      <c r="U1" s="86" t="s">
        <v>24</v>
      </c>
      <c r="V1" s="86" t="s">
        <v>24</v>
      </c>
      <c r="W1" s="86" t="s">
        <v>24</v>
      </c>
      <c r="X1" s="86" t="s">
        <v>24</v>
      </c>
    </row>
    <row r="2" spans="1:24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8"/>
      <c r="U2" s="87"/>
      <c r="V2" s="87"/>
      <c r="W2" s="87"/>
      <c r="X2" s="87"/>
    </row>
    <row r="3" spans="1:24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</row>
    <row r="4" spans="1:24" ht="50.1" customHeight="1" x14ac:dyDescent="0.25">
      <c r="A4" s="97">
        <v>1</v>
      </c>
      <c r="B4" s="59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/>
      <c r="M4" s="17">
        <f>L4-(SUM(O4:X4))</f>
        <v>0</v>
      </c>
      <c r="N4" s="18" t="str">
        <f t="shared" ref="N4:N22" si="0">IF(M4&lt;0,"ATENÇÃO","OK")</f>
        <v>OK</v>
      </c>
      <c r="O4" s="40"/>
      <c r="P4" s="38"/>
      <c r="Q4" s="41"/>
      <c r="R4" s="41"/>
      <c r="S4" s="41"/>
      <c r="T4" s="40"/>
      <c r="U4" s="41"/>
      <c r="V4" s="41"/>
      <c r="W4" s="38"/>
      <c r="X4" s="38"/>
    </row>
    <row r="5" spans="1:24" ht="50.1" customHeight="1" x14ac:dyDescent="0.25">
      <c r="A5" s="97"/>
      <c r="B5" s="59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/>
      <c r="M5" s="17">
        <f t="shared" ref="M5:M22" si="1">L5-(SUM(O5:X5))</f>
        <v>0</v>
      </c>
      <c r="N5" s="18" t="str">
        <f t="shared" si="0"/>
        <v>OK</v>
      </c>
      <c r="O5" s="40"/>
      <c r="P5" s="41"/>
      <c r="Q5" s="41"/>
      <c r="R5" s="41"/>
      <c r="S5" s="40"/>
      <c r="T5" s="41"/>
      <c r="U5" s="41"/>
      <c r="V5" s="41"/>
      <c r="W5" s="38"/>
      <c r="X5" s="38"/>
    </row>
    <row r="6" spans="1:24" ht="50.1" customHeight="1" x14ac:dyDescent="0.25">
      <c r="A6" s="97"/>
      <c r="B6" s="59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/>
      <c r="M6" s="17">
        <f t="shared" si="1"/>
        <v>0</v>
      </c>
      <c r="N6" s="18" t="str">
        <f t="shared" si="0"/>
        <v>OK</v>
      </c>
      <c r="O6" s="41"/>
      <c r="P6" s="41"/>
      <c r="Q6" s="41"/>
      <c r="R6" s="41"/>
      <c r="S6" s="40"/>
      <c r="T6" s="41"/>
      <c r="U6" s="41"/>
      <c r="V6" s="41"/>
      <c r="W6" s="38"/>
      <c r="X6" s="38"/>
    </row>
    <row r="7" spans="1:24" ht="50.1" customHeight="1" x14ac:dyDescent="0.25">
      <c r="A7" s="60">
        <v>2</v>
      </c>
      <c r="B7" s="60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/>
      <c r="M7" s="17">
        <f t="shared" si="1"/>
        <v>0</v>
      </c>
      <c r="N7" s="18" t="str">
        <f t="shared" si="0"/>
        <v>OK</v>
      </c>
      <c r="O7" s="41"/>
      <c r="P7" s="41"/>
      <c r="Q7" s="41"/>
      <c r="R7" s="41"/>
      <c r="S7" s="40"/>
      <c r="T7" s="41"/>
      <c r="U7" s="41"/>
      <c r="V7" s="41"/>
      <c r="W7" s="38"/>
      <c r="X7" s="38"/>
    </row>
    <row r="8" spans="1:24" ht="50.1" customHeight="1" x14ac:dyDescent="0.25">
      <c r="A8" s="98">
        <v>3</v>
      </c>
      <c r="B8" s="59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1"/>
        <v>0</v>
      </c>
      <c r="N8" s="18" t="str">
        <f t="shared" si="0"/>
        <v>OK</v>
      </c>
      <c r="O8" s="41"/>
      <c r="P8" s="41"/>
      <c r="Q8" s="41"/>
      <c r="R8" s="41"/>
      <c r="S8" s="40"/>
      <c r="T8" s="41"/>
      <c r="U8" s="41"/>
      <c r="V8" s="41"/>
      <c r="W8" s="38"/>
      <c r="X8" s="38"/>
    </row>
    <row r="9" spans="1:24" ht="50.1" customHeight="1" x14ac:dyDescent="0.25">
      <c r="A9" s="98">
        <v>3</v>
      </c>
      <c r="B9" s="59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1"/>
        <v>0</v>
      </c>
      <c r="N9" s="18" t="str">
        <f t="shared" si="0"/>
        <v>OK</v>
      </c>
      <c r="O9" s="42"/>
      <c r="P9" s="41"/>
      <c r="Q9" s="38"/>
      <c r="R9" s="41"/>
      <c r="S9" s="38"/>
      <c r="T9" s="41"/>
      <c r="U9" s="38"/>
      <c r="V9" s="41"/>
      <c r="W9" s="38"/>
      <c r="X9" s="38"/>
    </row>
    <row r="10" spans="1:24" ht="50.1" customHeight="1" x14ac:dyDescent="0.25">
      <c r="A10" s="98">
        <v>3</v>
      </c>
      <c r="B10" s="59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/>
      <c r="M10" s="17">
        <f t="shared" si="1"/>
        <v>0</v>
      </c>
      <c r="N10" s="18" t="str">
        <f t="shared" si="0"/>
        <v>OK</v>
      </c>
      <c r="O10" s="41"/>
      <c r="P10" s="41"/>
      <c r="Q10" s="41"/>
      <c r="R10" s="41"/>
      <c r="S10" s="40"/>
      <c r="T10" s="41"/>
      <c r="U10" s="41"/>
      <c r="V10" s="41"/>
      <c r="W10" s="38"/>
      <c r="X10" s="38"/>
    </row>
    <row r="11" spans="1:24" ht="50.1" customHeight="1" x14ac:dyDescent="0.25">
      <c r="A11" s="98"/>
      <c r="B11" s="59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1"/>
        <v>0</v>
      </c>
      <c r="N11" s="18" t="str">
        <f t="shared" si="0"/>
        <v>OK</v>
      </c>
      <c r="O11" s="41"/>
      <c r="P11" s="41"/>
      <c r="Q11" s="41"/>
      <c r="R11" s="41"/>
      <c r="S11" s="40"/>
      <c r="T11" s="41"/>
      <c r="U11" s="41"/>
      <c r="V11" s="41"/>
      <c r="W11" s="38"/>
      <c r="X11" s="38"/>
    </row>
    <row r="12" spans="1:24" ht="50.1" customHeight="1" x14ac:dyDescent="0.25">
      <c r="A12" s="98">
        <v>3</v>
      </c>
      <c r="B12" s="59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1"/>
        <v>0</v>
      </c>
      <c r="N12" s="18" t="str">
        <f t="shared" si="0"/>
        <v>OK</v>
      </c>
      <c r="O12" s="41"/>
      <c r="P12" s="41"/>
      <c r="Q12" s="41"/>
      <c r="R12" s="41"/>
      <c r="S12" s="40"/>
      <c r="T12" s="41"/>
      <c r="U12" s="41"/>
      <c r="V12" s="41"/>
      <c r="W12" s="38"/>
      <c r="X12" s="38"/>
    </row>
    <row r="13" spans="1:24" ht="50.1" customHeight="1" x14ac:dyDescent="0.25">
      <c r="A13" s="90">
        <v>4</v>
      </c>
      <c r="B13" s="60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/>
      <c r="M13" s="17">
        <f t="shared" si="1"/>
        <v>0</v>
      </c>
      <c r="N13" s="18" t="str">
        <f t="shared" si="0"/>
        <v>OK</v>
      </c>
      <c r="O13" s="41"/>
      <c r="P13" s="41"/>
      <c r="Q13" s="41"/>
      <c r="R13" s="41"/>
      <c r="S13" s="40"/>
      <c r="T13" s="41"/>
      <c r="U13" s="41"/>
      <c r="V13" s="41"/>
      <c r="W13" s="38"/>
      <c r="X13" s="38"/>
    </row>
    <row r="14" spans="1:24" ht="50.1" customHeight="1" x14ac:dyDescent="0.25">
      <c r="A14" s="90">
        <v>5</v>
      </c>
      <c r="B14" s="60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>
        <v>2</v>
      </c>
      <c r="M14" s="17">
        <f t="shared" si="1"/>
        <v>2</v>
      </c>
      <c r="N14" s="18" t="str">
        <f t="shared" si="0"/>
        <v>OK</v>
      </c>
      <c r="O14" s="41"/>
      <c r="P14" s="41"/>
      <c r="Q14" s="41"/>
      <c r="R14" s="40"/>
      <c r="S14" s="40"/>
      <c r="T14" s="41"/>
      <c r="U14" s="41"/>
      <c r="V14" s="41"/>
      <c r="W14" s="38"/>
      <c r="X14" s="38"/>
    </row>
    <row r="15" spans="1:24" ht="50.1" customHeight="1" x14ac:dyDescent="0.25">
      <c r="A15" s="90">
        <v>5</v>
      </c>
      <c r="B15" s="60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1"/>
        <v>0</v>
      </c>
      <c r="N15" s="18" t="str">
        <f t="shared" si="0"/>
        <v>OK</v>
      </c>
      <c r="O15" s="41"/>
      <c r="P15" s="41"/>
      <c r="Q15" s="41"/>
      <c r="R15" s="40"/>
      <c r="S15" s="40"/>
      <c r="T15" s="41"/>
      <c r="U15" s="41"/>
      <c r="V15" s="41"/>
      <c r="W15" s="38"/>
      <c r="X15" s="38"/>
    </row>
    <row r="16" spans="1:24" ht="50.1" customHeight="1" x14ac:dyDescent="0.25">
      <c r="A16" s="90">
        <v>5</v>
      </c>
      <c r="B16" s="60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/>
      <c r="M16" s="17">
        <f t="shared" si="1"/>
        <v>0</v>
      </c>
      <c r="N16" s="18" t="str">
        <f t="shared" si="0"/>
        <v>OK</v>
      </c>
      <c r="O16" s="41"/>
      <c r="P16" s="41"/>
      <c r="Q16" s="41"/>
      <c r="R16" s="41"/>
      <c r="S16" s="40"/>
      <c r="T16" s="41"/>
      <c r="U16" s="41"/>
      <c r="V16" s="41"/>
      <c r="W16" s="38"/>
      <c r="X16" s="38"/>
    </row>
    <row r="17" spans="1:24" ht="50.1" customHeight="1" x14ac:dyDescent="0.25">
      <c r="A17" s="90">
        <v>5</v>
      </c>
      <c r="B17" s="60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>
        <v>15</v>
      </c>
      <c r="M17" s="17">
        <f t="shared" si="1"/>
        <v>15</v>
      </c>
      <c r="N17" s="18" t="str">
        <f t="shared" si="0"/>
        <v>OK</v>
      </c>
      <c r="O17" s="41"/>
      <c r="P17" s="41"/>
      <c r="Q17" s="40"/>
      <c r="R17" s="41"/>
      <c r="S17" s="40"/>
      <c r="T17" s="41"/>
      <c r="U17" s="41"/>
      <c r="V17" s="41"/>
      <c r="W17" s="38"/>
      <c r="X17" s="38"/>
    </row>
    <row r="18" spans="1:24" ht="50.1" customHeight="1" x14ac:dyDescent="0.25">
      <c r="A18" s="90">
        <v>5</v>
      </c>
      <c r="B18" s="60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/>
      <c r="M18" s="17">
        <f t="shared" si="1"/>
        <v>0</v>
      </c>
      <c r="N18" s="18" t="str">
        <f t="shared" si="0"/>
        <v>OK</v>
      </c>
      <c r="O18" s="41"/>
      <c r="P18" s="40"/>
      <c r="Q18" s="41"/>
      <c r="R18" s="40"/>
      <c r="S18" s="40"/>
      <c r="T18" s="41"/>
      <c r="U18" s="41"/>
      <c r="V18" s="41"/>
      <c r="W18" s="38"/>
      <c r="X18" s="38"/>
    </row>
    <row r="19" spans="1:24" ht="50.1" customHeight="1" x14ac:dyDescent="0.25">
      <c r="A19" s="90">
        <v>5</v>
      </c>
      <c r="B19" s="60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>
        <v>30</v>
      </c>
      <c r="M19" s="17">
        <f t="shared" si="1"/>
        <v>30</v>
      </c>
      <c r="N19" s="18" t="str">
        <f t="shared" si="0"/>
        <v>OK</v>
      </c>
      <c r="O19" s="41"/>
      <c r="P19" s="40"/>
      <c r="Q19" s="41"/>
      <c r="R19" s="41"/>
      <c r="S19" s="40"/>
      <c r="T19" s="41"/>
      <c r="U19" s="41"/>
      <c r="V19" s="41"/>
      <c r="W19" s="38"/>
      <c r="X19" s="38"/>
    </row>
    <row r="20" spans="1:24" ht="50.1" customHeight="1" x14ac:dyDescent="0.25">
      <c r="A20" s="90">
        <v>5</v>
      </c>
      <c r="B20" s="60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>
        <v>15</v>
      </c>
      <c r="M20" s="17">
        <f t="shared" si="1"/>
        <v>15</v>
      </c>
      <c r="N20" s="18" t="str">
        <f t="shared" si="0"/>
        <v>OK</v>
      </c>
      <c r="O20" s="41"/>
      <c r="P20" s="40"/>
      <c r="Q20" s="41"/>
      <c r="R20" s="41"/>
      <c r="S20" s="40"/>
      <c r="T20" s="41"/>
      <c r="U20" s="41"/>
      <c r="V20" s="41"/>
      <c r="W20" s="38"/>
      <c r="X20" s="38"/>
    </row>
    <row r="21" spans="1:24" ht="50.1" customHeight="1" x14ac:dyDescent="0.25">
      <c r="A21" s="90">
        <v>5</v>
      </c>
      <c r="B21" s="60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>
        <v>5</v>
      </c>
      <c r="M21" s="17">
        <f t="shared" si="1"/>
        <v>5</v>
      </c>
      <c r="N21" s="18" t="str">
        <f t="shared" si="0"/>
        <v>OK</v>
      </c>
      <c r="O21" s="41"/>
      <c r="P21" s="41"/>
      <c r="Q21" s="41"/>
      <c r="R21" s="41"/>
      <c r="S21" s="40"/>
      <c r="T21" s="41"/>
      <c r="U21" s="41"/>
      <c r="V21" s="41"/>
      <c r="W21" s="38"/>
      <c r="X21" s="38"/>
    </row>
    <row r="22" spans="1:24" ht="50.1" customHeight="1" x14ac:dyDescent="0.25">
      <c r="A22" s="90">
        <v>5</v>
      </c>
      <c r="B22" s="60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1"/>
        <v>0</v>
      </c>
      <c r="N22" s="18" t="str">
        <f t="shared" si="0"/>
        <v>OK</v>
      </c>
      <c r="O22" s="41"/>
      <c r="P22" s="41"/>
      <c r="Q22" s="41"/>
      <c r="R22" s="41"/>
      <c r="S22" s="40"/>
      <c r="T22" s="41"/>
      <c r="U22" s="41"/>
      <c r="V22" s="41"/>
      <c r="W22" s="38"/>
      <c r="X22" s="38"/>
    </row>
    <row r="23" spans="1:24" ht="20.100000000000001" customHeight="1" x14ac:dyDescent="0.25">
      <c r="K23" s="26"/>
      <c r="O23" s="37">
        <f>SUMPRODUCT(K4:K22,O4:O22)</f>
        <v>0</v>
      </c>
      <c r="P23" s="37">
        <f>SUMPRODUCT(K4:K22,P4:P22)</f>
        <v>0</v>
      </c>
      <c r="Q23" s="37">
        <f>SUMPRODUCT(K4:K22,Q4:Q22)</f>
        <v>0</v>
      </c>
      <c r="R23" s="37">
        <f>SUMPRODUCT(K4:K22,R4:R22)</f>
        <v>0</v>
      </c>
      <c r="S23" s="37">
        <f>SUMPRODUCT(K4:K22,S4:S22)</f>
        <v>0</v>
      </c>
    </row>
    <row r="24" spans="1:24" ht="20.100000000000001" customHeight="1" x14ac:dyDescent="0.25">
      <c r="K24" s="26"/>
    </row>
    <row r="25" spans="1:24" ht="20.100000000000001" customHeight="1" x14ac:dyDescent="0.25">
      <c r="K25" s="26"/>
    </row>
  </sheetData>
  <mergeCells count="19">
    <mergeCell ref="A13:A22"/>
    <mergeCell ref="C13:C22"/>
    <mergeCell ref="V1:V2"/>
    <mergeCell ref="A4:A6"/>
    <mergeCell ref="S1:S2"/>
    <mergeCell ref="T1:T2"/>
    <mergeCell ref="U1:U2"/>
    <mergeCell ref="D1:I2"/>
    <mergeCell ref="J1:N2"/>
    <mergeCell ref="P1:P2"/>
    <mergeCell ref="Q1:Q2"/>
    <mergeCell ref="R1:R2"/>
    <mergeCell ref="O1:O2"/>
    <mergeCell ref="A1:C2"/>
    <mergeCell ref="C4:C6"/>
    <mergeCell ref="W1:W2"/>
    <mergeCell ref="X1:X2"/>
    <mergeCell ref="A8:A12"/>
    <mergeCell ref="C8:C12"/>
  </mergeCells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5"/>
  <sheetViews>
    <sheetView zoomScale="80" zoomScaleNormal="80" workbookViewId="0">
      <selection activeCell="X25" sqref="X25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8" width="12" style="5" customWidth="1"/>
    <col min="19" max="19" width="12.7109375" style="5" customWidth="1"/>
    <col min="20" max="22" width="12" style="5" customWidth="1"/>
    <col min="23" max="23" width="11.42578125" style="5" customWidth="1"/>
    <col min="24" max="24" width="11.5703125" style="5" customWidth="1"/>
    <col min="25" max="16384" width="9.7109375" style="2"/>
  </cols>
  <sheetData>
    <row r="1" spans="1:24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106</v>
      </c>
      <c r="P1" s="88" t="s">
        <v>107</v>
      </c>
      <c r="Q1" s="88" t="s">
        <v>108</v>
      </c>
      <c r="R1" s="88" t="s">
        <v>109</v>
      </c>
      <c r="S1" s="88" t="s">
        <v>110</v>
      </c>
      <c r="T1" s="88" t="s">
        <v>24</v>
      </c>
      <c r="U1" s="86" t="s">
        <v>24</v>
      </c>
      <c r="V1" s="86" t="s">
        <v>24</v>
      </c>
      <c r="W1" s="86" t="s">
        <v>24</v>
      </c>
      <c r="X1" s="86" t="s">
        <v>24</v>
      </c>
    </row>
    <row r="2" spans="1:24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8"/>
      <c r="U2" s="87"/>
      <c r="V2" s="87"/>
      <c r="W2" s="87"/>
      <c r="X2" s="87"/>
    </row>
    <row r="3" spans="1:24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79">
        <v>44230</v>
      </c>
      <c r="P3" s="79">
        <v>44224</v>
      </c>
      <c r="Q3" s="79">
        <v>44266</v>
      </c>
      <c r="R3" s="79">
        <v>44300</v>
      </c>
      <c r="S3" s="79">
        <v>44517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</row>
    <row r="4" spans="1:24" ht="50.1" customHeight="1" x14ac:dyDescent="0.25">
      <c r="A4" s="97">
        <v>1</v>
      </c>
      <c r="B4" s="59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v>2</v>
      </c>
      <c r="M4" s="17">
        <f>L4-(SUM(O4:X4))</f>
        <v>0</v>
      </c>
      <c r="N4" s="18" t="str">
        <f t="shared" ref="N4:N22" si="0">IF(M4&lt;0,"ATENÇÃO","OK")</f>
        <v>OK</v>
      </c>
      <c r="O4" s="71">
        <v>1</v>
      </c>
      <c r="P4" s="74"/>
      <c r="Q4" s="76"/>
      <c r="R4" s="71">
        <v>1</v>
      </c>
      <c r="S4" s="76"/>
      <c r="T4" s="40"/>
      <c r="U4" s="41"/>
      <c r="V4" s="41"/>
      <c r="W4" s="38"/>
      <c r="X4" s="38"/>
    </row>
    <row r="5" spans="1:24" ht="50.1" customHeight="1" x14ac:dyDescent="0.25">
      <c r="A5" s="97"/>
      <c r="B5" s="59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v>2</v>
      </c>
      <c r="M5" s="17">
        <f t="shared" ref="M5:M22" si="1">L5-(SUM(O5:X5))</f>
        <v>0</v>
      </c>
      <c r="N5" s="18" t="str">
        <f t="shared" si="0"/>
        <v>OK</v>
      </c>
      <c r="O5" s="71">
        <v>1</v>
      </c>
      <c r="P5" s="76"/>
      <c r="Q5" s="76"/>
      <c r="R5" s="71">
        <v>1</v>
      </c>
      <c r="S5" s="75"/>
      <c r="T5" s="41"/>
      <c r="U5" s="41"/>
      <c r="V5" s="41"/>
      <c r="W5" s="38"/>
      <c r="X5" s="38"/>
    </row>
    <row r="6" spans="1:24" ht="50.1" customHeight="1" x14ac:dyDescent="0.25">
      <c r="A6" s="97"/>
      <c r="B6" s="59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>
        <v>1</v>
      </c>
      <c r="M6" s="17">
        <f t="shared" si="1"/>
        <v>0</v>
      </c>
      <c r="N6" s="18" t="str">
        <f t="shared" si="0"/>
        <v>OK</v>
      </c>
      <c r="O6" s="76"/>
      <c r="P6" s="76"/>
      <c r="Q6" s="76"/>
      <c r="R6" s="76"/>
      <c r="S6" s="71">
        <v>1</v>
      </c>
      <c r="T6" s="41"/>
      <c r="U6" s="41"/>
      <c r="V6" s="41"/>
      <c r="W6" s="38"/>
      <c r="X6" s="38"/>
    </row>
    <row r="7" spans="1:24" ht="50.1" customHeight="1" x14ac:dyDescent="0.25">
      <c r="A7" s="60">
        <v>2</v>
      </c>
      <c r="B7" s="60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/>
      <c r="M7" s="17">
        <f t="shared" si="1"/>
        <v>0</v>
      </c>
      <c r="N7" s="18" t="str">
        <f t="shared" si="0"/>
        <v>OK</v>
      </c>
      <c r="O7" s="76"/>
      <c r="P7" s="76"/>
      <c r="Q7" s="76"/>
      <c r="R7" s="76"/>
      <c r="S7" s="75"/>
      <c r="T7" s="41"/>
      <c r="U7" s="41"/>
      <c r="V7" s="41"/>
      <c r="W7" s="38"/>
      <c r="X7" s="38"/>
    </row>
    <row r="8" spans="1:24" ht="50.1" customHeight="1" x14ac:dyDescent="0.25">
      <c r="A8" s="98">
        <v>3</v>
      </c>
      <c r="B8" s="59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1"/>
        <v>0</v>
      </c>
      <c r="N8" s="18" t="str">
        <f t="shared" si="0"/>
        <v>OK</v>
      </c>
      <c r="O8" s="76"/>
      <c r="P8" s="76"/>
      <c r="Q8" s="76"/>
      <c r="R8" s="76"/>
      <c r="S8" s="75"/>
      <c r="T8" s="41"/>
      <c r="U8" s="41"/>
      <c r="V8" s="41"/>
      <c r="W8" s="38"/>
      <c r="X8" s="38"/>
    </row>
    <row r="9" spans="1:24" ht="50.1" customHeight="1" x14ac:dyDescent="0.25">
      <c r="A9" s="98">
        <v>3</v>
      </c>
      <c r="B9" s="59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1"/>
        <v>0</v>
      </c>
      <c r="N9" s="18" t="str">
        <f t="shared" si="0"/>
        <v>OK</v>
      </c>
      <c r="O9" s="77"/>
      <c r="P9" s="76"/>
      <c r="Q9" s="74"/>
      <c r="R9" s="76"/>
      <c r="S9" s="74"/>
      <c r="T9" s="41"/>
      <c r="U9" s="38"/>
      <c r="V9" s="41"/>
      <c r="W9" s="38"/>
      <c r="X9" s="38"/>
    </row>
    <row r="10" spans="1:24" ht="50.1" customHeight="1" x14ac:dyDescent="0.25">
      <c r="A10" s="98">
        <v>3</v>
      </c>
      <c r="B10" s="59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>
        <v>10</v>
      </c>
      <c r="M10" s="17">
        <f t="shared" si="1"/>
        <v>10</v>
      </c>
      <c r="N10" s="18" t="str">
        <f t="shared" si="0"/>
        <v>OK</v>
      </c>
      <c r="O10" s="76"/>
      <c r="P10" s="76"/>
      <c r="Q10" s="76"/>
      <c r="R10" s="76"/>
      <c r="S10" s="75"/>
      <c r="T10" s="41"/>
      <c r="U10" s="41"/>
      <c r="V10" s="41"/>
      <c r="W10" s="38"/>
      <c r="X10" s="38"/>
    </row>
    <row r="11" spans="1:24" ht="50.1" customHeight="1" x14ac:dyDescent="0.25">
      <c r="A11" s="98"/>
      <c r="B11" s="59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>
        <v>24</v>
      </c>
      <c r="M11" s="17">
        <f t="shared" si="1"/>
        <v>14</v>
      </c>
      <c r="N11" s="18" t="str">
        <f t="shared" si="0"/>
        <v>OK</v>
      </c>
      <c r="O11" s="76"/>
      <c r="P11" s="71">
        <v>4</v>
      </c>
      <c r="Q11" s="71">
        <v>6</v>
      </c>
      <c r="R11" s="76"/>
      <c r="S11" s="75"/>
      <c r="T11" s="41"/>
      <c r="U11" s="41"/>
      <c r="V11" s="41"/>
      <c r="W11" s="38"/>
      <c r="X11" s="38"/>
    </row>
    <row r="12" spans="1:24" ht="50.1" customHeight="1" x14ac:dyDescent="0.25">
      <c r="A12" s="98">
        <v>3</v>
      </c>
      <c r="B12" s="59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1"/>
        <v>0</v>
      </c>
      <c r="N12" s="18" t="str">
        <f t="shared" si="0"/>
        <v>OK</v>
      </c>
      <c r="O12" s="76"/>
      <c r="P12" s="76"/>
      <c r="Q12" s="76"/>
      <c r="R12" s="76"/>
      <c r="S12" s="75"/>
      <c r="T12" s="41"/>
      <c r="U12" s="41"/>
      <c r="V12" s="41"/>
      <c r="W12" s="38"/>
      <c r="X12" s="38"/>
    </row>
    <row r="13" spans="1:24" ht="50.1" customHeight="1" x14ac:dyDescent="0.25">
      <c r="A13" s="90">
        <v>4</v>
      </c>
      <c r="B13" s="60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/>
      <c r="M13" s="17">
        <f t="shared" si="1"/>
        <v>0</v>
      </c>
      <c r="N13" s="18" t="str">
        <f t="shared" si="0"/>
        <v>OK</v>
      </c>
      <c r="O13" s="76"/>
      <c r="P13" s="76"/>
      <c r="Q13" s="76"/>
      <c r="R13" s="76"/>
      <c r="S13" s="75"/>
      <c r="T13" s="41"/>
      <c r="U13" s="41"/>
      <c r="V13" s="41"/>
      <c r="W13" s="38"/>
      <c r="X13" s="38"/>
    </row>
    <row r="14" spans="1:24" ht="50.1" customHeight="1" x14ac:dyDescent="0.25">
      <c r="A14" s="90">
        <v>5</v>
      </c>
      <c r="B14" s="60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/>
      <c r="M14" s="17">
        <f t="shared" si="1"/>
        <v>0</v>
      </c>
      <c r="N14" s="18" t="str">
        <f t="shared" si="0"/>
        <v>OK</v>
      </c>
      <c r="O14" s="76"/>
      <c r="P14" s="76"/>
      <c r="Q14" s="76"/>
      <c r="R14" s="75"/>
      <c r="S14" s="75"/>
      <c r="T14" s="41"/>
      <c r="U14" s="41"/>
      <c r="V14" s="41"/>
      <c r="W14" s="38"/>
      <c r="X14" s="38"/>
    </row>
    <row r="15" spans="1:24" ht="50.1" customHeight="1" x14ac:dyDescent="0.25">
      <c r="A15" s="90">
        <v>5</v>
      </c>
      <c r="B15" s="60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1"/>
        <v>0</v>
      </c>
      <c r="N15" s="18" t="str">
        <f t="shared" si="0"/>
        <v>OK</v>
      </c>
      <c r="O15" s="76"/>
      <c r="P15" s="76"/>
      <c r="Q15" s="76"/>
      <c r="R15" s="75"/>
      <c r="S15" s="75"/>
      <c r="T15" s="41"/>
      <c r="U15" s="41"/>
      <c r="V15" s="41"/>
      <c r="W15" s="38"/>
      <c r="X15" s="38"/>
    </row>
    <row r="16" spans="1:24" ht="50.1" customHeight="1" x14ac:dyDescent="0.25">
      <c r="A16" s="90">
        <v>5</v>
      </c>
      <c r="B16" s="60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/>
      <c r="M16" s="17">
        <f t="shared" si="1"/>
        <v>0</v>
      </c>
      <c r="N16" s="18" t="str">
        <f t="shared" si="0"/>
        <v>OK</v>
      </c>
      <c r="O16" s="76"/>
      <c r="P16" s="76"/>
      <c r="Q16" s="76"/>
      <c r="R16" s="76"/>
      <c r="S16" s="75"/>
      <c r="T16" s="41"/>
      <c r="U16" s="41"/>
      <c r="V16" s="41"/>
      <c r="W16" s="38"/>
      <c r="X16" s="38"/>
    </row>
    <row r="17" spans="1:24" ht="50.1" customHeight="1" x14ac:dyDescent="0.25">
      <c r="A17" s="90">
        <v>5</v>
      </c>
      <c r="B17" s="60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/>
      <c r="M17" s="17">
        <f t="shared" si="1"/>
        <v>0</v>
      </c>
      <c r="N17" s="18" t="str">
        <f t="shared" si="0"/>
        <v>OK</v>
      </c>
      <c r="O17" s="76"/>
      <c r="P17" s="76"/>
      <c r="Q17" s="75"/>
      <c r="R17" s="76"/>
      <c r="S17" s="75"/>
      <c r="T17" s="41"/>
      <c r="U17" s="41"/>
      <c r="V17" s="41"/>
      <c r="W17" s="38"/>
      <c r="X17" s="38"/>
    </row>
    <row r="18" spans="1:24" ht="50.1" customHeight="1" x14ac:dyDescent="0.25">
      <c r="A18" s="90">
        <v>5</v>
      </c>
      <c r="B18" s="60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/>
      <c r="M18" s="17">
        <f t="shared" si="1"/>
        <v>0</v>
      </c>
      <c r="N18" s="18" t="str">
        <f t="shared" si="0"/>
        <v>OK</v>
      </c>
      <c r="O18" s="76"/>
      <c r="P18" s="75"/>
      <c r="Q18" s="76"/>
      <c r="R18" s="75"/>
      <c r="S18" s="75"/>
      <c r="T18" s="41"/>
      <c r="U18" s="41"/>
      <c r="V18" s="41"/>
      <c r="W18" s="38"/>
      <c r="X18" s="38"/>
    </row>
    <row r="19" spans="1:24" ht="50.1" customHeight="1" x14ac:dyDescent="0.25">
      <c r="A19" s="90">
        <v>5</v>
      </c>
      <c r="B19" s="60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/>
      <c r="M19" s="17">
        <f t="shared" si="1"/>
        <v>0</v>
      </c>
      <c r="N19" s="18" t="str">
        <f t="shared" si="0"/>
        <v>OK</v>
      </c>
      <c r="O19" s="76"/>
      <c r="P19" s="75"/>
      <c r="Q19" s="76"/>
      <c r="R19" s="76"/>
      <c r="S19" s="75"/>
      <c r="T19" s="41"/>
      <c r="U19" s="41"/>
      <c r="V19" s="41"/>
      <c r="W19" s="38"/>
      <c r="X19" s="38"/>
    </row>
    <row r="20" spans="1:24" ht="50.1" customHeight="1" x14ac:dyDescent="0.25">
      <c r="A20" s="90">
        <v>5</v>
      </c>
      <c r="B20" s="60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/>
      <c r="M20" s="17">
        <f t="shared" si="1"/>
        <v>0</v>
      </c>
      <c r="N20" s="18" t="str">
        <f t="shared" si="0"/>
        <v>OK</v>
      </c>
      <c r="O20" s="76"/>
      <c r="P20" s="75"/>
      <c r="Q20" s="76"/>
      <c r="R20" s="76"/>
      <c r="S20" s="75"/>
      <c r="T20" s="41"/>
      <c r="U20" s="41"/>
      <c r="V20" s="41"/>
      <c r="W20" s="38"/>
      <c r="X20" s="38"/>
    </row>
    <row r="21" spans="1:24" ht="50.1" customHeight="1" x14ac:dyDescent="0.25">
      <c r="A21" s="90">
        <v>5</v>
      </c>
      <c r="B21" s="60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/>
      <c r="M21" s="17">
        <f t="shared" si="1"/>
        <v>0</v>
      </c>
      <c r="N21" s="18" t="str">
        <f t="shared" si="0"/>
        <v>OK</v>
      </c>
      <c r="O21" s="76"/>
      <c r="P21" s="76"/>
      <c r="Q21" s="76"/>
      <c r="R21" s="76"/>
      <c r="S21" s="75"/>
      <c r="T21" s="41"/>
      <c r="U21" s="41"/>
      <c r="V21" s="41"/>
      <c r="W21" s="38"/>
      <c r="X21" s="38"/>
    </row>
    <row r="22" spans="1:24" ht="50.1" customHeight="1" x14ac:dyDescent="0.25">
      <c r="A22" s="90">
        <v>5</v>
      </c>
      <c r="B22" s="60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1"/>
        <v>0</v>
      </c>
      <c r="N22" s="18" t="str">
        <f t="shared" si="0"/>
        <v>OK</v>
      </c>
      <c r="O22" s="76"/>
      <c r="P22" s="76"/>
      <c r="Q22" s="76"/>
      <c r="R22" s="76"/>
      <c r="S22" s="75"/>
      <c r="T22" s="41"/>
      <c r="U22" s="41"/>
      <c r="V22" s="41"/>
      <c r="W22" s="38"/>
      <c r="X22" s="38"/>
    </row>
    <row r="23" spans="1:24" ht="20.100000000000001" customHeight="1" x14ac:dyDescent="0.25">
      <c r="K23" s="26"/>
      <c r="O23" s="37">
        <f>SUMPRODUCT(K4:K22,O4:O22)</f>
        <v>6200</v>
      </c>
      <c r="P23" s="37">
        <f>SUMPRODUCT(K4:K22,P4:P22)</f>
        <v>445.32</v>
      </c>
      <c r="Q23" s="37">
        <f>SUMPRODUCT(K4:K22,Q4:Q22)</f>
        <v>667.98</v>
      </c>
      <c r="R23" s="37">
        <f>SUMPRODUCT(K4:K22,R4:R22)</f>
        <v>6200</v>
      </c>
      <c r="S23" s="37">
        <f>SUMPRODUCT(K4:K22,S4:S22)</f>
        <v>3800</v>
      </c>
    </row>
    <row r="24" spans="1:24" ht="20.100000000000001" customHeight="1" x14ac:dyDescent="0.25">
      <c r="K24" s="26"/>
    </row>
    <row r="25" spans="1:24" ht="20.100000000000001" customHeight="1" x14ac:dyDescent="0.25">
      <c r="K25" s="26"/>
    </row>
  </sheetData>
  <mergeCells count="19">
    <mergeCell ref="J1:N2"/>
    <mergeCell ref="A4:A6"/>
    <mergeCell ref="C4:C6"/>
    <mergeCell ref="W1:W2"/>
    <mergeCell ref="X1:X2"/>
    <mergeCell ref="U1:U2"/>
    <mergeCell ref="V1:V2"/>
    <mergeCell ref="T1:T2"/>
    <mergeCell ref="O1:O2"/>
    <mergeCell ref="P1:P2"/>
    <mergeCell ref="Q1:Q2"/>
    <mergeCell ref="R1:R2"/>
    <mergeCell ref="S1:S2"/>
    <mergeCell ref="D1:I2"/>
    <mergeCell ref="A8:A12"/>
    <mergeCell ref="C8:C12"/>
    <mergeCell ref="A13:A22"/>
    <mergeCell ref="C13:C22"/>
    <mergeCell ref="A1:C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5"/>
  <sheetViews>
    <sheetView topLeftCell="A10" zoomScale="80" zoomScaleNormal="80" workbookViewId="0">
      <selection activeCell="P12" sqref="P12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8" width="12" style="5" customWidth="1"/>
    <col min="19" max="19" width="12.7109375" style="5" customWidth="1"/>
    <col min="20" max="22" width="12" style="5" customWidth="1"/>
    <col min="23" max="23" width="11.42578125" style="5" customWidth="1"/>
    <col min="24" max="24" width="11.5703125" style="5" customWidth="1"/>
    <col min="25" max="16384" width="9.7109375" style="2"/>
  </cols>
  <sheetData>
    <row r="1" spans="1:24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9" t="s">
        <v>92</v>
      </c>
      <c r="P1" s="89" t="s">
        <v>93</v>
      </c>
      <c r="Q1" s="88" t="s">
        <v>24</v>
      </c>
      <c r="R1" s="88" t="s">
        <v>24</v>
      </c>
      <c r="S1" s="88" t="s">
        <v>24</v>
      </c>
      <c r="T1" s="88" t="s">
        <v>24</v>
      </c>
      <c r="U1" s="86" t="s">
        <v>24</v>
      </c>
      <c r="V1" s="86" t="s">
        <v>24</v>
      </c>
      <c r="W1" s="86" t="s">
        <v>24</v>
      </c>
      <c r="X1" s="86" t="s">
        <v>24</v>
      </c>
    </row>
    <row r="2" spans="1:24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9"/>
      <c r="P2" s="89"/>
      <c r="Q2" s="88"/>
      <c r="R2" s="88"/>
      <c r="S2" s="88"/>
      <c r="T2" s="88"/>
      <c r="U2" s="87"/>
      <c r="V2" s="87"/>
      <c r="W2" s="87"/>
      <c r="X2" s="87"/>
    </row>
    <row r="3" spans="1:24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68" t="s">
        <v>32</v>
      </c>
      <c r="P3" s="68" t="s">
        <v>94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</row>
    <row r="4" spans="1:24" ht="50.1" customHeight="1" x14ac:dyDescent="0.25">
      <c r="A4" s="97">
        <v>1</v>
      </c>
      <c r="B4" s="59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v>3</v>
      </c>
      <c r="M4" s="17">
        <f>L4-(SUM(O4:X4))</f>
        <v>0</v>
      </c>
      <c r="N4" s="18" t="str">
        <f t="shared" ref="N4:N22" si="0">IF(M4&lt;0,"ATENÇÃO","OK")</f>
        <v>OK</v>
      </c>
      <c r="O4" s="69">
        <v>3</v>
      </c>
      <c r="P4" s="38"/>
      <c r="Q4" s="41"/>
      <c r="R4" s="41"/>
      <c r="S4" s="41"/>
      <c r="T4" s="40"/>
      <c r="U4" s="41"/>
      <c r="V4" s="41"/>
      <c r="W4" s="38"/>
      <c r="X4" s="38"/>
    </row>
    <row r="5" spans="1:24" ht="50.1" customHeight="1" x14ac:dyDescent="0.25">
      <c r="A5" s="97"/>
      <c r="B5" s="59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v>3</v>
      </c>
      <c r="M5" s="17">
        <f t="shared" ref="M5:M22" si="1">L5-(SUM(O5:X5))</f>
        <v>0</v>
      </c>
      <c r="N5" s="18" t="str">
        <f t="shared" si="0"/>
        <v>OK</v>
      </c>
      <c r="O5" s="69">
        <v>3</v>
      </c>
      <c r="P5" s="41"/>
      <c r="Q5" s="41"/>
      <c r="R5" s="41"/>
      <c r="S5" s="40"/>
      <c r="T5" s="41"/>
      <c r="U5" s="41"/>
      <c r="V5" s="41"/>
      <c r="W5" s="38"/>
      <c r="X5" s="38"/>
    </row>
    <row r="6" spans="1:24" ht="50.1" customHeight="1" x14ac:dyDescent="0.25">
      <c r="A6" s="97"/>
      <c r="B6" s="59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>
        <v>2</v>
      </c>
      <c r="M6" s="17">
        <f t="shared" si="1"/>
        <v>1</v>
      </c>
      <c r="N6" s="18" t="str">
        <f t="shared" si="0"/>
        <v>OK</v>
      </c>
      <c r="O6" s="69">
        <v>1</v>
      </c>
      <c r="P6" s="41"/>
      <c r="Q6" s="41"/>
      <c r="R6" s="41"/>
      <c r="S6" s="40"/>
      <c r="T6" s="41"/>
      <c r="U6" s="41"/>
      <c r="V6" s="41"/>
      <c r="W6" s="38"/>
      <c r="X6" s="38"/>
    </row>
    <row r="7" spans="1:24" ht="50.1" customHeight="1" x14ac:dyDescent="0.25">
      <c r="A7" s="60">
        <v>2</v>
      </c>
      <c r="B7" s="60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>
        <v>5</v>
      </c>
      <c r="M7" s="17">
        <f t="shared" si="1"/>
        <v>0</v>
      </c>
      <c r="N7" s="18" t="str">
        <f t="shared" si="0"/>
        <v>OK</v>
      </c>
      <c r="O7" s="41"/>
      <c r="P7" s="69">
        <v>5</v>
      </c>
      <c r="Q7" s="41"/>
      <c r="R7" s="41"/>
      <c r="S7" s="40"/>
      <c r="T7" s="41"/>
      <c r="U7" s="41"/>
      <c r="V7" s="41"/>
      <c r="W7" s="38"/>
      <c r="X7" s="38"/>
    </row>
    <row r="8" spans="1:24" ht="50.1" customHeight="1" x14ac:dyDescent="0.25">
      <c r="A8" s="98">
        <v>3</v>
      </c>
      <c r="B8" s="59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1"/>
        <v>0</v>
      </c>
      <c r="N8" s="18" t="str">
        <f t="shared" si="0"/>
        <v>OK</v>
      </c>
      <c r="O8" s="41"/>
      <c r="P8" s="41"/>
      <c r="Q8" s="41"/>
      <c r="R8" s="41"/>
      <c r="S8" s="40"/>
      <c r="T8" s="41"/>
      <c r="U8" s="41"/>
      <c r="V8" s="41"/>
      <c r="W8" s="38"/>
      <c r="X8" s="38"/>
    </row>
    <row r="9" spans="1:24" ht="50.1" customHeight="1" x14ac:dyDescent="0.25">
      <c r="A9" s="98">
        <v>3</v>
      </c>
      <c r="B9" s="59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1"/>
        <v>0</v>
      </c>
      <c r="N9" s="18" t="str">
        <f t="shared" si="0"/>
        <v>OK</v>
      </c>
      <c r="O9" s="42"/>
      <c r="P9" s="41"/>
      <c r="Q9" s="38"/>
      <c r="R9" s="41"/>
      <c r="S9" s="38"/>
      <c r="T9" s="41"/>
      <c r="U9" s="38"/>
      <c r="V9" s="41"/>
      <c r="W9" s="38"/>
      <c r="X9" s="38"/>
    </row>
    <row r="10" spans="1:24" ht="50.1" customHeight="1" x14ac:dyDescent="0.25">
      <c r="A10" s="98">
        <v>3</v>
      </c>
      <c r="B10" s="59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/>
      <c r="M10" s="17">
        <f t="shared" si="1"/>
        <v>0</v>
      </c>
      <c r="N10" s="18" t="str">
        <f t="shared" si="0"/>
        <v>OK</v>
      </c>
      <c r="O10" s="41"/>
      <c r="P10" s="41"/>
      <c r="Q10" s="41"/>
      <c r="R10" s="41"/>
      <c r="S10" s="40"/>
      <c r="T10" s="41"/>
      <c r="U10" s="41"/>
      <c r="V10" s="41"/>
      <c r="W10" s="38"/>
      <c r="X10" s="38"/>
    </row>
    <row r="11" spans="1:24" ht="50.1" customHeight="1" x14ac:dyDescent="0.25">
      <c r="A11" s="98"/>
      <c r="B11" s="59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1"/>
        <v>0</v>
      </c>
      <c r="N11" s="18" t="str">
        <f t="shared" si="0"/>
        <v>OK</v>
      </c>
      <c r="O11" s="41"/>
      <c r="P11" s="41"/>
      <c r="Q11" s="41"/>
      <c r="R11" s="41"/>
      <c r="S11" s="40"/>
      <c r="T11" s="41"/>
      <c r="U11" s="41"/>
      <c r="V11" s="41"/>
      <c r="W11" s="38"/>
      <c r="X11" s="38"/>
    </row>
    <row r="12" spans="1:24" ht="50.1" customHeight="1" x14ac:dyDescent="0.25">
      <c r="A12" s="98">
        <v>3</v>
      </c>
      <c r="B12" s="59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1"/>
        <v>0</v>
      </c>
      <c r="N12" s="18" t="str">
        <f t="shared" si="0"/>
        <v>OK</v>
      </c>
      <c r="O12" s="41"/>
      <c r="P12" s="41"/>
      <c r="Q12" s="41"/>
      <c r="R12" s="41"/>
      <c r="S12" s="40"/>
      <c r="T12" s="41"/>
      <c r="U12" s="41"/>
      <c r="V12" s="41"/>
      <c r="W12" s="38"/>
      <c r="X12" s="38"/>
    </row>
    <row r="13" spans="1:24" ht="50.1" customHeight="1" x14ac:dyDescent="0.25">
      <c r="A13" s="90">
        <v>4</v>
      </c>
      <c r="B13" s="60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>
        <v>3</v>
      </c>
      <c r="M13" s="17">
        <f t="shared" si="1"/>
        <v>3</v>
      </c>
      <c r="N13" s="18" t="str">
        <f t="shared" si="0"/>
        <v>OK</v>
      </c>
      <c r="O13" s="41"/>
      <c r="P13" s="41"/>
      <c r="Q13" s="41"/>
      <c r="R13" s="41"/>
      <c r="S13" s="40"/>
      <c r="T13" s="41"/>
      <c r="U13" s="41"/>
      <c r="V13" s="41"/>
      <c r="W13" s="38"/>
      <c r="X13" s="38"/>
    </row>
    <row r="14" spans="1:24" ht="50.1" customHeight="1" x14ac:dyDescent="0.25">
      <c r="A14" s="90">
        <v>5</v>
      </c>
      <c r="B14" s="60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>
        <v>8</v>
      </c>
      <c r="M14" s="17">
        <f t="shared" si="1"/>
        <v>8</v>
      </c>
      <c r="N14" s="18" t="str">
        <f t="shared" si="0"/>
        <v>OK</v>
      </c>
      <c r="O14" s="41"/>
      <c r="P14" s="41"/>
      <c r="Q14" s="41"/>
      <c r="R14" s="40"/>
      <c r="S14" s="40"/>
      <c r="T14" s="41"/>
      <c r="U14" s="41"/>
      <c r="V14" s="41"/>
      <c r="W14" s="38"/>
      <c r="X14" s="38"/>
    </row>
    <row r="15" spans="1:24" ht="50.1" customHeight="1" x14ac:dyDescent="0.25">
      <c r="A15" s="90">
        <v>5</v>
      </c>
      <c r="B15" s="60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>
        <v>4</v>
      </c>
      <c r="M15" s="17">
        <f t="shared" si="1"/>
        <v>4</v>
      </c>
      <c r="N15" s="18" t="str">
        <f t="shared" si="0"/>
        <v>OK</v>
      </c>
      <c r="O15" s="41"/>
      <c r="P15" s="41"/>
      <c r="Q15" s="41"/>
      <c r="R15" s="40"/>
      <c r="S15" s="40"/>
      <c r="T15" s="41"/>
      <c r="U15" s="41"/>
      <c r="V15" s="41"/>
      <c r="W15" s="38"/>
      <c r="X15" s="38"/>
    </row>
    <row r="16" spans="1:24" ht="50.1" customHeight="1" x14ac:dyDescent="0.25">
      <c r="A16" s="90">
        <v>5</v>
      </c>
      <c r="B16" s="60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/>
      <c r="M16" s="17">
        <f t="shared" si="1"/>
        <v>0</v>
      </c>
      <c r="N16" s="18" t="str">
        <f t="shared" si="0"/>
        <v>OK</v>
      </c>
      <c r="O16" s="41"/>
      <c r="P16" s="41"/>
      <c r="Q16" s="41"/>
      <c r="R16" s="41"/>
      <c r="S16" s="40"/>
      <c r="T16" s="41"/>
      <c r="U16" s="41"/>
      <c r="V16" s="41"/>
      <c r="W16" s="38"/>
      <c r="X16" s="38"/>
    </row>
    <row r="17" spans="1:24" ht="50.1" customHeight="1" x14ac:dyDescent="0.25">
      <c r="A17" s="90">
        <v>5</v>
      </c>
      <c r="B17" s="60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/>
      <c r="M17" s="17">
        <f t="shared" si="1"/>
        <v>0</v>
      </c>
      <c r="N17" s="18" t="str">
        <f t="shared" si="0"/>
        <v>OK</v>
      </c>
      <c r="O17" s="41"/>
      <c r="P17" s="41"/>
      <c r="Q17" s="40"/>
      <c r="R17" s="41"/>
      <c r="S17" s="40"/>
      <c r="T17" s="41"/>
      <c r="U17" s="41"/>
      <c r="V17" s="41"/>
      <c r="W17" s="38"/>
      <c r="X17" s="38"/>
    </row>
    <row r="18" spans="1:24" ht="50.1" customHeight="1" x14ac:dyDescent="0.25">
      <c r="A18" s="90">
        <v>5</v>
      </c>
      <c r="B18" s="60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>
        <v>4</v>
      </c>
      <c r="M18" s="17">
        <f t="shared" si="1"/>
        <v>4</v>
      </c>
      <c r="N18" s="18" t="str">
        <f t="shared" si="0"/>
        <v>OK</v>
      </c>
      <c r="O18" s="41"/>
      <c r="P18" s="40"/>
      <c r="Q18" s="41"/>
      <c r="R18" s="40"/>
      <c r="S18" s="40"/>
      <c r="T18" s="41"/>
      <c r="U18" s="41"/>
      <c r="V18" s="41"/>
      <c r="W18" s="38"/>
      <c r="X18" s="38"/>
    </row>
    <row r="19" spans="1:24" ht="50.1" customHeight="1" x14ac:dyDescent="0.25">
      <c r="A19" s="90">
        <v>5</v>
      </c>
      <c r="B19" s="60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/>
      <c r="M19" s="17">
        <f t="shared" si="1"/>
        <v>0</v>
      </c>
      <c r="N19" s="18" t="str">
        <f t="shared" si="0"/>
        <v>OK</v>
      </c>
      <c r="O19" s="41"/>
      <c r="P19" s="40"/>
      <c r="Q19" s="41"/>
      <c r="R19" s="41"/>
      <c r="S19" s="40"/>
      <c r="T19" s="41"/>
      <c r="U19" s="41"/>
      <c r="V19" s="41"/>
      <c r="W19" s="38"/>
      <c r="X19" s="38"/>
    </row>
    <row r="20" spans="1:24" ht="50.1" customHeight="1" x14ac:dyDescent="0.25">
      <c r="A20" s="90">
        <v>5</v>
      </c>
      <c r="B20" s="60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/>
      <c r="M20" s="17">
        <f t="shared" si="1"/>
        <v>0</v>
      </c>
      <c r="N20" s="18" t="str">
        <f t="shared" si="0"/>
        <v>OK</v>
      </c>
      <c r="O20" s="41"/>
      <c r="P20" s="40"/>
      <c r="Q20" s="41"/>
      <c r="R20" s="41"/>
      <c r="S20" s="40"/>
      <c r="T20" s="41"/>
      <c r="U20" s="41"/>
      <c r="V20" s="41"/>
      <c r="W20" s="38"/>
      <c r="X20" s="38"/>
    </row>
    <row r="21" spans="1:24" ht="50.1" customHeight="1" x14ac:dyDescent="0.25">
      <c r="A21" s="90">
        <v>5</v>
      </c>
      <c r="B21" s="60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>
        <v>4</v>
      </c>
      <c r="M21" s="17">
        <f t="shared" si="1"/>
        <v>4</v>
      </c>
      <c r="N21" s="18" t="str">
        <f t="shared" si="0"/>
        <v>OK</v>
      </c>
      <c r="O21" s="41"/>
      <c r="P21" s="41"/>
      <c r="Q21" s="41"/>
      <c r="R21" s="41"/>
      <c r="S21" s="40"/>
      <c r="T21" s="41"/>
      <c r="U21" s="41"/>
      <c r="V21" s="41"/>
      <c r="W21" s="38"/>
      <c r="X21" s="38"/>
    </row>
    <row r="22" spans="1:24" ht="50.1" customHeight="1" x14ac:dyDescent="0.25">
      <c r="A22" s="90">
        <v>5</v>
      </c>
      <c r="B22" s="60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>
        <v>4</v>
      </c>
      <c r="M22" s="17">
        <f t="shared" si="1"/>
        <v>4</v>
      </c>
      <c r="N22" s="18" t="str">
        <f t="shared" si="0"/>
        <v>OK</v>
      </c>
      <c r="O22" s="41"/>
      <c r="P22" s="41"/>
      <c r="Q22" s="41"/>
      <c r="R22" s="41"/>
      <c r="S22" s="40"/>
      <c r="T22" s="41"/>
      <c r="U22" s="41"/>
      <c r="V22" s="41"/>
      <c r="W22" s="38"/>
      <c r="X22" s="38"/>
    </row>
    <row r="23" spans="1:24" ht="20.100000000000001" customHeight="1" x14ac:dyDescent="0.25">
      <c r="K23" s="26"/>
      <c r="O23" s="37">
        <f>SUMPRODUCT(K4:K22,O4:O22)</f>
        <v>22400</v>
      </c>
      <c r="P23" s="37">
        <f>SUMPRODUCT(K4:K22,P4:P22)</f>
        <v>3776.6000000000004</v>
      </c>
      <c r="Q23" s="37">
        <f>SUMPRODUCT(K4:K22,Q4:Q22)</f>
        <v>0</v>
      </c>
      <c r="R23" s="37">
        <f>SUMPRODUCT(K4:K22,R4:R22)</f>
        <v>0</v>
      </c>
      <c r="S23" s="37">
        <f>SUMPRODUCT(K4:K22,S4:S22)</f>
        <v>0</v>
      </c>
    </row>
    <row r="24" spans="1:24" ht="20.100000000000001" customHeight="1" x14ac:dyDescent="0.25">
      <c r="K24" s="26"/>
    </row>
    <row r="25" spans="1:24" ht="20.100000000000001" customHeight="1" x14ac:dyDescent="0.25">
      <c r="K25" s="26"/>
    </row>
  </sheetData>
  <mergeCells count="19">
    <mergeCell ref="A1:C2"/>
    <mergeCell ref="C4:C6"/>
    <mergeCell ref="D1:I2"/>
    <mergeCell ref="A13:A22"/>
    <mergeCell ref="C13:C22"/>
    <mergeCell ref="J1:N2"/>
    <mergeCell ref="W1:W2"/>
    <mergeCell ref="X1:X2"/>
    <mergeCell ref="A8:A12"/>
    <mergeCell ref="C8:C12"/>
    <mergeCell ref="U1:U2"/>
    <mergeCell ref="V1:V2"/>
    <mergeCell ref="A4:A6"/>
    <mergeCell ref="R1:R2"/>
    <mergeCell ref="S1:S2"/>
    <mergeCell ref="T1:T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10"/>
  <sheetViews>
    <sheetView tabSelected="1" topLeftCell="E13" zoomScale="80" zoomScaleNormal="80" workbookViewId="0">
      <selection activeCell="R32" sqref="R32"/>
    </sheetView>
  </sheetViews>
  <sheetFormatPr defaultColWidth="9.7109375" defaultRowHeight="15" x14ac:dyDescent="0.25"/>
  <cols>
    <col min="1" max="1" width="9.85546875" style="1" customWidth="1"/>
    <col min="2" max="2" width="7.85546875" style="1" customWidth="1"/>
    <col min="3" max="3" width="37" style="19" customWidth="1"/>
    <col min="4" max="4" width="53.85546875" style="1" bestFit="1" customWidth="1"/>
    <col min="5" max="6" width="53.85546875" style="1" customWidth="1"/>
    <col min="7" max="9" width="30.5703125" style="1" customWidth="1"/>
    <col min="10" max="10" width="15.28515625" style="1" customWidth="1"/>
    <col min="11" max="11" width="15.42578125" style="1" customWidth="1"/>
    <col min="12" max="12" width="12.5703125" style="6" customWidth="1"/>
    <col min="13" max="13" width="13.28515625" style="20" customWidth="1"/>
    <col min="14" max="14" width="12.5703125" style="4" customWidth="1"/>
    <col min="15" max="15" width="15.28515625" style="2" customWidth="1"/>
    <col min="16" max="16" width="17.140625" style="2" customWidth="1"/>
    <col min="17" max="16384" width="9.7109375" style="2"/>
  </cols>
  <sheetData>
    <row r="1" spans="1:16" ht="33" customHeight="1" x14ac:dyDescent="0.25">
      <c r="A1" s="80" t="s">
        <v>22</v>
      </c>
      <c r="B1" s="81"/>
      <c r="C1" s="81"/>
      <c r="D1" s="81"/>
      <c r="E1" s="81"/>
      <c r="F1" s="82"/>
      <c r="G1" s="80" t="s">
        <v>23</v>
      </c>
      <c r="H1" s="81"/>
      <c r="I1" s="81"/>
      <c r="J1" s="81"/>
      <c r="K1" s="81"/>
      <c r="L1" s="81"/>
      <c r="M1" s="81"/>
      <c r="N1" s="81"/>
      <c r="O1" s="81"/>
      <c r="P1" s="82"/>
    </row>
    <row r="2" spans="1:16" ht="33" customHeight="1" x14ac:dyDescent="0.25">
      <c r="A2" s="83"/>
      <c r="B2" s="84"/>
      <c r="C2" s="84"/>
      <c r="D2" s="84"/>
      <c r="E2" s="84"/>
      <c r="F2" s="85"/>
      <c r="G2" s="83"/>
      <c r="H2" s="84"/>
      <c r="I2" s="84"/>
      <c r="J2" s="84"/>
      <c r="K2" s="84"/>
      <c r="L2" s="84"/>
      <c r="M2" s="84"/>
      <c r="N2" s="84"/>
      <c r="O2" s="84"/>
      <c r="P2" s="85"/>
    </row>
    <row r="3" spans="1:16" s="3" customFormat="1" ht="30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21" t="s">
        <v>7</v>
      </c>
      <c r="M3" s="15" t="s">
        <v>8</v>
      </c>
      <c r="N3" s="11" t="s">
        <v>9</v>
      </c>
      <c r="O3" s="22" t="s">
        <v>10</v>
      </c>
      <c r="P3" s="22" t="s">
        <v>11</v>
      </c>
    </row>
    <row r="4" spans="1:16" s="7" customFormat="1" ht="50.1" customHeight="1" x14ac:dyDescent="0.25">
      <c r="A4" s="97">
        <v>1</v>
      </c>
      <c r="B4" s="59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9">
        <f>'Reitoria - SETIC'!L4+ESAG!L4+CEART!L4+FAED!L4+CEFID!L4+CERES!L4+CEPLAN!L4+CCT!L4+CAV!L4+CEO!L4+CESFI!L4+CEAVI!L4</f>
        <v>35</v>
      </c>
      <c r="M4" s="17">
        <f>SUM('Reitoria - SETIC'!O4:W4,ESAG!O4:X4,CEART!O4:W4,FAED!O4:W4,CEFID!O4:X4,CERES!O4:X4,CEPLAN!O4:X4,CCT!O4:X4,CAV!O4:X4,CEO!O4:X4,CESFI!O4:X4,CEAVI!O4:X4)</f>
        <v>35</v>
      </c>
      <c r="N4" s="23">
        <f>L4-M4</f>
        <v>0</v>
      </c>
      <c r="O4" s="10">
        <f t="shared" ref="O4:O22" si="0">K4*L4</f>
        <v>189000</v>
      </c>
      <c r="P4" s="10">
        <f t="shared" ref="P4:P22" si="1">K4*M4</f>
        <v>189000</v>
      </c>
    </row>
    <row r="5" spans="1:16" s="7" customFormat="1" ht="50.1" customHeight="1" x14ac:dyDescent="0.25">
      <c r="A5" s="97"/>
      <c r="B5" s="59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9">
        <f>'Reitoria - SETIC'!L5+ESAG!L5+CEART!L5+FAED!L5+CEFID!L5+CERES!L5+CEPLAN!L5+CCT!L5+CAV!L5+CEO!L5+CESFI!L5+CEAVI!L5</f>
        <v>35</v>
      </c>
      <c r="M5" s="17">
        <f>SUM('Reitoria - SETIC'!O5:W5,ESAG!O5:X5,CEART!O5:W5,FAED!O5:W5,CEFID!O5:X5,CERES!O5:X5,CEPLAN!O5:X5,CCT!O5:X5,CAV!O5:X5,CEO!O5:X5,CESFI!O5:X5,CEAVI!O5:X5)</f>
        <v>35</v>
      </c>
      <c r="N5" s="23">
        <f t="shared" ref="N5:N22" si="2">L5-M5</f>
        <v>0</v>
      </c>
      <c r="O5" s="10">
        <f t="shared" si="0"/>
        <v>28000</v>
      </c>
      <c r="P5" s="10">
        <f t="shared" si="1"/>
        <v>28000</v>
      </c>
    </row>
    <row r="6" spans="1:16" s="7" customFormat="1" ht="50.1" customHeight="1" x14ac:dyDescent="0.25">
      <c r="A6" s="97"/>
      <c r="B6" s="59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9">
        <f>'Reitoria - SETIC'!L6+ESAG!L6+CEART!L6+FAED!L6+CEFID!L6+CERES!L6+CEPLAN!L6+CCT!L6+CAV!L6+CEO!L6+CESFI!L6+CEAVI!L6</f>
        <v>22</v>
      </c>
      <c r="M6" s="17">
        <f>SUM('Reitoria - SETIC'!O6:W6,ESAG!O6:X6,CEART!O6:W6,FAED!O6:W6,CEFID!O6:X6,CERES!O6:X6,CEPLAN!O6:X6,CCT!O6:X6,CAV!O6:X6,CEO!O6:X6,CESFI!O6:X6,CEAVI!O6:X6)</f>
        <v>20</v>
      </c>
      <c r="N6" s="23">
        <f t="shared" si="2"/>
        <v>2</v>
      </c>
      <c r="O6" s="10">
        <f t="shared" si="0"/>
        <v>83600</v>
      </c>
      <c r="P6" s="10">
        <f t="shared" si="1"/>
        <v>76000</v>
      </c>
    </row>
    <row r="7" spans="1:16" s="7" customFormat="1" ht="50.1" customHeight="1" x14ac:dyDescent="0.25">
      <c r="A7" s="60">
        <v>2</v>
      </c>
      <c r="B7" s="60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9">
        <f>'Reitoria - SETIC'!L7+ESAG!L7+CEART!L7+FAED!L7+CEFID!L7+CERES!L7+CEPLAN!L7+CCT!L7+CAV!L7+CEO!L7+CESFI!L7+CEAVI!L7</f>
        <v>46</v>
      </c>
      <c r="M7" s="17">
        <f>SUM('Reitoria - SETIC'!O7:W7,ESAG!O7:X7,CEART!O7:W7,FAED!O7:W7,CEFID!O7:X7,CERES!O7:X7,CEPLAN!O7:X7,CCT!O7:X7,CAV!O7:X7,CEO!O7:X7,CESFI!O7:X7,CEAVI!O7:X7)</f>
        <v>46</v>
      </c>
      <c r="N7" s="23">
        <f t="shared" si="2"/>
        <v>0</v>
      </c>
      <c r="O7" s="10">
        <f t="shared" si="0"/>
        <v>34744.720000000001</v>
      </c>
      <c r="P7" s="10">
        <f t="shared" si="1"/>
        <v>34744.720000000001</v>
      </c>
    </row>
    <row r="8" spans="1:16" s="7" customFormat="1" ht="50.1" customHeight="1" x14ac:dyDescent="0.25">
      <c r="A8" s="98">
        <v>3</v>
      </c>
      <c r="B8" s="59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9">
        <f>'Reitoria - SETIC'!L8+ESAG!L8+CEART!L8+FAED!L8+CEFID!L8+CERES!L8+CEPLAN!L8+CCT!L8+CAV!L8+CEO!L8+CESFI!L8+CEAVI!L8</f>
        <v>44</v>
      </c>
      <c r="M8" s="17">
        <f>SUM('Reitoria - SETIC'!O8:W8,ESAG!O8:X8,CEART!O8:W8,FAED!O8:W8,CEFID!O8:X8,CERES!O8:X8,CEPLAN!O8:X8,CCT!O8:X8,CAV!O8:X8,CEO!O8:X8,CESFI!O8:X8,CEAVI!O8:X8)</f>
        <v>4</v>
      </c>
      <c r="N8" s="23">
        <f t="shared" si="2"/>
        <v>40</v>
      </c>
      <c r="O8" s="10">
        <f t="shared" si="0"/>
        <v>16890.72</v>
      </c>
      <c r="P8" s="10">
        <f t="shared" si="1"/>
        <v>1535.52</v>
      </c>
    </row>
    <row r="9" spans="1:16" s="7" customFormat="1" ht="50.1" customHeight="1" x14ac:dyDescent="0.25">
      <c r="A9" s="98">
        <v>3</v>
      </c>
      <c r="B9" s="59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9">
        <f>'Reitoria - SETIC'!L9+ESAG!L9+CEART!L9+FAED!L9+CEFID!L9+CERES!L9+CEPLAN!L9+CCT!L9+CAV!L9+CEO!L9+CESFI!L9+CEAVI!L9</f>
        <v>104</v>
      </c>
      <c r="M9" s="17">
        <f>SUM('Reitoria - SETIC'!O9:W9,ESAG!O9:X9,CEART!O9:W9,FAED!O9:W9,CEFID!O9:X9,CERES!O9:X9,CEPLAN!O9:X9,CCT!O9:X9,CAV!O9:X9,CEO!O9:X9,CESFI!O9:X9,CEAVI!O9:X9)</f>
        <v>60</v>
      </c>
      <c r="N9" s="23">
        <f t="shared" si="2"/>
        <v>44</v>
      </c>
      <c r="O9" s="10">
        <f t="shared" si="0"/>
        <v>22730.240000000002</v>
      </c>
      <c r="P9" s="10">
        <f t="shared" si="1"/>
        <v>13113.6</v>
      </c>
    </row>
    <row r="10" spans="1:16" s="7" customFormat="1" ht="50.1" customHeight="1" x14ac:dyDescent="0.25">
      <c r="A10" s="98">
        <v>3</v>
      </c>
      <c r="B10" s="59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9">
        <f>'Reitoria - SETIC'!L10+ESAG!L10+CEART!L10+FAED!L10+CEFID!L10+CERES!L10+CEPLAN!L10+CCT!L10+CAV!L10+CEO!L10+CESFI!L10+CEAVI!L10</f>
        <v>178</v>
      </c>
      <c r="M10" s="17">
        <f>SUM('Reitoria - SETIC'!O10:W10,ESAG!O10:X10,CEART!O10:W10,FAED!O10:W10,CEFID!O10:X10,CERES!O10:X10,CEPLAN!O10:X10,CCT!O10:X10,CAV!O10:X10,CEO!O10:X10,CESFI!O10:X10,CEAVI!O10:X10)</f>
        <v>120</v>
      </c>
      <c r="N10" s="23">
        <f t="shared" si="2"/>
        <v>58</v>
      </c>
      <c r="O10" s="10">
        <f t="shared" si="0"/>
        <v>20491.36</v>
      </c>
      <c r="P10" s="10">
        <f t="shared" si="1"/>
        <v>13814.400000000001</v>
      </c>
    </row>
    <row r="11" spans="1:16" s="7" customFormat="1" ht="50.1" customHeight="1" x14ac:dyDescent="0.25">
      <c r="A11" s="98"/>
      <c r="B11" s="59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9">
        <f>'Reitoria - SETIC'!L11+ESAG!L11+CEART!L11+FAED!L11+CEFID!L11+CERES!L11+CEPLAN!L11+CCT!L11+CAV!L11+CEO!L11+CESFI!L11+CEAVI!L11</f>
        <v>24</v>
      </c>
      <c r="M11" s="17">
        <f>SUM('Reitoria - SETIC'!O11:W11,ESAG!O11:X11,CEART!O11:W11,FAED!O11:W11,CEFID!O11:X11,CERES!O11:X11,CEPLAN!O11:X11,CCT!O11:X11,CAV!O11:X11,CEO!O11:X11,CESFI!O11:X11,CEAVI!O11:X11)</f>
        <v>10</v>
      </c>
      <c r="N11" s="23">
        <f t="shared" si="2"/>
        <v>14</v>
      </c>
      <c r="O11" s="10">
        <f t="shared" si="0"/>
        <v>2671.92</v>
      </c>
      <c r="P11" s="10">
        <f t="shared" si="1"/>
        <v>1113.3</v>
      </c>
    </row>
    <row r="12" spans="1:16" s="7" customFormat="1" ht="50.1" customHeight="1" x14ac:dyDescent="0.25">
      <c r="A12" s="98">
        <v>3</v>
      </c>
      <c r="B12" s="59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9">
        <f>'Reitoria - SETIC'!L12+ESAG!L12+CEART!L12+FAED!L12+CEFID!L12+CERES!L12+CEPLAN!L12+CCT!L12+CAV!L12+CEO!L12+CESFI!L12+CEAVI!L12</f>
        <v>32</v>
      </c>
      <c r="M12" s="17">
        <f>SUM('Reitoria - SETIC'!O12:W12,ESAG!O12:X12,CEART!O12:W12,FAED!O12:W12,CEFID!O12:X12,CERES!O12:X12,CEPLAN!O12:X12,CCT!O12:X12,CAV!O12:X12,CEO!O12:X12,CESFI!O12:X12,CEAVI!O12:X12)</f>
        <v>0</v>
      </c>
      <c r="N12" s="23">
        <f t="shared" si="2"/>
        <v>32</v>
      </c>
      <c r="O12" s="10">
        <f t="shared" si="0"/>
        <v>2935.68</v>
      </c>
      <c r="P12" s="10">
        <f t="shared" si="1"/>
        <v>0</v>
      </c>
    </row>
    <row r="13" spans="1:16" s="7" customFormat="1" ht="50.1" customHeight="1" x14ac:dyDescent="0.25">
      <c r="A13" s="90">
        <v>4</v>
      </c>
      <c r="B13" s="60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9">
        <f>'Reitoria - SETIC'!L13+ESAG!L13+CEART!L13+FAED!L13+CEFID!L13+CERES!L13+CEPLAN!L13+CCT!L13+CAV!L13+CEO!L13+CESFI!L13+CEAVI!L13</f>
        <v>8</v>
      </c>
      <c r="M13" s="17">
        <f>SUM('Reitoria - SETIC'!O13:W13,ESAG!O13:X13,CEART!O13:W13,FAED!O13:W13,CEFID!O13:X13,CERES!O13:X13,CEPLAN!O13:X13,CCT!O13:X13,CAV!O13:X13,CEO!O13:X13,CESFI!O13:X13,CEAVI!O13:X13)</f>
        <v>5</v>
      </c>
      <c r="N13" s="23">
        <f t="shared" si="2"/>
        <v>3</v>
      </c>
      <c r="O13" s="10">
        <f t="shared" si="0"/>
        <v>31990.400000000001</v>
      </c>
      <c r="P13" s="10">
        <f t="shared" si="1"/>
        <v>19994</v>
      </c>
    </row>
    <row r="14" spans="1:16" s="7" customFormat="1" ht="50.1" customHeight="1" x14ac:dyDescent="0.25">
      <c r="A14" s="90">
        <v>5</v>
      </c>
      <c r="B14" s="60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9">
        <f>'Reitoria - SETIC'!L14+ESAG!L14+CEART!L14+FAED!L14+CEFID!L14+CERES!L14+CEPLAN!L14+CCT!L14+CAV!L14+CEO!L14+CESFI!L14+CEAVI!L14</f>
        <v>37</v>
      </c>
      <c r="M14" s="17">
        <f>SUM('Reitoria - SETIC'!O14:W14,ESAG!O14:X14,CEART!O14:W14,FAED!O14:W14,CEFID!O14:X14,CERES!O14:X14,CEPLAN!O14:X14,CCT!O14:X14,CAV!O14:X14,CEO!O14:X14,CESFI!O14:X14,CEAVI!O14:X14)</f>
        <v>9</v>
      </c>
      <c r="N14" s="23">
        <f t="shared" si="2"/>
        <v>28</v>
      </c>
      <c r="O14" s="10">
        <f t="shared" si="0"/>
        <v>17754.45</v>
      </c>
      <c r="P14" s="10">
        <f t="shared" si="1"/>
        <v>4318.6500000000005</v>
      </c>
    </row>
    <row r="15" spans="1:16" s="7" customFormat="1" ht="50.1" customHeight="1" x14ac:dyDescent="0.25">
      <c r="A15" s="90">
        <v>5</v>
      </c>
      <c r="B15" s="60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9">
        <f>'Reitoria - SETIC'!L15+ESAG!L15+CEART!L15+FAED!L15+CEFID!L15+CERES!L15+CEPLAN!L15+CCT!L15+CAV!L15+CEO!L15+CESFI!L15+CEAVI!L15</f>
        <v>8</v>
      </c>
      <c r="M15" s="17">
        <f>SUM('Reitoria - SETIC'!O15:W15,ESAG!O15:X15,CEART!O15:W15,FAED!O15:W15,CEFID!O15:X15,CERES!O15:X15,CEPLAN!O15:X15,CCT!O15:X15,CAV!O15:X15,CEO!O15:X15,CESFI!O15:X15,CEAVI!O15:X15)</f>
        <v>0</v>
      </c>
      <c r="N15" s="23">
        <f t="shared" si="2"/>
        <v>8</v>
      </c>
      <c r="O15" s="10">
        <f t="shared" si="0"/>
        <v>3199.04</v>
      </c>
      <c r="P15" s="10">
        <f t="shared" si="1"/>
        <v>0</v>
      </c>
    </row>
    <row r="16" spans="1:16" s="7" customFormat="1" ht="50.1" customHeight="1" x14ac:dyDescent="0.25">
      <c r="A16" s="90">
        <v>5</v>
      </c>
      <c r="B16" s="60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9">
        <f>'Reitoria - SETIC'!L16+ESAG!L16+CEART!L16+FAED!L16+CEFID!L16+CERES!L16+CEPLAN!L16+CCT!L16+CAV!L16+CEO!L16+CESFI!L16+CEAVI!L16</f>
        <v>51</v>
      </c>
      <c r="M16" s="17">
        <f>SUM('Reitoria - SETIC'!O16:W16,ESAG!O16:X16,CEART!O16:W16,FAED!O16:W16,CEFID!O16:X16,CERES!O16:X16,CEPLAN!O16:X16,CCT!O16:X16,CAV!O16:X16,CEO!O16:X16,CESFI!O16:X16,CEAVI!O16:X16)</f>
        <v>27</v>
      </c>
      <c r="N16" s="23">
        <f t="shared" si="2"/>
        <v>24</v>
      </c>
      <c r="O16" s="10">
        <f t="shared" si="0"/>
        <v>18354.39</v>
      </c>
      <c r="P16" s="10">
        <f t="shared" si="1"/>
        <v>9717.0299999999988</v>
      </c>
    </row>
    <row r="17" spans="1:16" s="7" customFormat="1" ht="50.1" customHeight="1" x14ac:dyDescent="0.25">
      <c r="A17" s="90">
        <v>5</v>
      </c>
      <c r="B17" s="60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9">
        <f>'Reitoria - SETIC'!L17+ESAG!L17+CEART!L17+FAED!L17+CEFID!L17+CERES!L17+CEPLAN!L17+CCT!L17+CAV!L17+CEO!L17+CESFI!L17+CEAVI!L17</f>
        <v>51</v>
      </c>
      <c r="M17" s="17">
        <f>SUM('Reitoria - SETIC'!O17:W17,ESAG!O17:X17,CEART!O17:W17,FAED!O17:W17,CEFID!O17:X17,CERES!O17:X17,CEPLAN!O17:X17,CCT!O17:X17,CAV!O17:X17,CEO!O17:X17,CESFI!O17:X17,CEAVI!O17:X17)</f>
        <v>14</v>
      </c>
      <c r="N17" s="23">
        <f t="shared" si="2"/>
        <v>37</v>
      </c>
      <c r="O17" s="10">
        <f t="shared" si="0"/>
        <v>4078.47</v>
      </c>
      <c r="P17" s="10">
        <f t="shared" si="1"/>
        <v>1119.58</v>
      </c>
    </row>
    <row r="18" spans="1:16" s="7" customFormat="1" ht="50.1" customHeight="1" x14ac:dyDescent="0.25">
      <c r="A18" s="90">
        <v>5</v>
      </c>
      <c r="B18" s="60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9">
        <f>'Reitoria - SETIC'!L18+ESAG!L18+CEART!L18+FAED!L18+CEFID!L18+CERES!L18+CEPLAN!L18+CCT!L18+CAV!L18+CEO!L18+CESFI!L18+CEAVI!L18</f>
        <v>12</v>
      </c>
      <c r="M18" s="17">
        <f>SUM('Reitoria - SETIC'!O18:W18,ESAG!O18:X18,CEART!O18:W18,FAED!O18:W18,CEFID!O18:X18,CERES!O18:X18,CEPLAN!O18:X18,CCT!O18:X18,CAV!O18:X18,CEO!O18:X18,CESFI!O18:X18,CEAVI!O18:X18)</f>
        <v>6</v>
      </c>
      <c r="N18" s="23">
        <f t="shared" si="2"/>
        <v>6</v>
      </c>
      <c r="O18" s="10">
        <f t="shared" si="0"/>
        <v>2687.16</v>
      </c>
      <c r="P18" s="10">
        <f t="shared" si="1"/>
        <v>1343.58</v>
      </c>
    </row>
    <row r="19" spans="1:16" s="7" customFormat="1" ht="50.1" customHeight="1" x14ac:dyDescent="0.25">
      <c r="A19" s="90">
        <v>5</v>
      </c>
      <c r="B19" s="60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9">
        <f>'Reitoria - SETIC'!L19+ESAG!L19+CEART!L19+FAED!L19+CEFID!L19+CERES!L19+CEPLAN!L19+CCT!L19+CAV!L19+CEO!L19+CESFI!L19+CEAVI!L19</f>
        <v>192</v>
      </c>
      <c r="M19" s="17">
        <f>SUM('Reitoria - SETIC'!O19:W19,ESAG!O19:X19,CEART!O19:W19,FAED!O19:W19,CEFID!O19:X19,CERES!O19:X19,CEPLAN!O19:X19,CCT!O19:X19,CAV!O19:X19,CEO!O19:X19,CESFI!O19:X19,CEAVI!O19:X19)</f>
        <v>60</v>
      </c>
      <c r="N19" s="23">
        <f t="shared" si="2"/>
        <v>132</v>
      </c>
      <c r="O19" s="10">
        <f t="shared" si="0"/>
        <v>2148.48</v>
      </c>
      <c r="P19" s="10">
        <f t="shared" si="1"/>
        <v>671.4</v>
      </c>
    </row>
    <row r="20" spans="1:16" s="7" customFormat="1" ht="50.1" customHeight="1" x14ac:dyDescent="0.25">
      <c r="A20" s="90">
        <v>5</v>
      </c>
      <c r="B20" s="60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9">
        <f>'Reitoria - SETIC'!L20+ESAG!L20+CEART!L20+FAED!L20+CEFID!L20+CERES!L20+CEPLAN!L20+CCT!L20+CAV!L20+CEO!L20+CESFI!L20+CEAVI!L20</f>
        <v>219</v>
      </c>
      <c r="M20" s="17">
        <f>SUM('Reitoria - SETIC'!O20:W20,ESAG!O20:X20,CEART!O20:W20,FAED!O20:W20,CEFID!O20:X20,CERES!O20:X20,CEPLAN!O20:X20,CCT!O20:X20,CAV!O20:X20,CEO!O20:X20,CESFI!O20:X20,CEAVI!O20:X20)</f>
        <v>70</v>
      </c>
      <c r="N20" s="23">
        <f t="shared" si="2"/>
        <v>149</v>
      </c>
      <c r="O20" s="10">
        <f t="shared" si="0"/>
        <v>2625.81</v>
      </c>
      <c r="P20" s="10">
        <f t="shared" si="1"/>
        <v>839.30000000000007</v>
      </c>
    </row>
    <row r="21" spans="1:16" s="7" customFormat="1" ht="50.1" customHeight="1" x14ac:dyDescent="0.25">
      <c r="A21" s="90">
        <v>5</v>
      </c>
      <c r="B21" s="60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9">
        <f>'Reitoria - SETIC'!L21+ESAG!L21+CEART!L21+FAED!L21+CEFID!L21+CERES!L21+CEPLAN!L21+CCT!L21+CAV!L21+CEO!L21+CESFI!L21+CEAVI!L21</f>
        <v>21</v>
      </c>
      <c r="M21" s="17">
        <f>SUM('Reitoria - SETIC'!O21:W21,ESAG!O21:X21,CEART!O21:W21,FAED!O21:W21,CEFID!O21:X21,CERES!O21:X21,CEPLAN!O21:X21,CCT!O21:X21,CAV!O21:X21,CEO!O21:X21,CESFI!O21:X21,CEAVI!O21:X21)</f>
        <v>8</v>
      </c>
      <c r="N21" s="23">
        <f t="shared" si="2"/>
        <v>13</v>
      </c>
      <c r="O21" s="10">
        <f t="shared" si="0"/>
        <v>4198.74</v>
      </c>
      <c r="P21" s="10">
        <f t="shared" si="1"/>
        <v>1599.52</v>
      </c>
    </row>
    <row r="22" spans="1:16" s="7" customFormat="1" ht="50.1" customHeight="1" x14ac:dyDescent="0.25">
      <c r="A22" s="90">
        <v>5</v>
      </c>
      <c r="B22" s="60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9">
        <f>'Reitoria - SETIC'!L22+ESAG!L22+CEART!L22+FAED!L22+CEFID!L22+CERES!L22+CEPLAN!L22+CCT!L22+CAV!L22+CEO!L22+CESFI!L22+CEAVI!L22</f>
        <v>8</v>
      </c>
      <c r="M22" s="17">
        <f>SUM('Reitoria - SETIC'!O22:W22,ESAG!O22:X22,CEART!O22:W22,FAED!O22:W22,CEFID!O22:X22,CERES!O22:X22,CEPLAN!O22:X22,CCT!O22:X22,CAV!O22:X22,CEO!O22:X22,CESFI!O22:X22,CEAVI!O22:X22)</f>
        <v>0</v>
      </c>
      <c r="N22" s="23">
        <f t="shared" si="2"/>
        <v>8</v>
      </c>
      <c r="O22" s="10">
        <f t="shared" si="0"/>
        <v>959.68</v>
      </c>
      <c r="P22" s="10">
        <f t="shared" si="1"/>
        <v>0</v>
      </c>
    </row>
    <row r="23" spans="1:16" s="7" customFormat="1" ht="30" customHeight="1" x14ac:dyDescent="0.25">
      <c r="A23" s="27"/>
      <c r="B23" s="31"/>
      <c r="C23" s="31"/>
      <c r="D23" s="28"/>
      <c r="E23" s="28"/>
      <c r="F23" s="28"/>
      <c r="G23" s="32"/>
      <c r="H23" s="32"/>
      <c r="I23" s="32"/>
      <c r="J23" s="29"/>
      <c r="K23" s="30"/>
      <c r="L23" s="6"/>
      <c r="M23" s="20"/>
      <c r="N23" s="8"/>
      <c r="O23" s="10">
        <f>SUM(O4:O22)</f>
        <v>489061.25999999983</v>
      </c>
      <c r="P23" s="10">
        <f>SUM(P4:P22)</f>
        <v>396924.60000000003</v>
      </c>
    </row>
    <row r="24" spans="1:16" s="7" customFormat="1" x14ac:dyDescent="0.25">
      <c r="A24" s="1"/>
      <c r="B24" s="1"/>
      <c r="C24" s="19"/>
      <c r="D24" s="1"/>
      <c r="E24" s="1"/>
      <c r="F24" s="1"/>
      <c r="G24" s="1"/>
      <c r="H24" s="1"/>
      <c r="I24" s="1"/>
      <c r="J24" s="1"/>
      <c r="K24" s="26"/>
      <c r="L24" s="19"/>
      <c r="M24" s="1"/>
      <c r="N24" s="1"/>
    </row>
    <row r="25" spans="1:16" s="7" customFormat="1" ht="15.75" x14ac:dyDescent="0.25">
      <c r="A25" s="1"/>
      <c r="B25" s="1"/>
      <c r="C25" s="19"/>
      <c r="D25" s="1"/>
      <c r="E25" s="1"/>
      <c r="F25" s="1"/>
      <c r="G25" s="1"/>
      <c r="H25" s="1"/>
      <c r="I25" s="1"/>
      <c r="J25" s="1"/>
      <c r="K25" s="26"/>
      <c r="L25" s="102" t="str">
        <f>A1</f>
        <v>OBJETO: AQUISIÇÃO DE MATERIAIS E EQUIPAMENTOS (NOBREAKS, BATERIAS ESTACIONARIAS, RACK SERVIDOR E POWER INJECTOR) PARA REDE DE COMPUTADORES DA UDESC</v>
      </c>
      <c r="M25" s="103"/>
      <c r="N25" s="103"/>
      <c r="O25" s="103"/>
      <c r="P25" s="104"/>
    </row>
    <row r="26" spans="1:16" s="7" customFormat="1" ht="15.75" x14ac:dyDescent="0.25">
      <c r="A26" s="1"/>
      <c r="B26" s="1"/>
      <c r="C26" s="19"/>
      <c r="D26" s="1"/>
      <c r="E26" s="1"/>
      <c r="F26" s="1"/>
      <c r="G26" s="1"/>
      <c r="H26" s="1"/>
      <c r="I26" s="1"/>
      <c r="J26" s="1"/>
      <c r="K26" s="26"/>
      <c r="L26" s="105">
        <f>D1</f>
        <v>0</v>
      </c>
      <c r="M26" s="106"/>
      <c r="N26" s="106"/>
      <c r="O26" s="106"/>
      <c r="P26" s="107"/>
    </row>
    <row r="27" spans="1:16" s="7" customFormat="1" ht="15.75" x14ac:dyDescent="0.25">
      <c r="A27" s="1"/>
      <c r="B27" s="1"/>
      <c r="C27" s="19"/>
      <c r="D27" s="1"/>
      <c r="E27" s="1"/>
      <c r="F27" s="1"/>
      <c r="G27" s="1"/>
      <c r="H27" s="1"/>
      <c r="I27" s="1"/>
      <c r="J27" s="1"/>
      <c r="K27" s="1"/>
      <c r="L27" s="99">
        <f>L1</f>
        <v>0</v>
      </c>
      <c r="M27" s="100"/>
      <c r="N27" s="100"/>
      <c r="O27" s="100"/>
      <c r="P27" s="101"/>
    </row>
    <row r="28" spans="1:16" s="7" customFormat="1" ht="15.75" x14ac:dyDescent="0.25">
      <c r="A28" s="1"/>
      <c r="B28" s="1"/>
      <c r="C28" s="19"/>
      <c r="D28" s="1"/>
      <c r="E28" s="1"/>
      <c r="F28" s="1"/>
      <c r="G28" s="1"/>
      <c r="H28" s="1"/>
      <c r="I28" s="1"/>
      <c r="J28" s="1"/>
      <c r="K28" s="1"/>
      <c r="L28" s="108" t="s">
        <v>12</v>
      </c>
      <c r="M28" s="109"/>
      <c r="N28" s="109"/>
      <c r="O28" s="110"/>
      <c r="P28" s="34">
        <f>O23</f>
        <v>489061.25999999983</v>
      </c>
    </row>
    <row r="29" spans="1:16" s="7" customFormat="1" ht="15.75" x14ac:dyDescent="0.25">
      <c r="A29" s="1"/>
      <c r="B29" s="1"/>
      <c r="C29" s="19"/>
      <c r="D29" s="1"/>
      <c r="E29" s="1"/>
      <c r="F29" s="1"/>
      <c r="G29" s="1"/>
      <c r="H29" s="1"/>
      <c r="I29" s="1"/>
      <c r="J29" s="1"/>
      <c r="K29" s="1"/>
      <c r="L29" s="108" t="s">
        <v>13</v>
      </c>
      <c r="M29" s="109"/>
      <c r="N29" s="109"/>
      <c r="O29" s="110"/>
      <c r="P29" s="34">
        <f>P23</f>
        <v>396924.60000000003</v>
      </c>
    </row>
    <row r="30" spans="1:16" s="7" customFormat="1" ht="15.75" x14ac:dyDescent="0.25">
      <c r="A30" s="1"/>
      <c r="B30" s="1"/>
      <c r="C30" s="19"/>
      <c r="D30" s="1"/>
      <c r="E30" s="1"/>
      <c r="F30" s="1"/>
      <c r="G30" s="1"/>
      <c r="H30" s="1"/>
      <c r="I30" s="1"/>
      <c r="J30" s="1"/>
      <c r="K30" s="1"/>
      <c r="L30" s="108" t="s">
        <v>14</v>
      </c>
      <c r="M30" s="109"/>
      <c r="N30" s="109"/>
      <c r="O30" s="110"/>
      <c r="P30" s="35"/>
    </row>
    <row r="31" spans="1:16" s="7" customFormat="1" ht="15.75" x14ac:dyDescent="0.25">
      <c r="A31" s="1"/>
      <c r="B31" s="1"/>
      <c r="C31" s="19"/>
      <c r="D31" s="1"/>
      <c r="E31" s="1"/>
      <c r="F31" s="1"/>
      <c r="G31" s="1"/>
      <c r="H31" s="1"/>
      <c r="I31" s="1"/>
      <c r="J31" s="1"/>
      <c r="K31" s="1"/>
      <c r="L31" s="108" t="s">
        <v>15</v>
      </c>
      <c r="M31" s="109"/>
      <c r="N31" s="109"/>
      <c r="O31" s="110"/>
      <c r="P31" s="36">
        <f>P29/P28</f>
        <v>0.81160507376928648</v>
      </c>
    </row>
    <row r="32" spans="1:16" s="7" customFormat="1" ht="15.75" customHeight="1" x14ac:dyDescent="0.25">
      <c r="A32" s="1"/>
      <c r="B32" s="1"/>
      <c r="C32" s="19"/>
      <c r="D32" s="1"/>
      <c r="E32" s="1"/>
      <c r="F32" s="1"/>
      <c r="G32" s="1"/>
      <c r="H32" s="1"/>
      <c r="I32" s="1"/>
      <c r="J32" s="1"/>
      <c r="K32" s="1"/>
      <c r="L32" s="111" t="s">
        <v>129</v>
      </c>
      <c r="M32" s="111"/>
      <c r="N32" s="111"/>
      <c r="O32" s="111"/>
      <c r="P32" s="33"/>
    </row>
    <row r="33" spans="1:14" s="7" customFormat="1" x14ac:dyDescent="0.25">
      <c r="A33" s="1"/>
      <c r="B33" s="1"/>
      <c r="C33" s="19"/>
      <c r="D33" s="1"/>
      <c r="E33" s="1"/>
      <c r="F33" s="1"/>
      <c r="G33" s="1"/>
      <c r="H33" s="1"/>
      <c r="I33" s="1"/>
      <c r="J33" s="1"/>
      <c r="K33" s="1"/>
      <c r="L33" s="6"/>
      <c r="M33" s="20"/>
      <c r="N33" s="8"/>
    </row>
    <row r="34" spans="1:14" s="7" customFormat="1" x14ac:dyDescent="0.25">
      <c r="A34" s="1"/>
      <c r="B34" s="1"/>
      <c r="C34" s="19"/>
      <c r="D34" s="1"/>
      <c r="E34" s="1"/>
      <c r="F34" s="1"/>
      <c r="G34" s="1"/>
      <c r="H34" s="1"/>
      <c r="I34" s="1"/>
      <c r="J34" s="1"/>
      <c r="K34" s="1"/>
      <c r="L34" s="6"/>
      <c r="M34" s="20"/>
      <c r="N34" s="8"/>
    </row>
    <row r="35" spans="1:14" s="7" customFormat="1" x14ac:dyDescent="0.25">
      <c r="A35" s="1"/>
      <c r="B35" s="1"/>
      <c r="C35" s="19"/>
      <c r="D35" s="1"/>
      <c r="E35" s="1"/>
      <c r="F35" s="1"/>
      <c r="G35" s="1"/>
      <c r="H35" s="1"/>
      <c r="I35" s="1"/>
      <c r="J35" s="1"/>
      <c r="K35" s="1"/>
      <c r="L35" s="6"/>
      <c r="M35" s="20"/>
      <c r="N35" s="8"/>
    </row>
    <row r="36" spans="1:14" s="7" customFormat="1" x14ac:dyDescent="0.25">
      <c r="A36" s="1"/>
      <c r="B36" s="1"/>
      <c r="C36" s="19"/>
      <c r="D36" s="1"/>
      <c r="E36" s="1"/>
      <c r="F36" s="1"/>
      <c r="G36" s="1"/>
      <c r="H36" s="1"/>
      <c r="I36" s="1"/>
      <c r="J36" s="1"/>
      <c r="K36" s="1"/>
      <c r="L36" s="24"/>
      <c r="M36" s="25"/>
      <c r="N36" s="8"/>
    </row>
    <row r="37" spans="1:14" s="7" customFormat="1" x14ac:dyDescent="0.25">
      <c r="A37" s="1"/>
      <c r="B37" s="1"/>
      <c r="C37" s="19"/>
      <c r="D37" s="1"/>
      <c r="E37" s="1"/>
      <c r="F37" s="1"/>
      <c r="G37" s="1"/>
      <c r="H37" s="1"/>
      <c r="I37" s="1"/>
      <c r="J37" s="1"/>
      <c r="K37" s="1"/>
      <c r="L37" s="24"/>
      <c r="M37" s="25"/>
      <c r="N37" s="8"/>
    </row>
    <row r="38" spans="1:14" s="7" customFormat="1" x14ac:dyDescent="0.25">
      <c r="A38" s="1"/>
      <c r="B38" s="1"/>
      <c r="C38" s="19"/>
      <c r="D38" s="1"/>
      <c r="E38" s="1"/>
      <c r="F38" s="1"/>
      <c r="G38" s="1"/>
      <c r="H38" s="1"/>
      <c r="I38" s="1"/>
      <c r="J38" s="1"/>
      <c r="K38" s="1"/>
      <c r="L38" s="6"/>
      <c r="M38" s="20"/>
      <c r="N38" s="8"/>
    </row>
    <row r="39" spans="1:14" s="7" customFormat="1" x14ac:dyDescent="0.25">
      <c r="A39" s="1"/>
      <c r="B39" s="1"/>
      <c r="C39" s="19"/>
      <c r="D39" s="1"/>
      <c r="E39" s="1"/>
      <c r="F39" s="1"/>
      <c r="G39" s="1"/>
      <c r="H39" s="1"/>
      <c r="I39" s="1"/>
      <c r="J39" s="1"/>
      <c r="K39" s="1"/>
      <c r="L39" s="6"/>
      <c r="M39" s="20"/>
      <c r="N39" s="8"/>
    </row>
    <row r="40" spans="1:14" s="7" customFormat="1" x14ac:dyDescent="0.25">
      <c r="A40" s="1"/>
      <c r="B40" s="1"/>
      <c r="C40" s="19"/>
      <c r="D40" s="1"/>
      <c r="E40" s="1"/>
      <c r="F40" s="1"/>
      <c r="G40" s="1"/>
      <c r="H40" s="1"/>
      <c r="I40" s="1"/>
      <c r="J40" s="1"/>
      <c r="K40" s="1"/>
      <c r="L40" s="6"/>
      <c r="M40" s="20"/>
      <c r="N40" s="8"/>
    </row>
    <row r="41" spans="1:14" s="7" customFormat="1" x14ac:dyDescent="0.25">
      <c r="A41" s="1"/>
      <c r="B41" s="1"/>
      <c r="C41" s="19"/>
      <c r="D41" s="1"/>
      <c r="E41" s="1"/>
      <c r="F41" s="1"/>
      <c r="G41" s="1"/>
      <c r="H41" s="1"/>
      <c r="I41" s="1"/>
      <c r="J41" s="1"/>
      <c r="K41" s="1"/>
      <c r="L41" s="6"/>
      <c r="M41" s="20"/>
      <c r="N41" s="8"/>
    </row>
    <row r="42" spans="1:14" s="7" customFormat="1" x14ac:dyDescent="0.25">
      <c r="A42" s="1"/>
      <c r="B42" s="1"/>
      <c r="C42" s="19"/>
      <c r="D42" s="1"/>
      <c r="E42" s="1"/>
      <c r="F42" s="1"/>
      <c r="G42" s="1"/>
      <c r="H42" s="1"/>
      <c r="I42" s="1"/>
      <c r="J42" s="1"/>
      <c r="K42" s="1"/>
      <c r="L42" s="6"/>
      <c r="M42" s="20"/>
      <c r="N42" s="8"/>
    </row>
    <row r="43" spans="1:14" s="7" customFormat="1" x14ac:dyDescent="0.25">
      <c r="A43" s="1"/>
      <c r="B43" s="1"/>
      <c r="C43" s="19"/>
      <c r="D43" s="1"/>
      <c r="E43" s="1"/>
      <c r="F43" s="1"/>
      <c r="G43" s="1"/>
      <c r="H43" s="1"/>
      <c r="I43" s="1"/>
      <c r="J43" s="1"/>
      <c r="K43" s="1"/>
      <c r="L43" s="6"/>
      <c r="M43" s="20"/>
      <c r="N43" s="8"/>
    </row>
    <row r="44" spans="1:14" s="7" customFormat="1" x14ac:dyDescent="0.25">
      <c r="A44" s="1"/>
      <c r="B44" s="1"/>
      <c r="C44" s="19"/>
      <c r="D44" s="1"/>
      <c r="E44" s="1"/>
      <c r="F44" s="1"/>
      <c r="G44" s="1"/>
      <c r="H44" s="1"/>
      <c r="I44" s="1"/>
      <c r="J44" s="1"/>
      <c r="K44" s="1"/>
      <c r="L44" s="6"/>
      <c r="M44" s="20"/>
      <c r="N44" s="8"/>
    </row>
    <row r="45" spans="1:14" s="7" customFormat="1" x14ac:dyDescent="0.25">
      <c r="A45" s="1"/>
      <c r="B45" s="1"/>
      <c r="C45" s="19"/>
      <c r="D45" s="1"/>
      <c r="E45" s="1"/>
      <c r="F45" s="1"/>
      <c r="G45" s="1"/>
      <c r="H45" s="1"/>
      <c r="I45" s="1"/>
      <c r="J45" s="1"/>
      <c r="K45" s="1"/>
      <c r="L45" s="6"/>
      <c r="M45" s="20"/>
      <c r="N45" s="8"/>
    </row>
    <row r="46" spans="1:14" s="7" customFormat="1" x14ac:dyDescent="0.25">
      <c r="A46" s="1"/>
      <c r="B46" s="1"/>
      <c r="C46" s="19"/>
      <c r="D46" s="1"/>
      <c r="E46" s="1"/>
      <c r="F46" s="1"/>
      <c r="G46" s="1"/>
      <c r="H46" s="1"/>
      <c r="I46" s="1"/>
      <c r="J46" s="1"/>
      <c r="K46" s="1"/>
      <c r="L46" s="6"/>
      <c r="M46" s="20"/>
      <c r="N46" s="8"/>
    </row>
    <row r="47" spans="1:14" s="7" customFormat="1" x14ac:dyDescent="0.25">
      <c r="A47" s="1"/>
      <c r="B47" s="1"/>
      <c r="C47" s="19"/>
      <c r="D47" s="1"/>
      <c r="E47" s="1"/>
      <c r="F47" s="1"/>
      <c r="G47" s="1"/>
      <c r="H47" s="1"/>
      <c r="I47" s="1"/>
      <c r="J47" s="1"/>
      <c r="K47" s="1"/>
      <c r="L47" s="6"/>
      <c r="M47" s="20"/>
      <c r="N47" s="8"/>
    </row>
    <row r="48" spans="1:14" s="7" customFormat="1" x14ac:dyDescent="0.25">
      <c r="A48" s="1"/>
      <c r="B48" s="1"/>
      <c r="C48" s="19"/>
      <c r="D48" s="1"/>
      <c r="E48" s="1"/>
      <c r="F48" s="1"/>
      <c r="G48" s="1"/>
      <c r="H48" s="1"/>
      <c r="I48" s="1"/>
      <c r="J48" s="1"/>
      <c r="K48" s="1"/>
      <c r="L48" s="6"/>
      <c r="M48" s="20"/>
      <c r="N48" s="8"/>
    </row>
    <row r="49" spans="1:14" s="7" customFormat="1" x14ac:dyDescent="0.25">
      <c r="A49" s="1"/>
      <c r="B49" s="1"/>
      <c r="C49" s="19"/>
      <c r="D49" s="1"/>
      <c r="E49" s="1"/>
      <c r="F49" s="1"/>
      <c r="G49" s="1"/>
      <c r="H49" s="1"/>
      <c r="I49" s="1"/>
      <c r="J49" s="1"/>
      <c r="K49" s="1"/>
      <c r="L49" s="6"/>
      <c r="M49" s="20"/>
      <c r="N49" s="8"/>
    </row>
    <row r="50" spans="1:14" s="7" customFormat="1" x14ac:dyDescent="0.25">
      <c r="A50" s="1"/>
      <c r="B50" s="1"/>
      <c r="C50" s="19"/>
      <c r="D50" s="1"/>
      <c r="E50" s="1"/>
      <c r="F50" s="1"/>
      <c r="G50" s="1"/>
      <c r="H50" s="1"/>
      <c r="I50" s="1"/>
      <c r="J50" s="1"/>
      <c r="K50" s="1"/>
      <c r="L50" s="6"/>
      <c r="M50" s="20"/>
      <c r="N50" s="8"/>
    </row>
    <row r="51" spans="1:14" s="7" customFormat="1" x14ac:dyDescent="0.25">
      <c r="A51" s="1"/>
      <c r="B51" s="1"/>
      <c r="C51" s="19"/>
      <c r="D51" s="1"/>
      <c r="E51" s="1"/>
      <c r="F51" s="1"/>
      <c r="G51" s="1"/>
      <c r="H51" s="1"/>
      <c r="I51" s="1"/>
      <c r="J51" s="1"/>
      <c r="K51" s="1"/>
      <c r="L51" s="6"/>
      <c r="M51" s="20"/>
      <c r="N51" s="8"/>
    </row>
    <row r="52" spans="1:14" s="7" customFormat="1" x14ac:dyDescent="0.25">
      <c r="A52" s="1"/>
      <c r="B52" s="1"/>
      <c r="C52" s="19"/>
      <c r="D52" s="1"/>
      <c r="E52" s="1"/>
      <c r="F52" s="1"/>
      <c r="G52" s="1"/>
      <c r="H52" s="1"/>
      <c r="I52" s="1"/>
      <c r="J52" s="1"/>
      <c r="K52" s="1"/>
      <c r="L52" s="6"/>
      <c r="M52" s="20"/>
      <c r="N52" s="8"/>
    </row>
    <row r="53" spans="1:14" s="7" customFormat="1" x14ac:dyDescent="0.25">
      <c r="A53" s="1"/>
      <c r="B53" s="1"/>
      <c r="C53" s="19"/>
      <c r="D53" s="1"/>
      <c r="E53" s="1"/>
      <c r="F53" s="1"/>
      <c r="G53" s="1"/>
      <c r="H53" s="1"/>
      <c r="I53" s="1"/>
      <c r="J53" s="1"/>
      <c r="K53" s="1"/>
      <c r="L53" s="6"/>
      <c r="M53" s="20"/>
      <c r="N53" s="8"/>
    </row>
    <row r="54" spans="1:14" s="7" customFormat="1" x14ac:dyDescent="0.25">
      <c r="A54" s="1"/>
      <c r="B54" s="1"/>
      <c r="C54" s="19"/>
      <c r="D54" s="1"/>
      <c r="E54" s="1"/>
      <c r="F54" s="1"/>
      <c r="G54" s="1"/>
      <c r="H54" s="1"/>
      <c r="I54" s="1"/>
      <c r="J54" s="1"/>
      <c r="K54" s="1"/>
      <c r="L54" s="6"/>
      <c r="M54" s="20"/>
      <c r="N54" s="8"/>
    </row>
    <row r="55" spans="1:14" s="7" customFormat="1" x14ac:dyDescent="0.25">
      <c r="A55" s="1"/>
      <c r="B55" s="1"/>
      <c r="C55" s="19"/>
      <c r="D55" s="1"/>
      <c r="E55" s="1"/>
      <c r="F55" s="1"/>
      <c r="G55" s="1"/>
      <c r="H55" s="1"/>
      <c r="I55" s="1"/>
      <c r="J55" s="1"/>
      <c r="K55" s="1"/>
      <c r="L55" s="6"/>
      <c r="M55" s="20"/>
      <c r="N55" s="8"/>
    </row>
    <row r="56" spans="1:14" s="7" customFormat="1" x14ac:dyDescent="0.25">
      <c r="A56" s="1"/>
      <c r="B56" s="1"/>
      <c r="C56" s="19"/>
      <c r="D56" s="1"/>
      <c r="E56" s="1"/>
      <c r="F56" s="1"/>
      <c r="G56" s="1"/>
      <c r="H56" s="1"/>
      <c r="I56" s="1"/>
      <c r="J56" s="1"/>
      <c r="K56" s="1"/>
      <c r="L56" s="6"/>
      <c r="M56" s="20"/>
      <c r="N56" s="8"/>
    </row>
    <row r="57" spans="1:14" s="7" customFormat="1" x14ac:dyDescent="0.25">
      <c r="A57" s="1"/>
      <c r="B57" s="1"/>
      <c r="C57" s="19"/>
      <c r="D57" s="1"/>
      <c r="E57" s="1"/>
      <c r="F57" s="1"/>
      <c r="G57" s="1"/>
      <c r="H57" s="1"/>
      <c r="I57" s="1"/>
      <c r="J57" s="1"/>
      <c r="K57" s="1"/>
      <c r="L57" s="6"/>
      <c r="M57" s="20"/>
      <c r="N57" s="8"/>
    </row>
    <row r="58" spans="1:14" s="7" customFormat="1" x14ac:dyDescent="0.25">
      <c r="A58" s="1"/>
      <c r="B58" s="1"/>
      <c r="C58" s="19"/>
      <c r="D58" s="1"/>
      <c r="E58" s="1"/>
      <c r="F58" s="1"/>
      <c r="G58" s="1"/>
      <c r="H58" s="1"/>
      <c r="I58" s="1"/>
      <c r="J58" s="1"/>
      <c r="K58" s="1"/>
      <c r="L58" s="6"/>
      <c r="M58" s="20"/>
      <c r="N58" s="8"/>
    </row>
    <row r="59" spans="1:14" s="7" customFormat="1" x14ac:dyDescent="0.25">
      <c r="A59" s="1"/>
      <c r="B59" s="1"/>
      <c r="C59" s="19"/>
      <c r="D59" s="1"/>
      <c r="E59" s="1"/>
      <c r="F59" s="1"/>
      <c r="G59" s="1"/>
      <c r="H59" s="1"/>
      <c r="I59" s="1"/>
      <c r="J59" s="1"/>
      <c r="K59" s="1"/>
      <c r="L59" s="6"/>
      <c r="M59" s="20"/>
      <c r="N59" s="8"/>
    </row>
    <row r="60" spans="1:14" s="7" customFormat="1" x14ac:dyDescent="0.25">
      <c r="A60" s="1"/>
      <c r="B60" s="1"/>
      <c r="C60" s="19"/>
      <c r="D60" s="1"/>
      <c r="E60" s="1"/>
      <c r="F60" s="1"/>
      <c r="G60" s="1"/>
      <c r="H60" s="1"/>
      <c r="I60" s="1"/>
      <c r="J60" s="1"/>
      <c r="K60" s="1"/>
      <c r="L60" s="6"/>
      <c r="M60" s="20"/>
      <c r="N60" s="8"/>
    </row>
    <row r="61" spans="1:14" s="7" customFormat="1" x14ac:dyDescent="0.25">
      <c r="A61" s="1"/>
      <c r="B61" s="1"/>
      <c r="C61" s="19"/>
      <c r="D61" s="1"/>
      <c r="E61" s="1"/>
      <c r="F61" s="1"/>
      <c r="G61" s="1"/>
      <c r="H61" s="1"/>
      <c r="I61" s="1"/>
      <c r="J61" s="1"/>
      <c r="K61" s="1"/>
      <c r="L61" s="6"/>
      <c r="M61" s="20"/>
      <c r="N61" s="8"/>
    </row>
    <row r="62" spans="1:14" s="7" customFormat="1" x14ac:dyDescent="0.25">
      <c r="A62" s="1"/>
      <c r="B62" s="1"/>
      <c r="C62" s="19"/>
      <c r="D62" s="1"/>
      <c r="E62" s="1"/>
      <c r="F62" s="1"/>
      <c r="G62" s="1"/>
      <c r="H62" s="1"/>
      <c r="I62" s="1"/>
      <c r="J62" s="1"/>
      <c r="K62" s="1"/>
      <c r="L62" s="6"/>
      <c r="M62" s="20"/>
      <c r="N62" s="8"/>
    </row>
    <row r="63" spans="1:14" s="7" customFormat="1" x14ac:dyDescent="0.25">
      <c r="A63" s="1"/>
      <c r="B63" s="1"/>
      <c r="C63" s="19"/>
      <c r="D63" s="1"/>
      <c r="E63" s="1"/>
      <c r="F63" s="1"/>
      <c r="G63" s="1"/>
      <c r="H63" s="1"/>
      <c r="I63" s="1"/>
      <c r="J63" s="1"/>
      <c r="K63" s="1"/>
      <c r="L63" s="6"/>
      <c r="M63" s="20"/>
      <c r="N63" s="8"/>
    </row>
    <row r="64" spans="1:14" s="7" customFormat="1" x14ac:dyDescent="0.25">
      <c r="A64" s="1"/>
      <c r="B64" s="1"/>
      <c r="C64" s="19"/>
      <c r="D64" s="1"/>
      <c r="E64" s="1"/>
      <c r="F64" s="1"/>
      <c r="G64" s="1"/>
      <c r="H64" s="1"/>
      <c r="I64" s="1"/>
      <c r="J64" s="1"/>
      <c r="K64" s="1"/>
      <c r="L64" s="6"/>
      <c r="M64" s="20"/>
      <c r="N64" s="8"/>
    </row>
    <row r="65" spans="1:14" s="7" customFormat="1" x14ac:dyDescent="0.25">
      <c r="A65" s="1"/>
      <c r="B65" s="1"/>
      <c r="C65" s="19"/>
      <c r="D65" s="1"/>
      <c r="E65" s="1"/>
      <c r="F65" s="1"/>
      <c r="G65" s="1"/>
      <c r="H65" s="1"/>
      <c r="I65" s="1"/>
      <c r="J65" s="1"/>
      <c r="K65" s="1"/>
      <c r="L65" s="6"/>
      <c r="M65" s="20"/>
      <c r="N65" s="8"/>
    </row>
    <row r="66" spans="1:14" s="7" customFormat="1" x14ac:dyDescent="0.25">
      <c r="A66" s="1"/>
      <c r="B66" s="1"/>
      <c r="C66" s="19"/>
      <c r="D66" s="1"/>
      <c r="E66" s="1"/>
      <c r="F66" s="1"/>
      <c r="G66" s="1"/>
      <c r="H66" s="1"/>
      <c r="I66" s="1"/>
      <c r="J66" s="1"/>
      <c r="K66" s="1"/>
      <c r="L66" s="6"/>
      <c r="M66" s="20"/>
      <c r="N66" s="8"/>
    </row>
    <row r="67" spans="1:14" s="7" customFormat="1" x14ac:dyDescent="0.25">
      <c r="A67" s="1"/>
      <c r="B67" s="1"/>
      <c r="C67" s="19"/>
      <c r="D67" s="1"/>
      <c r="E67" s="1"/>
      <c r="F67" s="1"/>
      <c r="G67" s="1"/>
      <c r="H67" s="1"/>
      <c r="I67" s="1"/>
      <c r="J67" s="1"/>
      <c r="K67" s="1"/>
      <c r="L67" s="6"/>
      <c r="M67" s="20"/>
      <c r="N67" s="8"/>
    </row>
    <row r="68" spans="1:14" s="7" customFormat="1" x14ac:dyDescent="0.25">
      <c r="A68" s="1"/>
      <c r="B68" s="1"/>
      <c r="C68" s="19"/>
      <c r="D68" s="1"/>
      <c r="E68" s="1"/>
      <c r="F68" s="1"/>
      <c r="G68" s="1"/>
      <c r="H68" s="1"/>
      <c r="I68" s="1"/>
      <c r="J68" s="1"/>
      <c r="K68" s="1"/>
      <c r="L68" s="6"/>
      <c r="M68" s="20"/>
      <c r="N68" s="8"/>
    </row>
    <row r="69" spans="1:14" s="7" customFormat="1" x14ac:dyDescent="0.25">
      <c r="A69" s="1"/>
      <c r="B69" s="1"/>
      <c r="C69" s="19"/>
      <c r="D69" s="1"/>
      <c r="E69" s="1"/>
      <c r="F69" s="1"/>
      <c r="G69" s="1"/>
      <c r="H69" s="1"/>
      <c r="I69" s="1"/>
      <c r="J69" s="1"/>
      <c r="K69" s="1"/>
      <c r="L69" s="6"/>
      <c r="M69" s="20"/>
      <c r="N69" s="8"/>
    </row>
    <row r="70" spans="1:14" s="7" customFormat="1" x14ac:dyDescent="0.25">
      <c r="A70" s="1"/>
      <c r="B70" s="1"/>
      <c r="C70" s="19"/>
      <c r="D70" s="1"/>
      <c r="E70" s="1"/>
      <c r="F70" s="1"/>
      <c r="G70" s="1"/>
      <c r="H70" s="1"/>
      <c r="I70" s="1"/>
      <c r="J70" s="1"/>
      <c r="K70" s="1"/>
      <c r="L70" s="6"/>
      <c r="M70" s="20"/>
      <c r="N70" s="8"/>
    </row>
    <row r="71" spans="1:14" s="7" customFormat="1" x14ac:dyDescent="0.25">
      <c r="A71" s="1"/>
      <c r="B71" s="1"/>
      <c r="C71" s="19"/>
      <c r="D71" s="1"/>
      <c r="E71" s="1"/>
      <c r="F71" s="1"/>
      <c r="G71" s="1"/>
      <c r="H71" s="1"/>
      <c r="I71" s="1"/>
      <c r="J71" s="1"/>
      <c r="K71" s="1"/>
      <c r="L71" s="6"/>
      <c r="M71" s="20"/>
      <c r="N71" s="8"/>
    </row>
    <row r="72" spans="1:14" s="7" customFormat="1" x14ac:dyDescent="0.25">
      <c r="A72" s="1"/>
      <c r="B72" s="1"/>
      <c r="C72" s="19"/>
      <c r="D72" s="1"/>
      <c r="E72" s="1"/>
      <c r="F72" s="1"/>
      <c r="G72" s="1"/>
      <c r="H72" s="1"/>
      <c r="I72" s="1"/>
      <c r="J72" s="1"/>
      <c r="K72" s="1"/>
      <c r="L72" s="6"/>
      <c r="M72" s="20"/>
      <c r="N72" s="8"/>
    </row>
    <row r="73" spans="1:14" s="7" customFormat="1" x14ac:dyDescent="0.25">
      <c r="A73" s="1"/>
      <c r="B73" s="1"/>
      <c r="C73" s="19"/>
      <c r="D73" s="1"/>
      <c r="E73" s="1"/>
      <c r="F73" s="1"/>
      <c r="G73" s="1"/>
      <c r="H73" s="1"/>
      <c r="I73" s="1"/>
      <c r="J73" s="1"/>
      <c r="K73" s="1"/>
      <c r="L73" s="6"/>
      <c r="M73" s="20"/>
      <c r="N73" s="8"/>
    </row>
    <row r="74" spans="1:14" s="7" customFormat="1" x14ac:dyDescent="0.25">
      <c r="A74" s="1"/>
      <c r="B74" s="1"/>
      <c r="C74" s="19"/>
      <c r="D74" s="1"/>
      <c r="E74" s="1"/>
      <c r="F74" s="1"/>
      <c r="G74" s="1"/>
      <c r="H74" s="1"/>
      <c r="I74" s="1"/>
      <c r="J74" s="1"/>
      <c r="K74" s="1"/>
      <c r="L74" s="6"/>
      <c r="M74" s="20"/>
      <c r="N74" s="8"/>
    </row>
    <row r="75" spans="1:14" s="7" customFormat="1" x14ac:dyDescent="0.25">
      <c r="A75" s="1"/>
      <c r="B75" s="1"/>
      <c r="C75" s="19"/>
      <c r="D75" s="1"/>
      <c r="E75" s="1"/>
      <c r="F75" s="1"/>
      <c r="G75" s="1"/>
      <c r="H75" s="1"/>
      <c r="I75" s="1"/>
      <c r="J75" s="1"/>
      <c r="K75" s="1"/>
      <c r="L75" s="6"/>
      <c r="M75" s="20"/>
      <c r="N75" s="8"/>
    </row>
    <row r="76" spans="1:14" s="7" customFormat="1" x14ac:dyDescent="0.25">
      <c r="A76" s="1"/>
      <c r="B76" s="1"/>
      <c r="C76" s="19"/>
      <c r="D76" s="1"/>
      <c r="E76" s="1"/>
      <c r="F76" s="1"/>
      <c r="G76" s="1"/>
      <c r="H76" s="1"/>
      <c r="I76" s="1"/>
      <c r="J76" s="1"/>
      <c r="K76" s="1"/>
      <c r="L76" s="6"/>
      <c r="M76" s="20"/>
      <c r="N76" s="8"/>
    </row>
    <row r="77" spans="1:14" s="7" customFormat="1" x14ac:dyDescent="0.25">
      <c r="A77" s="1"/>
      <c r="B77" s="1"/>
      <c r="C77" s="19"/>
      <c r="D77" s="1"/>
      <c r="E77" s="1"/>
      <c r="F77" s="1"/>
      <c r="G77" s="1"/>
      <c r="H77" s="1"/>
      <c r="I77" s="1"/>
      <c r="J77" s="1"/>
      <c r="K77" s="1"/>
      <c r="L77" s="6"/>
      <c r="M77" s="20"/>
      <c r="N77" s="8"/>
    </row>
    <row r="78" spans="1:14" s="7" customFormat="1" x14ac:dyDescent="0.25">
      <c r="A78" s="1"/>
      <c r="B78" s="1"/>
      <c r="C78" s="19"/>
      <c r="D78" s="1"/>
      <c r="E78" s="1"/>
      <c r="F78" s="1"/>
      <c r="G78" s="1"/>
      <c r="H78" s="1"/>
      <c r="I78" s="1"/>
      <c r="J78" s="1"/>
      <c r="K78" s="1"/>
      <c r="L78" s="6"/>
      <c r="M78" s="20"/>
      <c r="N78" s="8"/>
    </row>
    <row r="79" spans="1:14" s="7" customFormat="1" x14ac:dyDescent="0.25">
      <c r="A79" s="1"/>
      <c r="B79" s="1"/>
      <c r="C79" s="19"/>
      <c r="D79" s="1"/>
      <c r="E79" s="1"/>
      <c r="F79" s="1"/>
      <c r="G79" s="1"/>
      <c r="H79" s="1"/>
      <c r="I79" s="1"/>
      <c r="J79" s="1"/>
      <c r="K79" s="1"/>
      <c r="L79" s="6"/>
      <c r="M79" s="20"/>
      <c r="N79" s="8"/>
    </row>
    <row r="80" spans="1:14" s="7" customFormat="1" x14ac:dyDescent="0.25">
      <c r="A80" s="1"/>
      <c r="B80" s="1"/>
      <c r="C80" s="19"/>
      <c r="D80" s="1"/>
      <c r="E80" s="1"/>
      <c r="F80" s="1"/>
      <c r="G80" s="1"/>
      <c r="H80" s="1"/>
      <c r="I80" s="1"/>
      <c r="J80" s="1"/>
      <c r="K80" s="1"/>
      <c r="L80" s="6"/>
      <c r="M80" s="20"/>
      <c r="N80" s="8"/>
    </row>
    <row r="81" spans="1:14" s="7" customFormat="1" x14ac:dyDescent="0.25">
      <c r="A81" s="1"/>
      <c r="B81" s="1"/>
      <c r="C81" s="19"/>
      <c r="D81" s="1"/>
      <c r="E81" s="1"/>
      <c r="F81" s="1"/>
      <c r="G81" s="1"/>
      <c r="H81" s="1"/>
      <c r="I81" s="1"/>
      <c r="J81" s="1"/>
      <c r="K81" s="1"/>
      <c r="L81" s="6"/>
      <c r="M81" s="20"/>
      <c r="N81" s="8"/>
    </row>
    <row r="82" spans="1:14" s="7" customFormat="1" x14ac:dyDescent="0.25">
      <c r="A82" s="1"/>
      <c r="B82" s="1"/>
      <c r="C82" s="19"/>
      <c r="D82" s="1"/>
      <c r="E82" s="1"/>
      <c r="F82" s="1"/>
      <c r="G82" s="1"/>
      <c r="H82" s="1"/>
      <c r="I82" s="1"/>
      <c r="J82" s="1"/>
      <c r="K82" s="1"/>
      <c r="L82" s="6"/>
      <c r="M82" s="20"/>
      <c r="N82" s="8"/>
    </row>
    <row r="83" spans="1:14" s="7" customFormat="1" x14ac:dyDescent="0.25">
      <c r="A83" s="1"/>
      <c r="B83" s="1"/>
      <c r="C83" s="19"/>
      <c r="D83" s="1"/>
      <c r="E83" s="1"/>
      <c r="F83" s="1"/>
      <c r="G83" s="1"/>
      <c r="H83" s="1"/>
      <c r="I83" s="1"/>
      <c r="J83" s="1"/>
      <c r="K83" s="1"/>
      <c r="L83" s="6"/>
      <c r="M83" s="20"/>
      <c r="N83" s="8"/>
    </row>
    <row r="84" spans="1:14" s="7" customFormat="1" x14ac:dyDescent="0.25">
      <c r="A84" s="1"/>
      <c r="B84" s="1"/>
      <c r="C84" s="19"/>
      <c r="D84" s="1"/>
      <c r="E84" s="1"/>
      <c r="F84" s="1"/>
      <c r="G84" s="1"/>
      <c r="H84" s="1"/>
      <c r="I84" s="1"/>
      <c r="J84" s="1"/>
      <c r="K84" s="1"/>
      <c r="L84" s="6"/>
      <c r="M84" s="20"/>
      <c r="N84" s="8"/>
    </row>
    <row r="85" spans="1:14" s="7" customFormat="1" x14ac:dyDescent="0.25">
      <c r="A85" s="1"/>
      <c r="B85" s="1"/>
      <c r="C85" s="19"/>
      <c r="D85" s="1"/>
      <c r="E85" s="1"/>
      <c r="F85" s="1"/>
      <c r="G85" s="1"/>
      <c r="H85" s="1"/>
      <c r="I85" s="1"/>
      <c r="J85" s="1"/>
      <c r="K85" s="1"/>
      <c r="L85" s="6"/>
      <c r="M85" s="20"/>
      <c r="N85" s="8"/>
    </row>
    <row r="86" spans="1:14" s="7" customFormat="1" x14ac:dyDescent="0.25">
      <c r="A86" s="1"/>
      <c r="B86" s="1"/>
      <c r="C86" s="19"/>
      <c r="D86" s="1"/>
      <c r="E86" s="1"/>
      <c r="F86" s="1"/>
      <c r="G86" s="1"/>
      <c r="H86" s="1"/>
      <c r="I86" s="1"/>
      <c r="J86" s="1"/>
      <c r="K86" s="1"/>
      <c r="L86" s="6"/>
      <c r="M86" s="20"/>
      <c r="N86" s="8"/>
    </row>
    <row r="87" spans="1:14" s="7" customFormat="1" x14ac:dyDescent="0.25">
      <c r="A87" s="1"/>
      <c r="B87" s="1"/>
      <c r="C87" s="19"/>
      <c r="D87" s="1"/>
      <c r="E87" s="1"/>
      <c r="F87" s="1"/>
      <c r="G87" s="1"/>
      <c r="H87" s="1"/>
      <c r="I87" s="1"/>
      <c r="J87" s="1"/>
      <c r="K87" s="1"/>
      <c r="L87" s="6"/>
      <c r="M87" s="20"/>
      <c r="N87" s="8"/>
    </row>
    <row r="88" spans="1:14" s="7" customFormat="1" x14ac:dyDescent="0.25">
      <c r="A88" s="1"/>
      <c r="B88" s="1"/>
      <c r="C88" s="19"/>
      <c r="D88" s="1"/>
      <c r="E88" s="1"/>
      <c r="F88" s="1"/>
      <c r="G88" s="1"/>
      <c r="H88" s="1"/>
      <c r="I88" s="1"/>
      <c r="J88" s="1"/>
      <c r="K88" s="1"/>
      <c r="L88" s="6"/>
      <c r="M88" s="20"/>
      <c r="N88" s="8"/>
    </row>
    <row r="89" spans="1:14" s="7" customFormat="1" x14ac:dyDescent="0.25">
      <c r="A89" s="1"/>
      <c r="B89" s="1"/>
      <c r="C89" s="19"/>
      <c r="D89" s="1"/>
      <c r="E89" s="1"/>
      <c r="F89" s="1"/>
      <c r="G89" s="1"/>
      <c r="H89" s="1"/>
      <c r="I89" s="1"/>
      <c r="J89" s="1"/>
      <c r="K89" s="1"/>
      <c r="L89" s="6"/>
      <c r="M89" s="20"/>
      <c r="N89" s="8"/>
    </row>
    <row r="90" spans="1:14" s="7" customFormat="1" x14ac:dyDescent="0.25">
      <c r="A90" s="1"/>
      <c r="B90" s="1"/>
      <c r="C90" s="19"/>
      <c r="D90" s="1"/>
      <c r="E90" s="1"/>
      <c r="F90" s="1"/>
      <c r="G90" s="1"/>
      <c r="H90" s="1"/>
      <c r="I90" s="1"/>
      <c r="J90" s="1"/>
      <c r="K90" s="1"/>
      <c r="L90" s="6"/>
      <c r="M90" s="20"/>
      <c r="N90" s="8"/>
    </row>
    <row r="91" spans="1:14" s="7" customFormat="1" x14ac:dyDescent="0.25">
      <c r="A91" s="1"/>
      <c r="B91" s="1"/>
      <c r="C91" s="19"/>
      <c r="D91" s="1"/>
      <c r="E91" s="1"/>
      <c r="F91" s="1"/>
      <c r="G91" s="1"/>
      <c r="H91" s="1"/>
      <c r="I91" s="1"/>
      <c r="J91" s="1"/>
      <c r="K91" s="1"/>
      <c r="L91" s="6"/>
      <c r="M91" s="20"/>
      <c r="N91" s="8"/>
    </row>
    <row r="92" spans="1:14" s="7" customFormat="1" x14ac:dyDescent="0.25">
      <c r="A92" s="1"/>
      <c r="B92" s="1"/>
      <c r="C92" s="19"/>
      <c r="D92" s="1"/>
      <c r="E92" s="1"/>
      <c r="F92" s="1"/>
      <c r="G92" s="1"/>
      <c r="H92" s="1"/>
      <c r="I92" s="1"/>
      <c r="J92" s="1"/>
      <c r="K92" s="1"/>
      <c r="L92" s="6"/>
      <c r="M92" s="20"/>
      <c r="N92" s="8"/>
    </row>
    <row r="93" spans="1:14" s="7" customFormat="1" x14ac:dyDescent="0.25">
      <c r="A93" s="1"/>
      <c r="B93" s="1"/>
      <c r="C93" s="19"/>
      <c r="D93" s="1"/>
      <c r="E93" s="1"/>
      <c r="F93" s="1"/>
      <c r="G93" s="1"/>
      <c r="H93" s="1"/>
      <c r="I93" s="1"/>
      <c r="J93" s="1"/>
      <c r="K93" s="1"/>
      <c r="L93" s="6"/>
      <c r="M93" s="20"/>
      <c r="N93" s="8"/>
    </row>
    <row r="94" spans="1:14" s="7" customFormat="1" x14ac:dyDescent="0.25">
      <c r="A94" s="1"/>
      <c r="B94" s="1"/>
      <c r="C94" s="19"/>
      <c r="D94" s="1"/>
      <c r="E94" s="1"/>
      <c r="F94" s="1"/>
      <c r="G94" s="1"/>
      <c r="H94" s="1"/>
      <c r="I94" s="1"/>
      <c r="J94" s="1"/>
      <c r="K94" s="1"/>
      <c r="L94" s="6"/>
      <c r="M94" s="20"/>
      <c r="N94" s="8"/>
    </row>
    <row r="95" spans="1:14" s="7" customFormat="1" x14ac:dyDescent="0.25">
      <c r="A95" s="1"/>
      <c r="B95" s="1"/>
      <c r="C95" s="19"/>
      <c r="D95" s="1"/>
      <c r="E95" s="1"/>
      <c r="F95" s="1"/>
      <c r="G95" s="1"/>
      <c r="H95" s="1"/>
      <c r="I95" s="1"/>
      <c r="J95" s="1"/>
      <c r="K95" s="1"/>
      <c r="L95" s="6"/>
      <c r="M95" s="20"/>
      <c r="N95" s="8"/>
    </row>
    <row r="96" spans="1:14" s="7" customFormat="1" x14ac:dyDescent="0.25">
      <c r="A96" s="1"/>
      <c r="B96" s="1"/>
      <c r="C96" s="19"/>
      <c r="D96" s="1"/>
      <c r="E96" s="1"/>
      <c r="F96" s="1"/>
      <c r="G96" s="1"/>
      <c r="H96" s="1"/>
      <c r="I96" s="1"/>
      <c r="J96" s="1"/>
      <c r="K96" s="1"/>
      <c r="L96" s="6"/>
      <c r="M96" s="20"/>
      <c r="N96" s="8"/>
    </row>
    <row r="97" spans="1:14" s="7" customFormat="1" x14ac:dyDescent="0.25">
      <c r="A97" s="1"/>
      <c r="B97" s="1"/>
      <c r="C97" s="19"/>
      <c r="D97" s="1"/>
      <c r="E97" s="1"/>
      <c r="F97" s="1"/>
      <c r="G97" s="1"/>
      <c r="H97" s="1"/>
      <c r="I97" s="1"/>
      <c r="J97" s="1"/>
      <c r="K97" s="1"/>
      <c r="L97" s="6"/>
      <c r="M97" s="20"/>
      <c r="N97" s="8"/>
    </row>
    <row r="98" spans="1:14" s="7" customFormat="1" x14ac:dyDescent="0.25">
      <c r="A98" s="1"/>
      <c r="B98" s="1"/>
      <c r="C98" s="19"/>
      <c r="D98" s="1"/>
      <c r="E98" s="1"/>
      <c r="F98" s="1"/>
      <c r="G98" s="1"/>
      <c r="H98" s="1"/>
      <c r="I98" s="1"/>
      <c r="J98" s="1"/>
      <c r="K98" s="1"/>
      <c r="L98" s="6"/>
      <c r="M98" s="20"/>
      <c r="N98" s="8"/>
    </row>
    <row r="99" spans="1:14" s="7" customFormat="1" x14ac:dyDescent="0.25">
      <c r="A99" s="1"/>
      <c r="B99" s="1"/>
      <c r="C99" s="19"/>
      <c r="D99" s="1"/>
      <c r="E99" s="1"/>
      <c r="F99" s="1"/>
      <c r="G99" s="1"/>
      <c r="H99" s="1"/>
      <c r="I99" s="1"/>
      <c r="J99" s="1"/>
      <c r="K99" s="1"/>
      <c r="L99" s="6"/>
      <c r="M99" s="20"/>
      <c r="N99" s="8"/>
    </row>
    <row r="100" spans="1:14" s="7" customFormat="1" x14ac:dyDescent="0.25">
      <c r="A100" s="1"/>
      <c r="B100" s="1"/>
      <c r="C100" s="19"/>
      <c r="D100" s="1"/>
      <c r="E100" s="1"/>
      <c r="F100" s="1"/>
      <c r="G100" s="1"/>
      <c r="H100" s="1"/>
      <c r="I100" s="1"/>
      <c r="J100" s="1"/>
      <c r="K100" s="1"/>
      <c r="L100" s="6"/>
      <c r="M100" s="20"/>
      <c r="N100" s="8"/>
    </row>
    <row r="101" spans="1:14" s="7" customFormat="1" x14ac:dyDescent="0.25">
      <c r="A101" s="1"/>
      <c r="B101" s="1"/>
      <c r="C101" s="19"/>
      <c r="D101" s="1"/>
      <c r="E101" s="1"/>
      <c r="F101" s="1"/>
      <c r="G101" s="1"/>
      <c r="H101" s="1"/>
      <c r="I101" s="1"/>
      <c r="J101" s="1"/>
      <c r="K101" s="1"/>
      <c r="L101" s="6"/>
      <c r="M101" s="20"/>
      <c r="N101" s="8"/>
    </row>
    <row r="102" spans="1:14" s="7" customFormat="1" x14ac:dyDescent="0.25">
      <c r="A102" s="1"/>
      <c r="B102" s="1"/>
      <c r="C102" s="19"/>
      <c r="D102" s="1"/>
      <c r="E102" s="1"/>
      <c r="F102" s="1"/>
      <c r="G102" s="1"/>
      <c r="H102" s="1"/>
      <c r="I102" s="1"/>
      <c r="J102" s="1"/>
      <c r="K102" s="1"/>
      <c r="L102" s="6"/>
      <c r="M102" s="20"/>
      <c r="N102" s="8"/>
    </row>
    <row r="103" spans="1:14" s="7" customFormat="1" x14ac:dyDescent="0.25">
      <c r="A103" s="1"/>
      <c r="B103" s="1"/>
      <c r="C103" s="19"/>
      <c r="D103" s="1"/>
      <c r="E103" s="1"/>
      <c r="F103" s="1"/>
      <c r="G103" s="1"/>
      <c r="H103" s="1"/>
      <c r="I103" s="1"/>
      <c r="J103" s="1"/>
      <c r="K103" s="1"/>
      <c r="L103" s="6"/>
      <c r="M103" s="20"/>
      <c r="N103" s="8"/>
    </row>
    <row r="104" spans="1:14" s="7" customFormat="1" x14ac:dyDescent="0.25">
      <c r="A104" s="1"/>
      <c r="B104" s="1"/>
      <c r="C104" s="19"/>
      <c r="D104" s="1"/>
      <c r="E104" s="1"/>
      <c r="F104" s="1"/>
      <c r="G104" s="1"/>
      <c r="H104" s="1"/>
      <c r="I104" s="1"/>
      <c r="J104" s="1"/>
      <c r="K104" s="1"/>
      <c r="L104" s="6"/>
      <c r="M104" s="20"/>
      <c r="N104" s="8"/>
    </row>
    <row r="105" spans="1:14" s="7" customFormat="1" x14ac:dyDescent="0.25">
      <c r="A105" s="1"/>
      <c r="B105" s="1"/>
      <c r="C105" s="19"/>
      <c r="D105" s="1"/>
      <c r="E105" s="1"/>
      <c r="F105" s="1"/>
      <c r="G105" s="1"/>
      <c r="H105" s="1"/>
      <c r="I105" s="1"/>
      <c r="J105" s="1"/>
      <c r="K105" s="1"/>
      <c r="L105" s="6"/>
      <c r="M105" s="20"/>
      <c r="N105" s="8"/>
    </row>
    <row r="106" spans="1:14" s="7" customFormat="1" x14ac:dyDescent="0.25">
      <c r="A106" s="1"/>
      <c r="B106" s="1"/>
      <c r="C106" s="19"/>
      <c r="D106" s="1"/>
      <c r="E106" s="1"/>
      <c r="F106" s="1"/>
      <c r="G106" s="1"/>
      <c r="H106" s="1"/>
      <c r="I106" s="1"/>
      <c r="J106" s="1"/>
      <c r="K106" s="1"/>
      <c r="L106" s="6"/>
      <c r="M106" s="20"/>
      <c r="N106" s="8"/>
    </row>
    <row r="107" spans="1:14" s="7" customFormat="1" x14ac:dyDescent="0.25">
      <c r="A107" s="1"/>
      <c r="B107" s="1"/>
      <c r="C107" s="19"/>
      <c r="D107" s="1"/>
      <c r="E107" s="1"/>
      <c r="F107" s="1"/>
      <c r="G107" s="1"/>
      <c r="H107" s="1"/>
      <c r="I107" s="1"/>
      <c r="J107" s="1"/>
      <c r="K107" s="1"/>
      <c r="L107" s="6"/>
      <c r="M107" s="20"/>
      <c r="N107" s="8"/>
    </row>
    <row r="108" spans="1:14" s="7" customFormat="1" x14ac:dyDescent="0.25">
      <c r="A108" s="1"/>
      <c r="B108" s="1"/>
      <c r="C108" s="19"/>
      <c r="D108" s="1"/>
      <c r="E108" s="1"/>
      <c r="F108" s="1"/>
      <c r="G108" s="1"/>
      <c r="H108" s="1"/>
      <c r="I108" s="1"/>
      <c r="J108" s="1"/>
      <c r="K108" s="1"/>
      <c r="L108" s="6"/>
      <c r="M108" s="20"/>
      <c r="N108" s="8"/>
    </row>
    <row r="109" spans="1:14" s="7" customFormat="1" x14ac:dyDescent="0.25">
      <c r="A109" s="1"/>
      <c r="B109" s="1"/>
      <c r="C109" s="19"/>
      <c r="D109" s="1"/>
      <c r="E109" s="1"/>
      <c r="F109" s="1"/>
      <c r="G109" s="1"/>
      <c r="H109" s="1"/>
      <c r="I109" s="1"/>
      <c r="J109" s="1"/>
      <c r="K109" s="1"/>
      <c r="L109" s="6"/>
      <c r="M109" s="20"/>
      <c r="N109" s="8"/>
    </row>
    <row r="110" spans="1:14" s="7" customFormat="1" x14ac:dyDescent="0.25">
      <c r="A110" s="1"/>
      <c r="B110" s="1"/>
      <c r="C110" s="19"/>
      <c r="D110" s="1"/>
      <c r="E110" s="1"/>
      <c r="F110" s="1"/>
      <c r="G110" s="1"/>
      <c r="H110" s="1"/>
      <c r="I110" s="1"/>
      <c r="J110" s="1"/>
      <c r="K110" s="1"/>
      <c r="L110" s="6"/>
      <c r="M110" s="20"/>
      <c r="N110" s="8"/>
    </row>
    <row r="111" spans="1:14" s="7" customFormat="1" x14ac:dyDescent="0.25">
      <c r="A111" s="1"/>
      <c r="B111" s="1"/>
      <c r="C111" s="19"/>
      <c r="D111" s="1"/>
      <c r="E111" s="1"/>
      <c r="F111" s="1"/>
      <c r="G111" s="1"/>
      <c r="H111" s="1"/>
      <c r="I111" s="1"/>
      <c r="J111" s="1"/>
      <c r="K111" s="1"/>
      <c r="L111" s="6"/>
      <c r="M111" s="20"/>
      <c r="N111" s="8"/>
    </row>
    <row r="112" spans="1:14" s="7" customFormat="1" x14ac:dyDescent="0.25">
      <c r="A112" s="1"/>
      <c r="B112" s="1"/>
      <c r="C112" s="19"/>
      <c r="D112" s="1"/>
      <c r="E112" s="1"/>
      <c r="F112" s="1"/>
      <c r="G112" s="1"/>
      <c r="H112" s="1"/>
      <c r="I112" s="1"/>
      <c r="J112" s="1"/>
      <c r="K112" s="1"/>
      <c r="L112" s="6"/>
      <c r="M112" s="20"/>
      <c r="N112" s="8"/>
    </row>
    <row r="113" spans="1:14" s="7" customFormat="1" x14ac:dyDescent="0.25">
      <c r="A113" s="1"/>
      <c r="B113" s="1"/>
      <c r="C113" s="19"/>
      <c r="D113" s="1"/>
      <c r="E113" s="1"/>
      <c r="F113" s="1"/>
      <c r="G113" s="1"/>
      <c r="H113" s="1"/>
      <c r="I113" s="1"/>
      <c r="J113" s="1"/>
      <c r="K113" s="1"/>
      <c r="L113" s="6"/>
      <c r="M113" s="20"/>
      <c r="N113" s="8"/>
    </row>
    <row r="114" spans="1:14" s="7" customFormat="1" x14ac:dyDescent="0.25">
      <c r="A114" s="1"/>
      <c r="B114" s="1"/>
      <c r="C114" s="19"/>
      <c r="D114" s="1"/>
      <c r="E114" s="1"/>
      <c r="F114" s="1"/>
      <c r="G114" s="1"/>
      <c r="H114" s="1"/>
      <c r="I114" s="1"/>
      <c r="J114" s="1"/>
      <c r="K114" s="1"/>
      <c r="L114" s="6"/>
      <c r="M114" s="20"/>
      <c r="N114" s="8"/>
    </row>
    <row r="115" spans="1:14" s="7" customFormat="1" x14ac:dyDescent="0.25">
      <c r="A115" s="1"/>
      <c r="B115" s="1"/>
      <c r="C115" s="19"/>
      <c r="D115" s="1"/>
      <c r="E115" s="1"/>
      <c r="F115" s="1"/>
      <c r="G115" s="1"/>
      <c r="H115" s="1"/>
      <c r="I115" s="1"/>
      <c r="J115" s="1"/>
      <c r="K115" s="1"/>
      <c r="L115" s="6"/>
      <c r="M115" s="20"/>
      <c r="N115" s="8"/>
    </row>
    <row r="116" spans="1:14" s="7" customFormat="1" x14ac:dyDescent="0.25">
      <c r="A116" s="1"/>
      <c r="B116" s="1"/>
      <c r="C116" s="19"/>
      <c r="D116" s="1"/>
      <c r="E116" s="1"/>
      <c r="F116" s="1"/>
      <c r="G116" s="1"/>
      <c r="H116" s="1"/>
      <c r="I116" s="1"/>
      <c r="J116" s="1"/>
      <c r="K116" s="1"/>
      <c r="L116" s="6"/>
      <c r="M116" s="20"/>
      <c r="N116" s="8"/>
    </row>
    <row r="117" spans="1:14" s="7" customFormat="1" x14ac:dyDescent="0.25">
      <c r="A117" s="1"/>
      <c r="B117" s="1"/>
      <c r="C117" s="19"/>
      <c r="D117" s="1"/>
      <c r="E117" s="1"/>
      <c r="F117" s="1"/>
      <c r="G117" s="1"/>
      <c r="H117" s="1"/>
      <c r="I117" s="1"/>
      <c r="J117" s="1"/>
      <c r="K117" s="1"/>
      <c r="L117" s="6"/>
      <c r="M117" s="20"/>
      <c r="N117" s="8"/>
    </row>
    <row r="118" spans="1:14" s="7" customFormat="1" x14ac:dyDescent="0.25">
      <c r="A118" s="1"/>
      <c r="B118" s="1"/>
      <c r="C118" s="19"/>
      <c r="D118" s="1"/>
      <c r="E118" s="1"/>
      <c r="F118" s="1"/>
      <c r="G118" s="1"/>
      <c r="H118" s="1"/>
      <c r="I118" s="1"/>
      <c r="J118" s="1"/>
      <c r="K118" s="1"/>
      <c r="L118" s="6"/>
      <c r="M118" s="20"/>
      <c r="N118" s="8"/>
    </row>
    <row r="119" spans="1:14" s="7" customFormat="1" x14ac:dyDescent="0.25">
      <c r="A119" s="1"/>
      <c r="B119" s="1"/>
      <c r="C119" s="19"/>
      <c r="D119" s="1"/>
      <c r="E119" s="1"/>
      <c r="F119" s="1"/>
      <c r="G119" s="1"/>
      <c r="H119" s="1"/>
      <c r="I119" s="1"/>
      <c r="J119" s="1"/>
      <c r="K119" s="1"/>
      <c r="L119" s="6"/>
      <c r="M119" s="20"/>
      <c r="N119" s="8"/>
    </row>
    <row r="120" spans="1:14" s="7" customFormat="1" x14ac:dyDescent="0.25">
      <c r="A120" s="1"/>
      <c r="B120" s="1"/>
      <c r="C120" s="19"/>
      <c r="D120" s="1"/>
      <c r="E120" s="1"/>
      <c r="F120" s="1"/>
      <c r="G120" s="1"/>
      <c r="H120" s="1"/>
      <c r="I120" s="1"/>
      <c r="J120" s="1"/>
      <c r="K120" s="1"/>
      <c r="L120" s="6"/>
      <c r="M120" s="20"/>
      <c r="N120" s="8"/>
    </row>
    <row r="121" spans="1:14" s="7" customFormat="1" x14ac:dyDescent="0.25">
      <c r="A121" s="1"/>
      <c r="B121" s="1"/>
      <c r="C121" s="19"/>
      <c r="D121" s="1"/>
      <c r="E121" s="1"/>
      <c r="F121" s="1"/>
      <c r="G121" s="1"/>
      <c r="H121" s="1"/>
      <c r="I121" s="1"/>
      <c r="J121" s="1"/>
      <c r="K121" s="1"/>
      <c r="L121" s="6"/>
      <c r="M121" s="20"/>
      <c r="N121" s="8"/>
    </row>
    <row r="122" spans="1:14" s="7" customFormat="1" x14ac:dyDescent="0.25">
      <c r="A122" s="1"/>
      <c r="B122" s="1"/>
      <c r="C122" s="19"/>
      <c r="D122" s="1"/>
      <c r="E122" s="1"/>
      <c r="F122" s="1"/>
      <c r="G122" s="1"/>
      <c r="H122" s="1"/>
      <c r="I122" s="1"/>
      <c r="J122" s="1"/>
      <c r="K122" s="1"/>
      <c r="L122" s="6"/>
      <c r="M122" s="20"/>
      <c r="N122" s="8"/>
    </row>
    <row r="123" spans="1:14" s="7" customFormat="1" x14ac:dyDescent="0.25">
      <c r="A123" s="1"/>
      <c r="B123" s="1"/>
      <c r="C123" s="19"/>
      <c r="D123" s="1"/>
      <c r="E123" s="1"/>
      <c r="F123" s="1"/>
      <c r="G123" s="1"/>
      <c r="H123" s="1"/>
      <c r="I123" s="1"/>
      <c r="J123" s="1"/>
      <c r="K123" s="1"/>
      <c r="L123" s="6"/>
      <c r="M123" s="20"/>
      <c r="N123" s="8"/>
    </row>
    <row r="124" spans="1:14" s="7" customFormat="1" x14ac:dyDescent="0.25">
      <c r="A124" s="1"/>
      <c r="B124" s="1"/>
      <c r="C124" s="19"/>
      <c r="D124" s="1"/>
      <c r="E124" s="1"/>
      <c r="F124" s="1"/>
      <c r="G124" s="1"/>
      <c r="H124" s="1"/>
      <c r="I124" s="1"/>
      <c r="J124" s="1"/>
      <c r="K124" s="1"/>
      <c r="L124" s="6"/>
      <c r="M124" s="20"/>
      <c r="N124" s="8"/>
    </row>
    <row r="125" spans="1:14" s="7" customFormat="1" x14ac:dyDescent="0.25">
      <c r="A125" s="1"/>
      <c r="B125" s="1"/>
      <c r="C125" s="19"/>
      <c r="D125" s="1"/>
      <c r="E125" s="1"/>
      <c r="F125" s="1"/>
      <c r="G125" s="1"/>
      <c r="H125" s="1"/>
      <c r="I125" s="1"/>
      <c r="J125" s="1"/>
      <c r="K125" s="1"/>
      <c r="L125" s="6"/>
      <c r="M125" s="20"/>
      <c r="N125" s="8"/>
    </row>
    <row r="126" spans="1:14" s="7" customFormat="1" x14ac:dyDescent="0.25">
      <c r="A126" s="1"/>
      <c r="B126" s="1"/>
      <c r="C126" s="19"/>
      <c r="D126" s="1"/>
      <c r="E126" s="1"/>
      <c r="F126" s="1"/>
      <c r="G126" s="1"/>
      <c r="H126" s="1"/>
      <c r="I126" s="1"/>
      <c r="J126" s="1"/>
      <c r="K126" s="1"/>
      <c r="L126" s="6"/>
      <c r="M126" s="20"/>
      <c r="N126" s="8"/>
    </row>
    <row r="127" spans="1:14" s="7" customFormat="1" x14ac:dyDescent="0.25">
      <c r="A127" s="1"/>
      <c r="B127" s="1"/>
      <c r="C127" s="19"/>
      <c r="D127" s="1"/>
      <c r="E127" s="1"/>
      <c r="F127" s="1"/>
      <c r="G127" s="1"/>
      <c r="H127" s="1"/>
      <c r="I127" s="1"/>
      <c r="J127" s="1"/>
      <c r="K127" s="1"/>
      <c r="L127" s="6"/>
      <c r="M127" s="20"/>
      <c r="N127" s="8"/>
    </row>
    <row r="128" spans="1:14" s="7" customFormat="1" x14ac:dyDescent="0.25">
      <c r="A128" s="1"/>
      <c r="B128" s="1"/>
      <c r="C128" s="19"/>
      <c r="D128" s="1"/>
      <c r="E128" s="1"/>
      <c r="F128" s="1"/>
      <c r="G128" s="1"/>
      <c r="H128" s="1"/>
      <c r="I128" s="1"/>
      <c r="J128" s="1"/>
      <c r="K128" s="1"/>
      <c r="L128" s="6"/>
      <c r="M128" s="20"/>
      <c r="N128" s="8"/>
    </row>
    <row r="129" spans="1:14" s="7" customFormat="1" x14ac:dyDescent="0.25">
      <c r="A129" s="1"/>
      <c r="B129" s="1"/>
      <c r="C129" s="19"/>
      <c r="D129" s="1"/>
      <c r="E129" s="1"/>
      <c r="F129" s="1"/>
      <c r="G129" s="1"/>
      <c r="H129" s="1"/>
      <c r="I129" s="1"/>
      <c r="J129" s="1"/>
      <c r="K129" s="1"/>
      <c r="L129" s="6"/>
      <c r="M129" s="20"/>
      <c r="N129" s="8"/>
    </row>
    <row r="130" spans="1:14" s="7" customFormat="1" x14ac:dyDescent="0.25">
      <c r="A130" s="1"/>
      <c r="B130" s="1"/>
      <c r="C130" s="19"/>
      <c r="D130" s="1"/>
      <c r="E130" s="1"/>
      <c r="F130" s="1"/>
      <c r="G130" s="1"/>
      <c r="H130" s="1"/>
      <c r="I130" s="1"/>
      <c r="J130" s="1"/>
      <c r="K130" s="1"/>
      <c r="L130" s="6"/>
      <c r="M130" s="20"/>
      <c r="N130" s="8"/>
    </row>
    <row r="131" spans="1:14" s="7" customFormat="1" x14ac:dyDescent="0.25">
      <c r="A131" s="1"/>
      <c r="B131" s="1"/>
      <c r="C131" s="19"/>
      <c r="D131" s="1"/>
      <c r="E131" s="1"/>
      <c r="F131" s="1"/>
      <c r="G131" s="1"/>
      <c r="H131" s="1"/>
      <c r="I131" s="1"/>
      <c r="J131" s="1"/>
      <c r="K131" s="1"/>
      <c r="L131" s="6"/>
      <c r="M131" s="20"/>
      <c r="N131" s="8"/>
    </row>
    <row r="132" spans="1:14" s="7" customFormat="1" x14ac:dyDescent="0.25">
      <c r="A132" s="1"/>
      <c r="B132" s="1"/>
      <c r="C132" s="19"/>
      <c r="D132" s="1"/>
      <c r="E132" s="1"/>
      <c r="F132" s="1"/>
      <c r="G132" s="1"/>
      <c r="H132" s="1"/>
      <c r="I132" s="1"/>
      <c r="J132" s="1"/>
      <c r="K132" s="1"/>
      <c r="L132" s="6"/>
      <c r="M132" s="20"/>
      <c r="N132" s="8"/>
    </row>
    <row r="133" spans="1:14" s="7" customFormat="1" x14ac:dyDescent="0.25">
      <c r="A133" s="1"/>
      <c r="B133" s="1"/>
      <c r="C133" s="19"/>
      <c r="D133" s="1"/>
      <c r="E133" s="1"/>
      <c r="F133" s="1"/>
      <c r="G133" s="1"/>
      <c r="H133" s="1"/>
      <c r="I133" s="1"/>
      <c r="J133" s="1"/>
      <c r="K133" s="1"/>
      <c r="L133" s="6"/>
      <c r="M133" s="20"/>
      <c r="N133" s="8"/>
    </row>
    <row r="134" spans="1:14" s="7" customFormat="1" x14ac:dyDescent="0.25">
      <c r="A134" s="1"/>
      <c r="B134" s="1"/>
      <c r="C134" s="19"/>
      <c r="D134" s="1"/>
      <c r="E134" s="1"/>
      <c r="F134" s="1"/>
      <c r="G134" s="1"/>
      <c r="H134" s="1"/>
      <c r="I134" s="1"/>
      <c r="J134" s="1"/>
      <c r="K134" s="1"/>
      <c r="L134" s="6"/>
      <c r="M134" s="20"/>
      <c r="N134" s="8"/>
    </row>
    <row r="135" spans="1:14" s="7" customFormat="1" x14ac:dyDescent="0.25">
      <c r="A135" s="1"/>
      <c r="B135" s="1"/>
      <c r="C135" s="19"/>
      <c r="D135" s="1"/>
      <c r="E135" s="1"/>
      <c r="F135" s="1"/>
      <c r="G135" s="1"/>
      <c r="H135" s="1"/>
      <c r="I135" s="1"/>
      <c r="J135" s="1"/>
      <c r="K135" s="1"/>
      <c r="L135" s="6"/>
      <c r="M135" s="20"/>
      <c r="N135" s="8"/>
    </row>
    <row r="136" spans="1:14" s="7" customFormat="1" x14ac:dyDescent="0.25">
      <c r="A136" s="1"/>
      <c r="B136" s="1"/>
      <c r="C136" s="19"/>
      <c r="D136" s="1"/>
      <c r="E136" s="1"/>
      <c r="F136" s="1"/>
      <c r="G136" s="1"/>
      <c r="H136" s="1"/>
      <c r="I136" s="1"/>
      <c r="J136" s="1"/>
      <c r="K136" s="1"/>
      <c r="L136" s="6"/>
      <c r="M136" s="20"/>
      <c r="N136" s="8"/>
    </row>
    <row r="137" spans="1:14" s="7" customFormat="1" x14ac:dyDescent="0.25">
      <c r="A137" s="1"/>
      <c r="B137" s="1"/>
      <c r="C137" s="19"/>
      <c r="D137" s="1"/>
      <c r="E137" s="1"/>
      <c r="F137" s="1"/>
      <c r="G137" s="1"/>
      <c r="H137" s="1"/>
      <c r="I137" s="1"/>
      <c r="J137" s="1"/>
      <c r="K137" s="1"/>
      <c r="L137" s="6"/>
      <c r="M137" s="20"/>
      <c r="N137" s="8"/>
    </row>
    <row r="138" spans="1:14" s="7" customFormat="1" x14ac:dyDescent="0.25">
      <c r="A138" s="1"/>
      <c r="B138" s="1"/>
      <c r="C138" s="19"/>
      <c r="D138" s="1"/>
      <c r="E138" s="1"/>
      <c r="F138" s="1"/>
      <c r="G138" s="1"/>
      <c r="H138" s="1"/>
      <c r="I138" s="1"/>
      <c r="J138" s="1"/>
      <c r="K138" s="1"/>
      <c r="L138" s="6"/>
      <c r="M138" s="20"/>
      <c r="N138" s="8"/>
    </row>
    <row r="139" spans="1:14" s="7" customFormat="1" x14ac:dyDescent="0.25">
      <c r="A139" s="1"/>
      <c r="B139" s="1"/>
      <c r="C139" s="19"/>
      <c r="D139" s="1"/>
      <c r="E139" s="1"/>
      <c r="F139" s="1"/>
      <c r="G139" s="1"/>
      <c r="H139" s="1"/>
      <c r="I139" s="1"/>
      <c r="J139" s="1"/>
      <c r="K139" s="1"/>
      <c r="L139" s="6"/>
      <c r="M139" s="20"/>
      <c r="N139" s="8"/>
    </row>
    <row r="140" spans="1:14" s="7" customFormat="1" x14ac:dyDescent="0.25">
      <c r="A140" s="1"/>
      <c r="B140" s="1"/>
      <c r="C140" s="19"/>
      <c r="D140" s="1"/>
      <c r="E140" s="1"/>
      <c r="F140" s="1"/>
      <c r="G140" s="1"/>
      <c r="H140" s="1"/>
      <c r="I140" s="1"/>
      <c r="J140" s="1"/>
      <c r="K140" s="1"/>
      <c r="L140" s="6"/>
      <c r="M140" s="20"/>
      <c r="N140" s="8"/>
    </row>
    <row r="141" spans="1:14" s="7" customFormat="1" x14ac:dyDescent="0.25">
      <c r="A141" s="1"/>
      <c r="B141" s="1"/>
      <c r="C141" s="19"/>
      <c r="D141" s="1"/>
      <c r="E141" s="1"/>
      <c r="F141" s="1"/>
      <c r="G141" s="1"/>
      <c r="H141" s="1"/>
      <c r="I141" s="1"/>
      <c r="J141" s="1"/>
      <c r="K141" s="1"/>
      <c r="L141" s="6"/>
      <c r="M141" s="20"/>
      <c r="N141" s="8"/>
    </row>
    <row r="142" spans="1:14" s="7" customFormat="1" x14ac:dyDescent="0.25">
      <c r="A142" s="1"/>
      <c r="B142" s="1"/>
      <c r="C142" s="19"/>
      <c r="D142" s="1"/>
      <c r="E142" s="1"/>
      <c r="F142" s="1"/>
      <c r="G142" s="1"/>
      <c r="H142" s="1"/>
      <c r="I142" s="1"/>
      <c r="J142" s="1"/>
      <c r="K142" s="1"/>
      <c r="L142" s="6"/>
      <c r="M142" s="20"/>
      <c r="N142" s="8"/>
    </row>
    <row r="143" spans="1:14" s="7" customFormat="1" x14ac:dyDescent="0.25">
      <c r="A143" s="1"/>
      <c r="B143" s="1"/>
      <c r="C143" s="19"/>
      <c r="D143" s="1"/>
      <c r="E143" s="1"/>
      <c r="F143" s="1"/>
      <c r="G143" s="1"/>
      <c r="H143" s="1"/>
      <c r="I143" s="1"/>
      <c r="J143" s="1"/>
      <c r="K143" s="1"/>
      <c r="L143" s="6"/>
      <c r="M143" s="20"/>
      <c r="N143" s="8"/>
    </row>
    <row r="144" spans="1:14" s="7" customFormat="1" x14ac:dyDescent="0.25">
      <c r="A144" s="1"/>
      <c r="B144" s="1"/>
      <c r="C144" s="19"/>
      <c r="D144" s="1"/>
      <c r="E144" s="1"/>
      <c r="F144" s="1"/>
      <c r="G144" s="1"/>
      <c r="H144" s="1"/>
      <c r="I144" s="1"/>
      <c r="J144" s="1"/>
      <c r="K144" s="1"/>
      <c r="L144" s="6"/>
      <c r="M144" s="20"/>
      <c r="N144" s="8"/>
    </row>
    <row r="145" spans="1:16" s="7" customFormat="1" x14ac:dyDescent="0.25">
      <c r="A145" s="1"/>
      <c r="B145" s="1"/>
      <c r="C145" s="19"/>
      <c r="D145" s="1"/>
      <c r="E145" s="1"/>
      <c r="F145" s="1"/>
      <c r="G145" s="1"/>
      <c r="H145" s="1"/>
      <c r="I145" s="1"/>
      <c r="J145" s="1"/>
      <c r="K145" s="1"/>
      <c r="L145" s="6"/>
      <c r="M145" s="20"/>
      <c r="N145" s="8"/>
    </row>
    <row r="146" spans="1:16" s="7" customFormat="1" x14ac:dyDescent="0.25">
      <c r="A146" s="1"/>
      <c r="B146" s="1"/>
      <c r="C146" s="19"/>
      <c r="D146" s="1"/>
      <c r="E146" s="1"/>
      <c r="F146" s="1"/>
      <c r="G146" s="1"/>
      <c r="H146" s="1"/>
      <c r="I146" s="1"/>
      <c r="J146" s="1"/>
      <c r="K146" s="1"/>
      <c r="L146" s="6"/>
      <c r="M146" s="20"/>
      <c r="N146" s="8"/>
    </row>
    <row r="147" spans="1:16" s="7" customFormat="1" x14ac:dyDescent="0.25">
      <c r="A147" s="1"/>
      <c r="B147" s="1"/>
      <c r="C147" s="19"/>
      <c r="D147" s="1"/>
      <c r="E147" s="1"/>
      <c r="F147" s="1"/>
      <c r="G147" s="1"/>
      <c r="H147" s="1"/>
      <c r="I147" s="1"/>
      <c r="J147" s="1"/>
      <c r="K147" s="1"/>
      <c r="L147" s="6"/>
      <c r="M147" s="20"/>
      <c r="N147" s="8"/>
    </row>
    <row r="148" spans="1:16" s="7" customFormat="1" x14ac:dyDescent="0.25">
      <c r="A148" s="1"/>
      <c r="B148" s="1"/>
      <c r="C148" s="19"/>
      <c r="D148" s="1"/>
      <c r="E148" s="1"/>
      <c r="F148" s="1"/>
      <c r="G148" s="1"/>
      <c r="H148" s="1"/>
      <c r="I148" s="1"/>
      <c r="J148" s="1"/>
      <c r="K148" s="1"/>
      <c r="L148" s="6"/>
      <c r="M148" s="20"/>
      <c r="N148" s="8"/>
    </row>
    <row r="149" spans="1:16" x14ac:dyDescent="0.25">
      <c r="N149" s="8"/>
      <c r="O149" s="7"/>
      <c r="P149" s="7"/>
    </row>
    <row r="150" spans="1:16" x14ac:dyDescent="0.25">
      <c r="N150" s="8"/>
      <c r="O150" s="7"/>
      <c r="P150" s="7"/>
    </row>
    <row r="151" spans="1:16" x14ac:dyDescent="0.25">
      <c r="N151" s="8"/>
      <c r="O151" s="7"/>
      <c r="P151" s="7"/>
    </row>
    <row r="152" spans="1:16" x14ac:dyDescent="0.25">
      <c r="N152" s="8"/>
      <c r="O152" s="7"/>
      <c r="P152" s="7"/>
    </row>
    <row r="153" spans="1:16" x14ac:dyDescent="0.25">
      <c r="N153" s="8"/>
      <c r="O153" s="7"/>
      <c r="P153" s="7"/>
    </row>
    <row r="154" spans="1:16" x14ac:dyDescent="0.25">
      <c r="N154" s="8"/>
      <c r="O154" s="7"/>
      <c r="P154" s="7"/>
    </row>
    <row r="155" spans="1:16" x14ac:dyDescent="0.25">
      <c r="N155" s="8"/>
      <c r="O155" s="7"/>
      <c r="P155" s="7"/>
    </row>
    <row r="156" spans="1:16" x14ac:dyDescent="0.25">
      <c r="N156" s="8"/>
      <c r="O156" s="7"/>
      <c r="P156" s="7"/>
    </row>
    <row r="157" spans="1:16" x14ac:dyDescent="0.25">
      <c r="N157" s="8"/>
      <c r="O157" s="7"/>
      <c r="P157" s="7"/>
    </row>
    <row r="158" spans="1:16" x14ac:dyDescent="0.25">
      <c r="N158" s="8"/>
      <c r="O158" s="7"/>
      <c r="P158" s="7"/>
    </row>
    <row r="159" spans="1:16" x14ac:dyDescent="0.25">
      <c r="N159" s="8"/>
      <c r="O159" s="7"/>
      <c r="P159" s="7"/>
    </row>
    <row r="160" spans="1:16" x14ac:dyDescent="0.25">
      <c r="N160" s="8"/>
      <c r="O160" s="7"/>
      <c r="P160" s="7"/>
    </row>
    <row r="161" spans="14:16" x14ac:dyDescent="0.25">
      <c r="N161" s="8"/>
      <c r="O161" s="7"/>
      <c r="P161" s="7"/>
    </row>
    <row r="162" spans="14:16" x14ac:dyDescent="0.25">
      <c r="N162" s="8"/>
      <c r="O162" s="7"/>
      <c r="P162" s="7"/>
    </row>
    <row r="163" spans="14:16" x14ac:dyDescent="0.25">
      <c r="N163" s="8"/>
      <c r="O163" s="7"/>
      <c r="P163" s="7"/>
    </row>
    <row r="164" spans="14:16" x14ac:dyDescent="0.25">
      <c r="N164" s="8"/>
      <c r="O164" s="7"/>
      <c r="P164" s="7"/>
    </row>
    <row r="165" spans="14:16" x14ac:dyDescent="0.25">
      <c r="N165" s="8"/>
      <c r="O165" s="7"/>
      <c r="P165" s="7"/>
    </row>
    <row r="166" spans="14:16" x14ac:dyDescent="0.25">
      <c r="N166" s="8"/>
      <c r="O166" s="7"/>
      <c r="P166" s="7"/>
    </row>
    <row r="167" spans="14:16" x14ac:dyDescent="0.25">
      <c r="N167" s="8"/>
      <c r="O167" s="7"/>
      <c r="P167" s="7"/>
    </row>
    <row r="168" spans="14:16" x14ac:dyDescent="0.25">
      <c r="N168" s="8"/>
      <c r="O168" s="7"/>
      <c r="P168" s="7"/>
    </row>
    <row r="169" spans="14:16" x14ac:dyDescent="0.25">
      <c r="N169" s="8"/>
      <c r="O169" s="7"/>
      <c r="P169" s="7"/>
    </row>
    <row r="170" spans="14:16" x14ac:dyDescent="0.25">
      <c r="N170" s="8"/>
      <c r="O170" s="7"/>
      <c r="P170" s="7"/>
    </row>
    <row r="171" spans="14:16" x14ac:dyDescent="0.25">
      <c r="N171" s="8"/>
      <c r="O171" s="7"/>
      <c r="P171" s="7"/>
    </row>
    <row r="172" spans="14:16" x14ac:dyDescent="0.25">
      <c r="N172" s="8"/>
      <c r="O172" s="7"/>
      <c r="P172" s="7"/>
    </row>
    <row r="173" spans="14:16" x14ac:dyDescent="0.25">
      <c r="N173" s="8"/>
      <c r="O173" s="7"/>
      <c r="P173" s="7"/>
    </row>
    <row r="174" spans="14:16" x14ac:dyDescent="0.25">
      <c r="N174" s="8"/>
      <c r="O174" s="7"/>
      <c r="P174" s="7"/>
    </row>
    <row r="175" spans="14:16" x14ac:dyDescent="0.25">
      <c r="N175" s="8"/>
      <c r="O175" s="7"/>
      <c r="P175" s="7"/>
    </row>
    <row r="176" spans="14:16" x14ac:dyDescent="0.25">
      <c r="N176" s="8"/>
      <c r="O176" s="7"/>
      <c r="P176" s="7"/>
    </row>
    <row r="177" spans="14:16" x14ac:dyDescent="0.25">
      <c r="N177" s="8"/>
      <c r="O177" s="7"/>
      <c r="P177" s="7"/>
    </row>
    <row r="178" spans="14:16" x14ac:dyDescent="0.25">
      <c r="N178" s="8"/>
      <c r="O178" s="7"/>
      <c r="P178" s="7"/>
    </row>
    <row r="179" spans="14:16" x14ac:dyDescent="0.25">
      <c r="N179" s="8"/>
      <c r="O179" s="7"/>
      <c r="P179" s="7"/>
    </row>
    <row r="180" spans="14:16" x14ac:dyDescent="0.25">
      <c r="N180" s="8"/>
      <c r="O180" s="7"/>
      <c r="P180" s="7"/>
    </row>
    <row r="181" spans="14:16" x14ac:dyDescent="0.25">
      <c r="N181" s="8"/>
      <c r="O181" s="7"/>
      <c r="P181" s="7"/>
    </row>
    <row r="182" spans="14:16" x14ac:dyDescent="0.25">
      <c r="N182" s="8"/>
      <c r="O182" s="7"/>
      <c r="P182" s="7"/>
    </row>
    <row r="183" spans="14:16" x14ac:dyDescent="0.25">
      <c r="N183" s="8"/>
      <c r="O183" s="7"/>
      <c r="P183" s="7"/>
    </row>
    <row r="184" spans="14:16" x14ac:dyDescent="0.25">
      <c r="N184" s="8"/>
      <c r="O184" s="7"/>
      <c r="P184" s="7"/>
    </row>
    <row r="185" spans="14:16" x14ac:dyDescent="0.25">
      <c r="N185" s="8"/>
      <c r="O185" s="7"/>
      <c r="P185" s="7"/>
    </row>
    <row r="186" spans="14:16" x14ac:dyDescent="0.25">
      <c r="N186" s="8"/>
      <c r="O186" s="7"/>
      <c r="P186" s="7"/>
    </row>
    <row r="187" spans="14:16" x14ac:dyDescent="0.25">
      <c r="N187" s="8"/>
      <c r="O187" s="7"/>
      <c r="P187" s="7"/>
    </row>
    <row r="188" spans="14:16" x14ac:dyDescent="0.25">
      <c r="N188" s="8"/>
      <c r="O188" s="7"/>
      <c r="P188" s="7"/>
    </row>
    <row r="189" spans="14:16" x14ac:dyDescent="0.25">
      <c r="N189" s="8"/>
      <c r="O189" s="7"/>
      <c r="P189" s="7"/>
    </row>
    <row r="190" spans="14:16" x14ac:dyDescent="0.25">
      <c r="N190" s="8"/>
      <c r="O190" s="7"/>
      <c r="P190" s="7"/>
    </row>
    <row r="191" spans="14:16" x14ac:dyDescent="0.25">
      <c r="N191" s="8"/>
      <c r="O191" s="7"/>
      <c r="P191" s="7"/>
    </row>
    <row r="192" spans="14:16" x14ac:dyDescent="0.25">
      <c r="N192" s="8"/>
      <c r="O192" s="7"/>
      <c r="P192" s="7"/>
    </row>
    <row r="193" spans="14:16" x14ac:dyDescent="0.25">
      <c r="N193" s="8"/>
      <c r="O193" s="7"/>
      <c r="P193" s="7"/>
    </row>
    <row r="194" spans="14:16" x14ac:dyDescent="0.25">
      <c r="N194" s="8"/>
      <c r="O194" s="7"/>
      <c r="P194" s="7"/>
    </row>
    <row r="195" spans="14:16" x14ac:dyDescent="0.25">
      <c r="N195" s="8"/>
      <c r="O195" s="7"/>
      <c r="P195" s="7"/>
    </row>
    <row r="196" spans="14:16" x14ac:dyDescent="0.25">
      <c r="N196" s="8"/>
      <c r="O196" s="7"/>
      <c r="P196" s="7"/>
    </row>
    <row r="197" spans="14:16" x14ac:dyDescent="0.25">
      <c r="N197" s="8"/>
      <c r="O197" s="7"/>
      <c r="P197" s="7"/>
    </row>
    <row r="198" spans="14:16" x14ac:dyDescent="0.25">
      <c r="N198" s="8"/>
      <c r="O198" s="7"/>
      <c r="P198" s="7"/>
    </row>
    <row r="199" spans="14:16" x14ac:dyDescent="0.25">
      <c r="N199" s="8"/>
      <c r="O199" s="7"/>
      <c r="P199" s="7"/>
    </row>
    <row r="200" spans="14:16" x14ac:dyDescent="0.25">
      <c r="N200" s="8"/>
      <c r="O200" s="7"/>
      <c r="P200" s="7"/>
    </row>
    <row r="201" spans="14:16" x14ac:dyDescent="0.25">
      <c r="N201" s="8"/>
      <c r="O201" s="7"/>
      <c r="P201" s="7"/>
    </row>
    <row r="202" spans="14:16" x14ac:dyDescent="0.25">
      <c r="N202" s="8"/>
      <c r="O202" s="7"/>
      <c r="P202" s="7"/>
    </row>
    <row r="203" spans="14:16" x14ac:dyDescent="0.25">
      <c r="N203" s="8"/>
      <c r="O203" s="7"/>
      <c r="P203" s="7"/>
    </row>
    <row r="204" spans="14:16" x14ac:dyDescent="0.25">
      <c r="N204" s="8"/>
      <c r="O204" s="7"/>
      <c r="P204" s="7"/>
    </row>
    <row r="205" spans="14:16" x14ac:dyDescent="0.25">
      <c r="N205" s="8"/>
      <c r="O205" s="7"/>
      <c r="P205" s="7"/>
    </row>
    <row r="206" spans="14:16" x14ac:dyDescent="0.25">
      <c r="N206" s="8"/>
      <c r="O206" s="7"/>
      <c r="P206" s="7"/>
    </row>
    <row r="207" spans="14:16" x14ac:dyDescent="0.25">
      <c r="N207" s="8"/>
      <c r="O207" s="7"/>
      <c r="P207" s="7"/>
    </row>
    <row r="208" spans="14:16" x14ac:dyDescent="0.25">
      <c r="N208" s="8"/>
      <c r="O208" s="7"/>
      <c r="P208" s="7"/>
    </row>
    <row r="209" spans="14:16" x14ac:dyDescent="0.25">
      <c r="N209" s="8"/>
      <c r="O209" s="7"/>
      <c r="P209" s="7"/>
    </row>
    <row r="210" spans="14:16" x14ac:dyDescent="0.25">
      <c r="N210" s="8"/>
      <c r="O210" s="7"/>
      <c r="P210" s="7"/>
    </row>
  </sheetData>
  <mergeCells count="16">
    <mergeCell ref="L31:O31"/>
    <mergeCell ref="L32:O32"/>
    <mergeCell ref="L28:O28"/>
    <mergeCell ref="L29:O29"/>
    <mergeCell ref="L30:O30"/>
    <mergeCell ref="A4:A6"/>
    <mergeCell ref="C4:C6"/>
    <mergeCell ref="A1:F2"/>
    <mergeCell ref="G1:P2"/>
    <mergeCell ref="L27:P27"/>
    <mergeCell ref="L25:P25"/>
    <mergeCell ref="L26:P26"/>
    <mergeCell ref="A8:A12"/>
    <mergeCell ref="C8:C12"/>
    <mergeCell ref="A13:A22"/>
    <mergeCell ref="C13:C2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"/>
  <sheetViews>
    <sheetView topLeftCell="D1" zoomScale="80" zoomScaleNormal="80" workbookViewId="0">
      <selection activeCell="T9" sqref="T9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8" width="12" style="5" customWidth="1"/>
    <col min="19" max="19" width="12.7109375" style="5" customWidth="1"/>
    <col min="20" max="22" width="12" style="5" customWidth="1"/>
    <col min="23" max="23" width="11.42578125" style="5" customWidth="1"/>
    <col min="24" max="24" width="11.5703125" style="5" customWidth="1"/>
    <col min="25" max="16384" width="9.7109375" style="2"/>
  </cols>
  <sheetData>
    <row r="1" spans="1:24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89</v>
      </c>
      <c r="P1" s="88" t="s">
        <v>90</v>
      </c>
      <c r="Q1" s="88" t="s">
        <v>91</v>
      </c>
      <c r="R1" s="88" t="s">
        <v>24</v>
      </c>
      <c r="S1" s="88" t="s">
        <v>24</v>
      </c>
      <c r="T1" s="88" t="s">
        <v>24</v>
      </c>
      <c r="U1" s="86" t="s">
        <v>24</v>
      </c>
      <c r="V1" s="86" t="s">
        <v>24</v>
      </c>
      <c r="W1" s="86" t="s">
        <v>24</v>
      </c>
      <c r="X1" s="86" t="s">
        <v>24</v>
      </c>
    </row>
    <row r="2" spans="1:24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8"/>
      <c r="U2" s="87"/>
      <c r="V2" s="87"/>
      <c r="W2" s="87"/>
      <c r="X2" s="87"/>
    </row>
    <row r="3" spans="1:24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61">
        <v>44277</v>
      </c>
      <c r="P3" s="61">
        <v>44277</v>
      </c>
      <c r="Q3" s="61">
        <v>44516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</row>
    <row r="4" spans="1:24" ht="50.1" customHeight="1" x14ac:dyDescent="0.25">
      <c r="A4" s="97">
        <v>1</v>
      </c>
      <c r="B4" s="55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v>1</v>
      </c>
      <c r="M4" s="17">
        <f>L4-(SUM(O4:X4))</f>
        <v>0</v>
      </c>
      <c r="N4" s="18" t="str">
        <f t="shared" ref="N4:N22" si="0">IF(M4&lt;0,"ATENÇÃO","OK")</f>
        <v>OK</v>
      </c>
      <c r="O4" s="40"/>
      <c r="P4" s="64">
        <v>1</v>
      </c>
      <c r="Q4" s="41"/>
      <c r="R4" s="41"/>
      <c r="S4" s="41"/>
      <c r="T4" s="40"/>
      <c r="U4" s="41"/>
      <c r="V4" s="41"/>
      <c r="W4" s="38"/>
      <c r="X4" s="38"/>
    </row>
    <row r="5" spans="1:24" ht="50.1" customHeight="1" x14ac:dyDescent="0.25">
      <c r="A5" s="97"/>
      <c r="B5" s="55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v>1</v>
      </c>
      <c r="M5" s="17">
        <f t="shared" ref="M5:M22" si="1">L5-(SUM(O5:X5))</f>
        <v>0</v>
      </c>
      <c r="N5" s="18" t="str">
        <f t="shared" si="0"/>
        <v>OK</v>
      </c>
      <c r="O5" s="40"/>
      <c r="P5" s="64">
        <v>1</v>
      </c>
      <c r="Q5" s="41"/>
      <c r="R5" s="41"/>
      <c r="S5" s="40"/>
      <c r="T5" s="41"/>
      <c r="U5" s="41"/>
      <c r="V5" s="41"/>
      <c r="W5" s="38"/>
      <c r="X5" s="38"/>
    </row>
    <row r="6" spans="1:24" ht="50.1" customHeight="1" x14ac:dyDescent="0.25">
      <c r="A6" s="97"/>
      <c r="B6" s="55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>
        <v>1</v>
      </c>
      <c r="M6" s="17">
        <f t="shared" si="1"/>
        <v>0</v>
      </c>
      <c r="N6" s="18" t="str">
        <f t="shared" si="0"/>
        <v>OK</v>
      </c>
      <c r="O6" s="41"/>
      <c r="P6" s="64">
        <v>1</v>
      </c>
      <c r="Q6" s="41"/>
      <c r="R6" s="41"/>
      <c r="S6" s="40"/>
      <c r="T6" s="41"/>
      <c r="U6" s="41"/>
      <c r="V6" s="41"/>
      <c r="W6" s="38"/>
      <c r="X6" s="38"/>
    </row>
    <row r="7" spans="1:24" ht="50.1" customHeight="1" x14ac:dyDescent="0.25">
      <c r="A7" s="56">
        <v>2</v>
      </c>
      <c r="B7" s="56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>
        <v>7</v>
      </c>
      <c r="M7" s="17">
        <f t="shared" si="1"/>
        <v>0</v>
      </c>
      <c r="N7" s="18" t="str">
        <f t="shared" si="0"/>
        <v>OK</v>
      </c>
      <c r="O7" s="64">
        <v>7</v>
      </c>
      <c r="P7" s="41"/>
      <c r="Q7" s="41"/>
      <c r="R7" s="41"/>
      <c r="S7" s="40"/>
      <c r="T7" s="41"/>
      <c r="U7" s="41"/>
      <c r="V7" s="41"/>
      <c r="W7" s="38"/>
      <c r="X7" s="38"/>
    </row>
    <row r="8" spans="1:24" ht="50.1" customHeight="1" x14ac:dyDescent="0.25">
      <c r="A8" s="98">
        <v>3</v>
      </c>
      <c r="B8" s="55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1"/>
        <v>0</v>
      </c>
      <c r="N8" s="18" t="str">
        <f t="shared" si="0"/>
        <v>OK</v>
      </c>
      <c r="O8" s="41"/>
      <c r="P8" s="41"/>
      <c r="Q8" s="41"/>
      <c r="R8" s="41"/>
      <c r="S8" s="40"/>
      <c r="T8" s="41"/>
      <c r="U8" s="41"/>
      <c r="V8" s="41"/>
      <c r="W8" s="38"/>
      <c r="X8" s="38"/>
    </row>
    <row r="9" spans="1:24" ht="50.1" customHeight="1" x14ac:dyDescent="0.25">
      <c r="A9" s="98">
        <v>3</v>
      </c>
      <c r="B9" s="55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1"/>
        <v>0</v>
      </c>
      <c r="N9" s="18" t="str">
        <f t="shared" si="0"/>
        <v>OK</v>
      </c>
      <c r="O9" s="42"/>
      <c r="P9" s="41"/>
      <c r="Q9" s="38"/>
      <c r="R9" s="41"/>
      <c r="S9" s="38"/>
      <c r="T9" s="41"/>
      <c r="U9" s="38"/>
      <c r="V9" s="41"/>
      <c r="W9" s="38"/>
      <c r="X9" s="38"/>
    </row>
    <row r="10" spans="1:24" ht="50.1" customHeight="1" x14ac:dyDescent="0.25">
      <c r="A10" s="98">
        <v>3</v>
      </c>
      <c r="B10" s="55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/>
      <c r="M10" s="17">
        <f t="shared" si="1"/>
        <v>0</v>
      </c>
      <c r="N10" s="18" t="str">
        <f t="shared" si="0"/>
        <v>OK</v>
      </c>
      <c r="O10" s="41"/>
      <c r="P10" s="41"/>
      <c r="Q10" s="41"/>
      <c r="R10" s="41"/>
      <c r="S10" s="40"/>
      <c r="T10" s="41"/>
      <c r="U10" s="41"/>
      <c r="V10" s="41"/>
      <c r="W10" s="38"/>
      <c r="X10" s="38"/>
    </row>
    <row r="11" spans="1:24" ht="50.1" customHeight="1" x14ac:dyDescent="0.25">
      <c r="A11" s="98"/>
      <c r="B11" s="55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1"/>
        <v>0</v>
      </c>
      <c r="N11" s="18" t="str">
        <f t="shared" si="0"/>
        <v>OK</v>
      </c>
      <c r="O11" s="41"/>
      <c r="P11" s="41"/>
      <c r="Q11" s="41"/>
      <c r="R11" s="41"/>
      <c r="S11" s="40"/>
      <c r="T11" s="41"/>
      <c r="U11" s="41"/>
      <c r="V11" s="41"/>
      <c r="W11" s="38"/>
      <c r="X11" s="38"/>
    </row>
    <row r="12" spans="1:24" ht="50.1" customHeight="1" x14ac:dyDescent="0.25">
      <c r="A12" s="98">
        <v>3</v>
      </c>
      <c r="B12" s="55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>
        <v>32</v>
      </c>
      <c r="M12" s="17">
        <f t="shared" si="1"/>
        <v>32</v>
      </c>
      <c r="N12" s="18" t="str">
        <f t="shared" si="0"/>
        <v>OK</v>
      </c>
      <c r="O12" s="41"/>
      <c r="P12" s="41"/>
      <c r="Q12" s="41"/>
      <c r="R12" s="41"/>
      <c r="S12" s="40"/>
      <c r="T12" s="41"/>
      <c r="U12" s="41"/>
      <c r="V12" s="41"/>
      <c r="W12" s="38"/>
      <c r="X12" s="38"/>
    </row>
    <row r="13" spans="1:24" ht="50.1" customHeight="1" x14ac:dyDescent="0.25">
      <c r="A13" s="90">
        <v>4</v>
      </c>
      <c r="B13" s="56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/>
      <c r="M13" s="17">
        <f t="shared" si="1"/>
        <v>0</v>
      </c>
      <c r="N13" s="18" t="str">
        <f t="shared" si="0"/>
        <v>OK</v>
      </c>
      <c r="O13" s="41"/>
      <c r="P13" s="41"/>
      <c r="Q13" s="41"/>
      <c r="R13" s="41"/>
      <c r="S13" s="40"/>
      <c r="T13" s="41"/>
      <c r="U13" s="41"/>
      <c r="V13" s="41"/>
      <c r="W13" s="38"/>
      <c r="X13" s="38"/>
    </row>
    <row r="14" spans="1:24" ht="50.1" customHeight="1" x14ac:dyDescent="0.25">
      <c r="A14" s="90">
        <v>5</v>
      </c>
      <c r="B14" s="56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>
        <v>2</v>
      </c>
      <c r="M14" s="17">
        <f t="shared" si="1"/>
        <v>1</v>
      </c>
      <c r="N14" s="18" t="str">
        <f t="shared" si="0"/>
        <v>OK</v>
      </c>
      <c r="O14" s="41"/>
      <c r="P14" s="41"/>
      <c r="Q14" s="64">
        <v>1</v>
      </c>
      <c r="R14" s="40"/>
      <c r="S14" s="40"/>
      <c r="T14" s="41"/>
      <c r="U14" s="41"/>
      <c r="V14" s="41"/>
      <c r="W14" s="38"/>
      <c r="X14" s="38"/>
    </row>
    <row r="15" spans="1:24" ht="50.1" customHeight="1" x14ac:dyDescent="0.25">
      <c r="A15" s="90">
        <v>5</v>
      </c>
      <c r="B15" s="56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1"/>
        <v>0</v>
      </c>
      <c r="N15" s="18" t="str">
        <f t="shared" si="0"/>
        <v>OK</v>
      </c>
      <c r="O15" s="41"/>
      <c r="P15" s="41"/>
      <c r="Q15" s="41"/>
      <c r="R15" s="40"/>
      <c r="S15" s="40"/>
      <c r="T15" s="41"/>
      <c r="U15" s="41"/>
      <c r="V15" s="41"/>
      <c r="W15" s="38"/>
      <c r="X15" s="38"/>
    </row>
    <row r="16" spans="1:24" ht="50.1" customHeight="1" x14ac:dyDescent="0.25">
      <c r="A16" s="90">
        <v>5</v>
      </c>
      <c r="B16" s="56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>
        <v>2</v>
      </c>
      <c r="M16" s="17">
        <f t="shared" si="1"/>
        <v>1</v>
      </c>
      <c r="N16" s="18" t="str">
        <f t="shared" si="0"/>
        <v>OK</v>
      </c>
      <c r="O16" s="41"/>
      <c r="P16" s="41"/>
      <c r="Q16" s="64">
        <v>1</v>
      </c>
      <c r="R16" s="41"/>
      <c r="S16" s="40"/>
      <c r="T16" s="41"/>
      <c r="U16" s="41"/>
      <c r="V16" s="41"/>
      <c r="W16" s="38"/>
      <c r="X16" s="38"/>
    </row>
    <row r="17" spans="1:24" ht="50.1" customHeight="1" x14ac:dyDescent="0.25">
      <c r="A17" s="90">
        <v>5</v>
      </c>
      <c r="B17" s="56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>
        <v>10</v>
      </c>
      <c r="M17" s="17">
        <f t="shared" si="1"/>
        <v>0</v>
      </c>
      <c r="N17" s="18" t="str">
        <f t="shared" si="0"/>
        <v>OK</v>
      </c>
      <c r="O17" s="41"/>
      <c r="P17" s="41"/>
      <c r="Q17" s="64">
        <v>10</v>
      </c>
      <c r="R17" s="41"/>
      <c r="S17" s="40"/>
      <c r="T17" s="41"/>
      <c r="U17" s="41"/>
      <c r="V17" s="41"/>
      <c r="W17" s="38"/>
      <c r="X17" s="38"/>
    </row>
    <row r="18" spans="1:24" ht="50.1" customHeight="1" x14ac:dyDescent="0.25">
      <c r="A18" s="90">
        <v>5</v>
      </c>
      <c r="B18" s="56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/>
      <c r="M18" s="17">
        <f t="shared" si="1"/>
        <v>0</v>
      </c>
      <c r="N18" s="18" t="str">
        <f t="shared" si="0"/>
        <v>OK</v>
      </c>
      <c r="O18" s="41"/>
      <c r="P18" s="40"/>
      <c r="Q18" s="41"/>
      <c r="R18" s="40"/>
      <c r="S18" s="40"/>
      <c r="T18" s="41"/>
      <c r="U18" s="41"/>
      <c r="V18" s="41"/>
      <c r="W18" s="38"/>
      <c r="X18" s="38"/>
    </row>
    <row r="19" spans="1:24" ht="50.1" customHeight="1" x14ac:dyDescent="0.25">
      <c r="A19" s="90">
        <v>5</v>
      </c>
      <c r="B19" s="56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/>
      <c r="M19" s="17">
        <f t="shared" si="1"/>
        <v>0</v>
      </c>
      <c r="N19" s="18" t="str">
        <f t="shared" si="0"/>
        <v>OK</v>
      </c>
      <c r="O19" s="41"/>
      <c r="P19" s="40"/>
      <c r="Q19" s="41"/>
      <c r="R19" s="41"/>
      <c r="S19" s="40"/>
      <c r="T19" s="41"/>
      <c r="U19" s="41"/>
      <c r="V19" s="41"/>
      <c r="W19" s="38"/>
      <c r="X19" s="38"/>
    </row>
    <row r="20" spans="1:24" ht="50.1" customHeight="1" x14ac:dyDescent="0.25">
      <c r="A20" s="90">
        <v>5</v>
      </c>
      <c r="B20" s="56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/>
      <c r="M20" s="17">
        <f t="shared" si="1"/>
        <v>0</v>
      </c>
      <c r="N20" s="18" t="str">
        <f t="shared" si="0"/>
        <v>OK</v>
      </c>
      <c r="O20" s="41"/>
      <c r="P20" s="40"/>
      <c r="Q20" s="41"/>
      <c r="R20" s="41"/>
      <c r="S20" s="40"/>
      <c r="T20" s="41"/>
      <c r="U20" s="41"/>
      <c r="V20" s="41"/>
      <c r="W20" s="38"/>
      <c r="X20" s="38"/>
    </row>
    <row r="21" spans="1:24" ht="50.1" customHeight="1" x14ac:dyDescent="0.25">
      <c r="A21" s="90">
        <v>5</v>
      </c>
      <c r="B21" s="56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/>
      <c r="M21" s="17">
        <f t="shared" si="1"/>
        <v>0</v>
      </c>
      <c r="N21" s="18" t="str">
        <f t="shared" si="0"/>
        <v>OK</v>
      </c>
      <c r="O21" s="41"/>
      <c r="P21" s="41"/>
      <c r="Q21" s="41"/>
      <c r="R21" s="41"/>
      <c r="S21" s="40"/>
      <c r="T21" s="41"/>
      <c r="U21" s="41"/>
      <c r="V21" s="41"/>
      <c r="W21" s="38"/>
      <c r="X21" s="38"/>
    </row>
    <row r="22" spans="1:24" ht="50.1" customHeight="1" x14ac:dyDescent="0.25">
      <c r="A22" s="90">
        <v>5</v>
      </c>
      <c r="B22" s="56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1"/>
        <v>0</v>
      </c>
      <c r="N22" s="18" t="str">
        <f t="shared" si="0"/>
        <v>OK</v>
      </c>
      <c r="O22" s="41"/>
      <c r="P22" s="41"/>
      <c r="Q22" s="41"/>
      <c r="R22" s="41"/>
      <c r="S22" s="40"/>
      <c r="T22" s="41"/>
      <c r="U22" s="41"/>
      <c r="V22" s="41"/>
      <c r="W22" s="38"/>
      <c r="X22" s="38"/>
    </row>
    <row r="23" spans="1:24" ht="20.100000000000001" customHeight="1" x14ac:dyDescent="0.25">
      <c r="K23" s="26"/>
      <c r="O23" s="37">
        <f>SUMPRODUCT(K4:K22,O4:O22)</f>
        <v>5287.2400000000007</v>
      </c>
      <c r="P23" s="37">
        <f>SUMPRODUCT(K4:K22,P4:P22)</f>
        <v>10000</v>
      </c>
      <c r="Q23" s="37">
        <f>SUMPRODUCT(K4:K22,Q4:Q22)</f>
        <v>1639.44</v>
      </c>
      <c r="R23" s="37">
        <f>SUMPRODUCT(K4:K22,R4:R22)</f>
        <v>0</v>
      </c>
      <c r="S23" s="37">
        <f>SUMPRODUCT(K4:K22,S4:S22)</f>
        <v>0</v>
      </c>
    </row>
    <row r="24" spans="1:24" ht="20.100000000000001" customHeight="1" x14ac:dyDescent="0.25">
      <c r="K24" s="26"/>
    </row>
    <row r="25" spans="1:24" ht="20.100000000000001" customHeight="1" x14ac:dyDescent="0.25">
      <c r="K25" s="26"/>
    </row>
  </sheetData>
  <mergeCells count="19">
    <mergeCell ref="A13:A22"/>
    <mergeCell ref="C13:C22"/>
    <mergeCell ref="U1:U2"/>
    <mergeCell ref="A4:A6"/>
    <mergeCell ref="R1:R2"/>
    <mergeCell ref="S1:S2"/>
    <mergeCell ref="T1:T2"/>
    <mergeCell ref="O1:O2"/>
    <mergeCell ref="P1:P2"/>
    <mergeCell ref="Q1:Q2"/>
    <mergeCell ref="A1:C2"/>
    <mergeCell ref="C4:C6"/>
    <mergeCell ref="D1:I2"/>
    <mergeCell ref="J1:N2"/>
    <mergeCell ref="W1:W2"/>
    <mergeCell ref="X1:X2"/>
    <mergeCell ref="V1:V2"/>
    <mergeCell ref="A8:A12"/>
    <mergeCell ref="C8:C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topLeftCell="D1" zoomScale="80" zoomScaleNormal="80" workbookViewId="0">
      <selection activeCell="T8" sqref="T8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7" width="12" style="5" customWidth="1"/>
    <col min="18" max="18" width="12.7109375" style="5" customWidth="1"/>
    <col min="19" max="21" width="12" style="5" customWidth="1"/>
    <col min="22" max="22" width="11.42578125" style="5" customWidth="1"/>
    <col min="23" max="23" width="11.5703125" style="5" customWidth="1"/>
    <col min="24" max="16384" width="9.7109375" style="2"/>
  </cols>
  <sheetData>
    <row r="1" spans="1:23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111</v>
      </c>
      <c r="P1" s="88" t="s">
        <v>112</v>
      </c>
      <c r="Q1" s="88" t="s">
        <v>113</v>
      </c>
      <c r="R1" s="88" t="s">
        <v>24</v>
      </c>
      <c r="S1" s="88" t="s">
        <v>24</v>
      </c>
      <c r="T1" s="86" t="s">
        <v>24</v>
      </c>
      <c r="U1" s="86" t="s">
        <v>24</v>
      </c>
      <c r="V1" s="86" t="s">
        <v>24</v>
      </c>
      <c r="W1" s="86" t="s">
        <v>24</v>
      </c>
    </row>
    <row r="2" spans="1:23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7"/>
      <c r="U2" s="87"/>
      <c r="V2" s="87"/>
      <c r="W2" s="87"/>
    </row>
    <row r="3" spans="1:23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70">
        <v>44250</v>
      </c>
      <c r="P3" s="79">
        <v>44383</v>
      </c>
      <c r="Q3" s="79">
        <v>44482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</row>
    <row r="4" spans="1:23" ht="50.1" customHeight="1" x14ac:dyDescent="0.25">
      <c r="A4" s="97">
        <v>1</v>
      </c>
      <c r="B4" s="55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f>1</f>
        <v>1</v>
      </c>
      <c r="M4" s="17">
        <f t="shared" ref="M4:M22" si="0">L4-(SUM(O4:W4))</f>
        <v>0</v>
      </c>
      <c r="N4" s="18" t="str">
        <f t="shared" ref="N4:N22" si="1">IF(M4&lt;0,"ATENÇÃO","OK")</f>
        <v>OK</v>
      </c>
      <c r="O4" s="75"/>
      <c r="P4" s="74"/>
      <c r="Q4" s="78">
        <v>1</v>
      </c>
      <c r="R4" s="41"/>
      <c r="S4" s="40"/>
      <c r="T4" s="41"/>
      <c r="U4" s="41"/>
      <c r="V4" s="38"/>
      <c r="W4" s="38"/>
    </row>
    <row r="5" spans="1:23" ht="50.1" customHeight="1" x14ac:dyDescent="0.25">
      <c r="A5" s="97"/>
      <c r="B5" s="55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f>1</f>
        <v>1</v>
      </c>
      <c r="M5" s="17">
        <f t="shared" si="0"/>
        <v>0</v>
      </c>
      <c r="N5" s="18" t="str">
        <f t="shared" si="1"/>
        <v>OK</v>
      </c>
      <c r="O5" s="75"/>
      <c r="P5" s="76"/>
      <c r="Q5" s="78">
        <v>1</v>
      </c>
      <c r="R5" s="40"/>
      <c r="S5" s="41"/>
      <c r="T5" s="41"/>
      <c r="U5" s="41"/>
      <c r="V5" s="38"/>
      <c r="W5" s="38"/>
    </row>
    <row r="6" spans="1:23" ht="50.1" customHeight="1" x14ac:dyDescent="0.25">
      <c r="A6" s="97"/>
      <c r="B6" s="55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/>
      <c r="M6" s="17">
        <f t="shared" si="0"/>
        <v>0</v>
      </c>
      <c r="N6" s="18" t="str">
        <f t="shared" si="1"/>
        <v>OK</v>
      </c>
      <c r="O6" s="76"/>
      <c r="P6" s="76"/>
      <c r="Q6" s="76"/>
      <c r="R6" s="40"/>
      <c r="S6" s="41"/>
      <c r="T6" s="41"/>
      <c r="U6" s="41"/>
      <c r="V6" s="38"/>
      <c r="W6" s="38"/>
    </row>
    <row r="7" spans="1:23" ht="50.1" customHeight="1" x14ac:dyDescent="0.25">
      <c r="A7" s="56">
        <v>2</v>
      </c>
      <c r="B7" s="56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/>
      <c r="M7" s="17">
        <f t="shared" si="0"/>
        <v>0</v>
      </c>
      <c r="N7" s="18" t="str">
        <f t="shared" si="1"/>
        <v>OK</v>
      </c>
      <c r="O7" s="76"/>
      <c r="P7" s="76"/>
      <c r="Q7" s="76"/>
      <c r="R7" s="40"/>
      <c r="S7" s="41"/>
      <c r="T7" s="41"/>
      <c r="U7" s="41"/>
      <c r="V7" s="38"/>
      <c r="W7" s="38"/>
    </row>
    <row r="8" spans="1:23" ht="50.1" customHeight="1" x14ac:dyDescent="0.25">
      <c r="A8" s="98">
        <v>3</v>
      </c>
      <c r="B8" s="55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>
        <v>4</v>
      </c>
      <c r="M8" s="17">
        <f t="shared" si="0"/>
        <v>0</v>
      </c>
      <c r="N8" s="18" t="str">
        <f t="shared" si="1"/>
        <v>OK</v>
      </c>
      <c r="O8" s="76"/>
      <c r="P8" s="78">
        <v>4</v>
      </c>
      <c r="Q8" s="76"/>
      <c r="R8" s="40"/>
      <c r="S8" s="41"/>
      <c r="T8" s="41"/>
      <c r="U8" s="41"/>
      <c r="V8" s="38"/>
      <c r="W8" s="38"/>
    </row>
    <row r="9" spans="1:23" ht="50.1" customHeight="1" x14ac:dyDescent="0.25">
      <c r="A9" s="98">
        <v>3</v>
      </c>
      <c r="B9" s="55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0"/>
        <v>0</v>
      </c>
      <c r="N9" s="18" t="str">
        <f t="shared" si="1"/>
        <v>OK</v>
      </c>
      <c r="O9" s="77"/>
      <c r="P9" s="76"/>
      <c r="Q9" s="76"/>
      <c r="R9" s="38"/>
      <c r="S9" s="41"/>
      <c r="T9" s="38"/>
      <c r="U9" s="41"/>
      <c r="V9" s="38"/>
      <c r="W9" s="38"/>
    </row>
    <row r="10" spans="1:23" ht="50.1" customHeight="1" x14ac:dyDescent="0.25">
      <c r="A10" s="98">
        <v>3</v>
      </c>
      <c r="B10" s="55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/>
      <c r="M10" s="17">
        <f t="shared" si="0"/>
        <v>0</v>
      </c>
      <c r="N10" s="18" t="str">
        <f t="shared" si="1"/>
        <v>OK</v>
      </c>
      <c r="O10" s="76"/>
      <c r="P10" s="76"/>
      <c r="Q10" s="76"/>
      <c r="R10" s="40"/>
      <c r="S10" s="41"/>
      <c r="T10" s="41"/>
      <c r="U10" s="41"/>
      <c r="V10" s="38"/>
      <c r="W10" s="38"/>
    </row>
    <row r="11" spans="1:23" ht="50.1" customHeight="1" x14ac:dyDescent="0.25">
      <c r="A11" s="98"/>
      <c r="B11" s="55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0"/>
        <v>0</v>
      </c>
      <c r="N11" s="18" t="str">
        <f t="shared" si="1"/>
        <v>OK</v>
      </c>
      <c r="O11" s="76"/>
      <c r="P11" s="76"/>
      <c r="Q11" s="76"/>
      <c r="R11" s="40"/>
      <c r="S11" s="41"/>
      <c r="T11" s="41"/>
      <c r="U11" s="41"/>
      <c r="V11" s="38"/>
      <c r="W11" s="38"/>
    </row>
    <row r="12" spans="1:23" ht="50.1" customHeight="1" x14ac:dyDescent="0.25">
      <c r="A12" s="98">
        <v>3</v>
      </c>
      <c r="B12" s="55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0"/>
        <v>0</v>
      </c>
      <c r="N12" s="18" t="str">
        <f t="shared" si="1"/>
        <v>OK</v>
      </c>
      <c r="O12" s="76"/>
      <c r="P12" s="76"/>
      <c r="Q12" s="76"/>
      <c r="R12" s="40"/>
      <c r="S12" s="41"/>
      <c r="T12" s="41"/>
      <c r="U12" s="41"/>
      <c r="V12" s="38"/>
      <c r="W12" s="38"/>
    </row>
    <row r="13" spans="1:23" ht="50.1" customHeight="1" x14ac:dyDescent="0.25">
      <c r="A13" s="90">
        <v>4</v>
      </c>
      <c r="B13" s="56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/>
      <c r="M13" s="17">
        <f t="shared" si="0"/>
        <v>0</v>
      </c>
      <c r="N13" s="18" t="str">
        <f t="shared" si="1"/>
        <v>OK</v>
      </c>
      <c r="O13" s="76"/>
      <c r="P13" s="76"/>
      <c r="Q13" s="76"/>
      <c r="R13" s="40"/>
      <c r="S13" s="41"/>
      <c r="T13" s="41"/>
      <c r="U13" s="41"/>
      <c r="V13" s="38"/>
      <c r="W13" s="38"/>
    </row>
    <row r="14" spans="1:23" ht="50.1" customHeight="1" x14ac:dyDescent="0.25">
      <c r="A14" s="90">
        <v>5</v>
      </c>
      <c r="B14" s="56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>
        <v>1</v>
      </c>
      <c r="M14" s="17">
        <f t="shared" si="0"/>
        <v>0</v>
      </c>
      <c r="N14" s="18" t="str">
        <f t="shared" si="1"/>
        <v>OK</v>
      </c>
      <c r="O14" s="78">
        <v>1</v>
      </c>
      <c r="P14" s="76"/>
      <c r="Q14" s="75"/>
      <c r="R14" s="40"/>
      <c r="S14" s="41"/>
      <c r="T14" s="41"/>
      <c r="U14" s="41"/>
      <c r="V14" s="38"/>
      <c r="W14" s="38"/>
    </row>
    <row r="15" spans="1:23" ht="50.1" customHeight="1" x14ac:dyDescent="0.25">
      <c r="A15" s="90">
        <v>5</v>
      </c>
      <c r="B15" s="56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>
        <v>4</v>
      </c>
      <c r="M15" s="17">
        <f t="shared" si="0"/>
        <v>4</v>
      </c>
      <c r="N15" s="18" t="str">
        <f t="shared" si="1"/>
        <v>OK</v>
      </c>
      <c r="O15" s="76"/>
      <c r="P15" s="76"/>
      <c r="Q15" s="75"/>
      <c r="R15" s="40"/>
      <c r="S15" s="41"/>
      <c r="T15" s="41"/>
      <c r="U15" s="41"/>
      <c r="V15" s="38"/>
      <c r="W15" s="38"/>
    </row>
    <row r="16" spans="1:23" ht="50.1" customHeight="1" x14ac:dyDescent="0.25">
      <c r="A16" s="90">
        <v>5</v>
      </c>
      <c r="B16" s="56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>
        <v>4</v>
      </c>
      <c r="M16" s="17">
        <f t="shared" si="0"/>
        <v>4</v>
      </c>
      <c r="N16" s="18" t="str">
        <f t="shared" si="1"/>
        <v>OK</v>
      </c>
      <c r="O16" s="76"/>
      <c r="P16" s="76"/>
      <c r="Q16" s="76"/>
      <c r="R16" s="40"/>
      <c r="S16" s="41"/>
      <c r="T16" s="41"/>
      <c r="U16" s="41"/>
      <c r="V16" s="38"/>
      <c r="W16" s="38"/>
    </row>
    <row r="17" spans="1:23" ht="50.1" customHeight="1" x14ac:dyDescent="0.25">
      <c r="A17" s="90">
        <v>5</v>
      </c>
      <c r="B17" s="56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/>
      <c r="M17" s="17">
        <f t="shared" si="0"/>
        <v>0</v>
      </c>
      <c r="N17" s="18" t="str">
        <f t="shared" si="1"/>
        <v>OK</v>
      </c>
      <c r="O17" s="76"/>
      <c r="P17" s="76"/>
      <c r="Q17" s="76"/>
      <c r="R17" s="40"/>
      <c r="S17" s="41"/>
      <c r="T17" s="41"/>
      <c r="U17" s="41"/>
      <c r="V17" s="38"/>
      <c r="W17" s="38"/>
    </row>
    <row r="18" spans="1:23" ht="50.1" customHeight="1" x14ac:dyDescent="0.25">
      <c r="A18" s="90">
        <v>5</v>
      </c>
      <c r="B18" s="56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>
        <v>2</v>
      </c>
      <c r="M18" s="17">
        <f t="shared" si="0"/>
        <v>2</v>
      </c>
      <c r="N18" s="18" t="str">
        <f t="shared" si="1"/>
        <v>OK</v>
      </c>
      <c r="O18" s="76"/>
      <c r="P18" s="75"/>
      <c r="Q18" s="75"/>
      <c r="R18" s="40"/>
      <c r="S18" s="41"/>
      <c r="T18" s="41"/>
      <c r="U18" s="41"/>
      <c r="V18" s="38"/>
      <c r="W18" s="38"/>
    </row>
    <row r="19" spans="1:23" ht="50.1" customHeight="1" x14ac:dyDescent="0.25">
      <c r="A19" s="90">
        <v>5</v>
      </c>
      <c r="B19" s="56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/>
      <c r="M19" s="17">
        <f t="shared" si="0"/>
        <v>0</v>
      </c>
      <c r="N19" s="18" t="str">
        <f t="shared" si="1"/>
        <v>OK</v>
      </c>
      <c r="O19" s="76"/>
      <c r="P19" s="75"/>
      <c r="Q19" s="76"/>
      <c r="R19" s="40"/>
      <c r="S19" s="41"/>
      <c r="T19" s="41"/>
      <c r="U19" s="41"/>
      <c r="V19" s="38"/>
      <c r="W19" s="38"/>
    </row>
    <row r="20" spans="1:23" ht="50.1" customHeight="1" x14ac:dyDescent="0.25">
      <c r="A20" s="90">
        <v>5</v>
      </c>
      <c r="B20" s="56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>
        <v>20</v>
      </c>
      <c r="M20" s="17">
        <f t="shared" si="0"/>
        <v>20</v>
      </c>
      <c r="N20" s="18" t="str">
        <f t="shared" si="1"/>
        <v>OK</v>
      </c>
      <c r="O20" s="76"/>
      <c r="P20" s="75"/>
      <c r="Q20" s="76"/>
      <c r="R20" s="40"/>
      <c r="S20" s="41"/>
      <c r="T20" s="41"/>
      <c r="U20" s="41"/>
      <c r="V20" s="38"/>
      <c r="W20" s="38"/>
    </row>
    <row r="21" spans="1:23" ht="50.1" customHeight="1" x14ac:dyDescent="0.25">
      <c r="A21" s="90">
        <v>5</v>
      </c>
      <c r="B21" s="56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/>
      <c r="M21" s="17">
        <f t="shared" si="0"/>
        <v>0</v>
      </c>
      <c r="N21" s="18" t="str">
        <f t="shared" si="1"/>
        <v>OK</v>
      </c>
      <c r="O21" s="76"/>
      <c r="P21" s="76"/>
      <c r="Q21" s="76"/>
      <c r="R21" s="40"/>
      <c r="S21" s="41"/>
      <c r="T21" s="41"/>
      <c r="U21" s="41"/>
      <c r="V21" s="38"/>
      <c r="W21" s="38"/>
    </row>
    <row r="22" spans="1:23" ht="50.1" customHeight="1" x14ac:dyDescent="0.25">
      <c r="A22" s="90">
        <v>5</v>
      </c>
      <c r="B22" s="56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0"/>
        <v>0</v>
      </c>
      <c r="N22" s="18" t="str">
        <f t="shared" si="1"/>
        <v>OK</v>
      </c>
      <c r="O22" s="76"/>
      <c r="P22" s="76"/>
      <c r="Q22" s="76"/>
      <c r="R22" s="40"/>
      <c r="S22" s="41"/>
      <c r="T22" s="41"/>
      <c r="U22" s="41"/>
      <c r="V22" s="38"/>
      <c r="W22" s="38"/>
    </row>
    <row r="23" spans="1:23" ht="20.100000000000001" customHeight="1" x14ac:dyDescent="0.25">
      <c r="K23" s="26"/>
      <c r="O23" s="37">
        <f>SUMPRODUCT(K4:K22,O4:O22)</f>
        <v>479.85</v>
      </c>
      <c r="P23" s="37">
        <f>SUMPRODUCT(K4:K22,P4:P22)</f>
        <v>1535.52</v>
      </c>
      <c r="Q23" s="37">
        <f>SUMPRODUCT(K4:K22,Q4:Q22)</f>
        <v>6200</v>
      </c>
      <c r="R23" s="37">
        <f>SUMPRODUCT(K4:K22,R4:R22)</f>
        <v>0</v>
      </c>
    </row>
    <row r="24" spans="1:23" ht="20.100000000000001" customHeight="1" x14ac:dyDescent="0.25">
      <c r="K24" s="26"/>
    </row>
    <row r="25" spans="1:23" ht="20.100000000000001" customHeight="1" x14ac:dyDescent="0.25">
      <c r="K25" s="26"/>
    </row>
  </sheetData>
  <mergeCells count="18">
    <mergeCell ref="A13:A22"/>
    <mergeCell ref="C13:C22"/>
    <mergeCell ref="T1:T2"/>
    <mergeCell ref="C4:C6"/>
    <mergeCell ref="S1:S2"/>
    <mergeCell ref="D1:I2"/>
    <mergeCell ref="J1:N2"/>
    <mergeCell ref="Q1:Q2"/>
    <mergeCell ref="R1:R2"/>
    <mergeCell ref="A4:A6"/>
    <mergeCell ref="P1:P2"/>
    <mergeCell ref="A1:C2"/>
    <mergeCell ref="O1:O2"/>
    <mergeCell ref="V1:V2"/>
    <mergeCell ref="W1:W2"/>
    <mergeCell ref="U1:U2"/>
    <mergeCell ref="A8:A12"/>
    <mergeCell ref="C8:C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5"/>
  <sheetViews>
    <sheetView topLeftCell="D1" zoomScale="80" zoomScaleNormal="80" workbookViewId="0">
      <selection activeCell="R10" sqref="R10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7" width="12" style="5" customWidth="1"/>
    <col min="18" max="18" width="12.7109375" style="5" customWidth="1"/>
    <col min="19" max="21" width="12" style="5" customWidth="1"/>
    <col min="22" max="22" width="11.42578125" style="5" customWidth="1"/>
    <col min="23" max="23" width="11.5703125" style="5" customWidth="1"/>
    <col min="24" max="16384" width="9.7109375" style="2"/>
  </cols>
  <sheetData>
    <row r="1" spans="1:23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127</v>
      </c>
      <c r="P1" s="88" t="s">
        <v>128</v>
      </c>
      <c r="Q1" s="88" t="s">
        <v>24</v>
      </c>
      <c r="R1" s="88" t="s">
        <v>24</v>
      </c>
      <c r="S1" s="88" t="s">
        <v>24</v>
      </c>
      <c r="T1" s="86" t="s">
        <v>24</v>
      </c>
      <c r="U1" s="86" t="s">
        <v>24</v>
      </c>
      <c r="V1" s="86" t="s">
        <v>24</v>
      </c>
      <c r="W1" s="86" t="s">
        <v>24</v>
      </c>
    </row>
    <row r="2" spans="1:23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7"/>
      <c r="U2" s="87"/>
      <c r="V2" s="87"/>
      <c r="W2" s="87"/>
    </row>
    <row r="3" spans="1:23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79">
        <v>44294</v>
      </c>
      <c r="P3" s="79">
        <v>44475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</row>
    <row r="4" spans="1:23" ht="50.1" customHeight="1" x14ac:dyDescent="0.25">
      <c r="A4" s="97">
        <v>1</v>
      </c>
      <c r="B4" s="55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v>5</v>
      </c>
      <c r="M4" s="17">
        <f t="shared" ref="M4:M22" si="0">L4-(SUM(O4:W4))</f>
        <v>1</v>
      </c>
      <c r="N4" s="18" t="str">
        <f t="shared" ref="N4:N22" si="1">IF(M4&lt;0,"ATENÇÃO","OK")</f>
        <v>OK</v>
      </c>
      <c r="O4" s="74"/>
      <c r="P4" s="71">
        <v>4</v>
      </c>
      <c r="Q4" s="41"/>
      <c r="R4" s="41"/>
      <c r="S4" s="40"/>
      <c r="T4" s="41"/>
      <c r="U4" s="41"/>
      <c r="V4" s="38"/>
      <c r="W4" s="38"/>
    </row>
    <row r="5" spans="1:23" ht="50.1" customHeight="1" x14ac:dyDescent="0.25">
      <c r="A5" s="97"/>
      <c r="B5" s="55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v>5</v>
      </c>
      <c r="M5" s="17">
        <f t="shared" si="0"/>
        <v>1</v>
      </c>
      <c r="N5" s="18" t="str">
        <f t="shared" si="1"/>
        <v>OK</v>
      </c>
      <c r="O5" s="74"/>
      <c r="P5" s="71">
        <v>4</v>
      </c>
      <c r="Q5" s="41"/>
      <c r="R5" s="40"/>
      <c r="S5" s="41"/>
      <c r="T5" s="41"/>
      <c r="U5" s="41"/>
      <c r="V5" s="38"/>
      <c r="W5" s="38"/>
    </row>
    <row r="6" spans="1:23" ht="50.1" customHeight="1" x14ac:dyDescent="0.25">
      <c r="A6" s="97"/>
      <c r="B6" s="55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>
        <v>5</v>
      </c>
      <c r="M6" s="17">
        <f t="shared" si="0"/>
        <v>1</v>
      </c>
      <c r="N6" s="18" t="str">
        <f t="shared" si="1"/>
        <v>OK</v>
      </c>
      <c r="O6" s="74"/>
      <c r="P6" s="71">
        <v>4</v>
      </c>
      <c r="Q6" s="41"/>
      <c r="R6" s="40"/>
      <c r="S6" s="41"/>
      <c r="T6" s="41"/>
      <c r="U6" s="41"/>
      <c r="V6" s="38"/>
      <c r="W6" s="38"/>
    </row>
    <row r="7" spans="1:23" ht="50.1" customHeight="1" x14ac:dyDescent="0.25">
      <c r="A7" s="56">
        <v>2</v>
      </c>
      <c r="B7" s="56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>
        <v>5</v>
      </c>
      <c r="M7" s="17">
        <f t="shared" si="0"/>
        <v>0</v>
      </c>
      <c r="N7" s="18" t="str">
        <f t="shared" si="1"/>
        <v>OK</v>
      </c>
      <c r="O7" s="71">
        <v>5</v>
      </c>
      <c r="P7" s="74"/>
      <c r="Q7" s="41"/>
      <c r="R7" s="40"/>
      <c r="S7" s="41"/>
      <c r="T7" s="41"/>
      <c r="U7" s="41"/>
      <c r="V7" s="38"/>
      <c r="W7" s="38"/>
    </row>
    <row r="8" spans="1:23" ht="50.1" customHeight="1" x14ac:dyDescent="0.25">
      <c r="A8" s="98">
        <v>3</v>
      </c>
      <c r="B8" s="55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0"/>
        <v>0</v>
      </c>
      <c r="N8" s="18" t="str">
        <f t="shared" si="1"/>
        <v>OK</v>
      </c>
      <c r="O8" s="74"/>
      <c r="P8" s="74"/>
      <c r="Q8" s="41"/>
      <c r="R8" s="40"/>
      <c r="S8" s="41"/>
      <c r="T8" s="41"/>
      <c r="U8" s="41"/>
      <c r="V8" s="38"/>
      <c r="W8" s="38"/>
    </row>
    <row r="9" spans="1:23" ht="50.1" customHeight="1" x14ac:dyDescent="0.25">
      <c r="A9" s="98">
        <v>3</v>
      </c>
      <c r="B9" s="55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0"/>
        <v>0</v>
      </c>
      <c r="N9" s="18" t="str">
        <f t="shared" si="1"/>
        <v>OK</v>
      </c>
      <c r="O9" s="72"/>
      <c r="P9" s="74"/>
      <c r="Q9" s="41"/>
      <c r="R9" s="38"/>
      <c r="S9" s="41"/>
      <c r="T9" s="38"/>
      <c r="U9" s="41"/>
      <c r="V9" s="38"/>
      <c r="W9" s="38"/>
    </row>
    <row r="10" spans="1:23" ht="50.1" customHeight="1" x14ac:dyDescent="0.25">
      <c r="A10" s="98">
        <v>3</v>
      </c>
      <c r="B10" s="55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/>
      <c r="M10" s="17">
        <f t="shared" si="0"/>
        <v>0</v>
      </c>
      <c r="N10" s="18" t="str">
        <f t="shared" si="1"/>
        <v>OK</v>
      </c>
      <c r="O10" s="74"/>
      <c r="P10" s="74"/>
      <c r="Q10" s="41"/>
      <c r="R10" s="40"/>
      <c r="S10" s="41"/>
      <c r="T10" s="41"/>
      <c r="U10" s="41"/>
      <c r="V10" s="38"/>
      <c r="W10" s="38"/>
    </row>
    <row r="11" spans="1:23" ht="50.1" customHeight="1" x14ac:dyDescent="0.25">
      <c r="A11" s="98"/>
      <c r="B11" s="55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0"/>
        <v>0</v>
      </c>
      <c r="N11" s="18" t="str">
        <f t="shared" si="1"/>
        <v>OK</v>
      </c>
      <c r="O11" s="74"/>
      <c r="P11" s="74"/>
      <c r="Q11" s="41"/>
      <c r="R11" s="40"/>
      <c r="S11" s="41"/>
      <c r="T11" s="41"/>
      <c r="U11" s="41"/>
      <c r="V11" s="38"/>
      <c r="W11" s="38"/>
    </row>
    <row r="12" spans="1:23" ht="50.1" customHeight="1" x14ac:dyDescent="0.25">
      <c r="A12" s="98">
        <v>3</v>
      </c>
      <c r="B12" s="55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0"/>
        <v>0</v>
      </c>
      <c r="N12" s="18" t="str">
        <f t="shared" si="1"/>
        <v>OK</v>
      </c>
      <c r="O12" s="74"/>
      <c r="P12" s="74"/>
      <c r="Q12" s="41"/>
      <c r="R12" s="40"/>
      <c r="S12" s="41"/>
      <c r="T12" s="41"/>
      <c r="U12" s="41"/>
      <c r="V12" s="38"/>
      <c r="W12" s="38"/>
    </row>
    <row r="13" spans="1:23" ht="50.1" customHeight="1" x14ac:dyDescent="0.25">
      <c r="A13" s="90">
        <v>4</v>
      </c>
      <c r="B13" s="56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/>
      <c r="M13" s="17">
        <f t="shared" si="0"/>
        <v>0</v>
      </c>
      <c r="N13" s="18" t="str">
        <f t="shared" si="1"/>
        <v>OK</v>
      </c>
      <c r="O13" s="74"/>
      <c r="P13" s="74"/>
      <c r="Q13" s="41"/>
      <c r="R13" s="40"/>
      <c r="S13" s="41"/>
      <c r="T13" s="41"/>
      <c r="U13" s="41"/>
      <c r="V13" s="38"/>
      <c r="W13" s="38"/>
    </row>
    <row r="14" spans="1:23" ht="50.1" customHeight="1" x14ac:dyDescent="0.25">
      <c r="A14" s="90">
        <v>5</v>
      </c>
      <c r="B14" s="56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>
        <v>8</v>
      </c>
      <c r="M14" s="17">
        <f t="shared" si="0"/>
        <v>8</v>
      </c>
      <c r="N14" s="18" t="str">
        <f t="shared" si="1"/>
        <v>OK</v>
      </c>
      <c r="O14" s="74"/>
      <c r="P14" s="74"/>
      <c r="Q14" s="40"/>
      <c r="R14" s="40"/>
      <c r="S14" s="41"/>
      <c r="T14" s="41"/>
      <c r="U14" s="41"/>
      <c r="V14" s="38"/>
      <c r="W14" s="38"/>
    </row>
    <row r="15" spans="1:23" ht="50.1" customHeight="1" x14ac:dyDescent="0.25">
      <c r="A15" s="90">
        <v>5</v>
      </c>
      <c r="B15" s="56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0"/>
        <v>0</v>
      </c>
      <c r="N15" s="18" t="str">
        <f t="shared" si="1"/>
        <v>OK</v>
      </c>
      <c r="O15" s="74"/>
      <c r="P15" s="74"/>
      <c r="Q15" s="40"/>
      <c r="R15" s="40"/>
      <c r="S15" s="41"/>
      <c r="T15" s="41"/>
      <c r="U15" s="41"/>
      <c r="V15" s="38"/>
      <c r="W15" s="38"/>
    </row>
    <row r="16" spans="1:23" ht="50.1" customHeight="1" x14ac:dyDescent="0.25">
      <c r="A16" s="90">
        <v>5</v>
      </c>
      <c r="B16" s="56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/>
      <c r="M16" s="17">
        <f t="shared" si="0"/>
        <v>0</v>
      </c>
      <c r="N16" s="18" t="str">
        <f t="shared" si="1"/>
        <v>OK</v>
      </c>
      <c r="O16" s="74"/>
      <c r="P16" s="74"/>
      <c r="Q16" s="41"/>
      <c r="R16" s="40"/>
      <c r="S16" s="41"/>
      <c r="T16" s="41"/>
      <c r="U16" s="41"/>
      <c r="V16" s="38"/>
      <c r="W16" s="38"/>
    </row>
    <row r="17" spans="1:23" ht="50.1" customHeight="1" x14ac:dyDescent="0.25">
      <c r="A17" s="90">
        <v>5</v>
      </c>
      <c r="B17" s="56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>
        <v>8</v>
      </c>
      <c r="M17" s="17">
        <f t="shared" si="0"/>
        <v>8</v>
      </c>
      <c r="N17" s="18" t="str">
        <f t="shared" si="1"/>
        <v>OK</v>
      </c>
      <c r="O17" s="74"/>
      <c r="P17" s="74"/>
      <c r="Q17" s="41"/>
      <c r="R17" s="40"/>
      <c r="S17" s="41"/>
      <c r="T17" s="41"/>
      <c r="U17" s="41"/>
      <c r="V17" s="38"/>
      <c r="W17" s="38"/>
    </row>
    <row r="18" spans="1:23" ht="50.1" customHeight="1" x14ac:dyDescent="0.25">
      <c r="A18" s="90">
        <v>5</v>
      </c>
      <c r="B18" s="56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/>
      <c r="M18" s="17">
        <f t="shared" si="0"/>
        <v>0</v>
      </c>
      <c r="N18" s="18" t="str">
        <f t="shared" si="1"/>
        <v>OK</v>
      </c>
      <c r="O18" s="74"/>
      <c r="P18" s="74"/>
      <c r="Q18" s="40"/>
      <c r="R18" s="40"/>
      <c r="S18" s="41"/>
      <c r="T18" s="41"/>
      <c r="U18" s="41"/>
      <c r="V18" s="38"/>
      <c r="W18" s="38"/>
    </row>
    <row r="19" spans="1:23" ht="50.1" customHeight="1" x14ac:dyDescent="0.25">
      <c r="A19" s="90">
        <v>5</v>
      </c>
      <c r="B19" s="56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/>
      <c r="M19" s="17">
        <f t="shared" si="0"/>
        <v>0</v>
      </c>
      <c r="N19" s="18" t="str">
        <f t="shared" si="1"/>
        <v>OK</v>
      </c>
      <c r="O19" s="74"/>
      <c r="P19" s="74"/>
      <c r="Q19" s="41"/>
      <c r="R19" s="40"/>
      <c r="S19" s="41"/>
      <c r="T19" s="41"/>
      <c r="U19" s="41"/>
      <c r="V19" s="38"/>
      <c r="W19" s="38"/>
    </row>
    <row r="20" spans="1:23" ht="50.1" customHeight="1" x14ac:dyDescent="0.25">
      <c r="A20" s="90">
        <v>5</v>
      </c>
      <c r="B20" s="56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/>
      <c r="M20" s="17">
        <f t="shared" si="0"/>
        <v>0</v>
      </c>
      <c r="N20" s="18" t="str">
        <f t="shared" si="1"/>
        <v>OK</v>
      </c>
      <c r="O20" s="74"/>
      <c r="P20" s="74"/>
      <c r="Q20" s="41"/>
      <c r="R20" s="40"/>
      <c r="S20" s="41"/>
      <c r="T20" s="41"/>
      <c r="U20" s="41"/>
      <c r="V20" s="38"/>
      <c r="W20" s="38"/>
    </row>
    <row r="21" spans="1:23" ht="50.1" customHeight="1" x14ac:dyDescent="0.25">
      <c r="A21" s="90">
        <v>5</v>
      </c>
      <c r="B21" s="56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>
        <v>2</v>
      </c>
      <c r="M21" s="17">
        <f t="shared" si="0"/>
        <v>2</v>
      </c>
      <c r="N21" s="18" t="str">
        <f t="shared" si="1"/>
        <v>OK</v>
      </c>
      <c r="O21" s="74"/>
      <c r="P21" s="74"/>
      <c r="Q21" s="41"/>
      <c r="R21" s="40"/>
      <c r="S21" s="41"/>
      <c r="T21" s="41"/>
      <c r="U21" s="41"/>
      <c r="V21" s="38"/>
      <c r="W21" s="38"/>
    </row>
    <row r="22" spans="1:23" ht="50.1" customHeight="1" x14ac:dyDescent="0.25">
      <c r="A22" s="90">
        <v>5</v>
      </c>
      <c r="B22" s="56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0"/>
        <v>0</v>
      </c>
      <c r="N22" s="18" t="str">
        <f t="shared" si="1"/>
        <v>OK</v>
      </c>
      <c r="O22" s="74"/>
      <c r="P22" s="74"/>
      <c r="Q22" s="41"/>
      <c r="R22" s="40"/>
      <c r="S22" s="41"/>
      <c r="T22" s="41"/>
      <c r="U22" s="41"/>
      <c r="V22" s="38"/>
      <c r="W22" s="38"/>
    </row>
    <row r="23" spans="1:23" ht="20.100000000000001" customHeight="1" x14ac:dyDescent="0.25">
      <c r="K23" s="26"/>
      <c r="O23" s="37">
        <f>SUMPRODUCT(K4:K22,O4:O22)</f>
        <v>3776.6000000000004</v>
      </c>
      <c r="P23" s="37">
        <f>SUMPRODUCT(K4:K22,P4:P22)</f>
        <v>40000</v>
      </c>
      <c r="Q23" s="37">
        <f>SUMPRODUCT(K4:K22,Q4:Q22)</f>
        <v>0</v>
      </c>
      <c r="R23" s="37">
        <f>SUMPRODUCT(K4:K22,R4:R22)</f>
        <v>0</v>
      </c>
    </row>
    <row r="24" spans="1:23" ht="20.100000000000001" customHeight="1" x14ac:dyDescent="0.25">
      <c r="K24" s="26"/>
    </row>
    <row r="25" spans="1:23" ht="20.100000000000001" customHeight="1" x14ac:dyDescent="0.25">
      <c r="K25" s="26"/>
    </row>
  </sheetData>
  <mergeCells count="18">
    <mergeCell ref="U1:U2"/>
    <mergeCell ref="V1:V2"/>
    <mergeCell ref="W1:W2"/>
    <mergeCell ref="A8:A12"/>
    <mergeCell ref="C8:C12"/>
    <mergeCell ref="D1:I2"/>
    <mergeCell ref="J1:N2"/>
    <mergeCell ref="R1:R2"/>
    <mergeCell ref="S1:S2"/>
    <mergeCell ref="T1:T2"/>
    <mergeCell ref="A13:A22"/>
    <mergeCell ref="C13:C22"/>
    <mergeCell ref="C4:C6"/>
    <mergeCell ref="A1:C2"/>
    <mergeCell ref="Q1:Q2"/>
    <mergeCell ref="P1:P2"/>
    <mergeCell ref="A4:A6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5"/>
  <sheetViews>
    <sheetView topLeftCell="H1" zoomScale="80" zoomScaleNormal="80" workbookViewId="0">
      <selection activeCell="AD10" sqref="AD10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7" width="13.7109375" style="5" bestFit="1" customWidth="1"/>
    <col min="18" max="18" width="15.85546875" style="5" bestFit="1" customWidth="1"/>
    <col min="19" max="19" width="12.7109375" style="5" customWidth="1"/>
    <col min="20" max="22" width="12" style="5" customWidth="1"/>
    <col min="23" max="23" width="11.42578125" style="5" customWidth="1"/>
    <col min="24" max="24" width="11.5703125" style="5" customWidth="1"/>
    <col min="25" max="16384" width="9.7109375" style="2"/>
  </cols>
  <sheetData>
    <row r="1" spans="1:24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84</v>
      </c>
      <c r="P1" s="88" t="s">
        <v>85</v>
      </c>
      <c r="Q1" s="88" t="s">
        <v>86</v>
      </c>
      <c r="R1" s="88" t="s">
        <v>87</v>
      </c>
      <c r="S1" s="88" t="s">
        <v>24</v>
      </c>
      <c r="T1" s="88" t="s">
        <v>24</v>
      </c>
      <c r="U1" s="86" t="s">
        <v>24</v>
      </c>
      <c r="V1" s="86" t="s">
        <v>24</v>
      </c>
      <c r="W1" s="86" t="s">
        <v>24</v>
      </c>
      <c r="X1" s="86" t="s">
        <v>24</v>
      </c>
    </row>
    <row r="2" spans="1:24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8"/>
      <c r="U2" s="87"/>
      <c r="V2" s="87"/>
      <c r="W2" s="87"/>
      <c r="X2" s="87"/>
    </row>
    <row r="3" spans="1:24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16" t="s">
        <v>88</v>
      </c>
      <c r="P3" s="61">
        <v>44314</v>
      </c>
      <c r="Q3" s="61">
        <v>44368</v>
      </c>
      <c r="R3" s="61">
        <v>44368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</row>
    <row r="4" spans="1:24" ht="50.1" customHeight="1" x14ac:dyDescent="0.25">
      <c r="A4" s="97">
        <v>1</v>
      </c>
      <c r="B4" s="55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v>4</v>
      </c>
      <c r="M4" s="17">
        <f>L4-(SUM(O4:X4))</f>
        <v>0</v>
      </c>
      <c r="N4" s="18" t="str">
        <f t="shared" ref="N4:N22" si="0">IF(M4&lt;0,"ATENÇÃO","OK")</f>
        <v>OK</v>
      </c>
      <c r="O4" s="40"/>
      <c r="P4" s="38"/>
      <c r="Q4" s="66">
        <v>4</v>
      </c>
      <c r="R4" s="41"/>
      <c r="S4" s="41"/>
      <c r="T4" s="40"/>
      <c r="U4" s="41"/>
      <c r="V4" s="41"/>
      <c r="W4" s="38"/>
      <c r="X4" s="38"/>
    </row>
    <row r="5" spans="1:24" ht="50.1" customHeight="1" x14ac:dyDescent="0.25">
      <c r="A5" s="97"/>
      <c r="B5" s="55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v>4</v>
      </c>
      <c r="M5" s="17">
        <f t="shared" ref="M5:M22" si="1">L5-(SUM(O5:X5))</f>
        <v>0</v>
      </c>
      <c r="N5" s="18" t="str">
        <f t="shared" si="0"/>
        <v>OK</v>
      </c>
      <c r="O5" s="40"/>
      <c r="P5" s="41"/>
      <c r="Q5" s="66">
        <v>4</v>
      </c>
      <c r="R5" s="41"/>
      <c r="S5" s="40"/>
      <c r="T5" s="41"/>
      <c r="U5" s="41"/>
      <c r="V5" s="41"/>
      <c r="W5" s="38"/>
      <c r="X5" s="38"/>
    </row>
    <row r="6" spans="1:24" ht="50.1" customHeight="1" x14ac:dyDescent="0.25">
      <c r="A6" s="97"/>
      <c r="B6" s="55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>
        <v>8</v>
      </c>
      <c r="M6" s="17">
        <f t="shared" si="1"/>
        <v>0</v>
      </c>
      <c r="N6" s="18" t="str">
        <f t="shared" si="0"/>
        <v>OK</v>
      </c>
      <c r="O6" s="41"/>
      <c r="P6" s="41"/>
      <c r="Q6" s="66">
        <v>8</v>
      </c>
      <c r="R6" s="41"/>
      <c r="S6" s="40"/>
      <c r="T6" s="41"/>
      <c r="U6" s="41"/>
      <c r="V6" s="41"/>
      <c r="W6" s="38"/>
      <c r="X6" s="38"/>
    </row>
    <row r="7" spans="1:24" ht="50.1" customHeight="1" x14ac:dyDescent="0.25">
      <c r="A7" s="56">
        <v>2</v>
      </c>
      <c r="B7" s="56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>
        <v>8</v>
      </c>
      <c r="M7" s="17">
        <f t="shared" si="1"/>
        <v>0</v>
      </c>
      <c r="N7" s="18" t="str">
        <f t="shared" si="0"/>
        <v>OK</v>
      </c>
      <c r="O7" s="66">
        <v>8</v>
      </c>
      <c r="P7" s="41"/>
      <c r="Q7" s="41"/>
      <c r="R7" s="41"/>
      <c r="S7" s="40"/>
      <c r="T7" s="41"/>
      <c r="U7" s="41"/>
      <c r="V7" s="41"/>
      <c r="W7" s="38"/>
      <c r="X7" s="38"/>
    </row>
    <row r="8" spans="1:24" ht="50.1" customHeight="1" x14ac:dyDescent="0.25">
      <c r="A8" s="98">
        <v>3</v>
      </c>
      <c r="B8" s="55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1"/>
        <v>0</v>
      </c>
      <c r="N8" s="18" t="str">
        <f t="shared" si="0"/>
        <v>OK</v>
      </c>
      <c r="O8" s="41"/>
      <c r="P8" s="41"/>
      <c r="Q8" s="41"/>
      <c r="R8" s="41"/>
      <c r="S8" s="40"/>
      <c r="T8" s="41"/>
      <c r="U8" s="41"/>
      <c r="V8" s="41"/>
      <c r="W8" s="38"/>
      <c r="X8" s="38"/>
    </row>
    <row r="9" spans="1:24" ht="50.1" customHeight="1" x14ac:dyDescent="0.25">
      <c r="A9" s="98">
        <v>3</v>
      </c>
      <c r="B9" s="55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1"/>
        <v>0</v>
      </c>
      <c r="N9" s="18" t="str">
        <f t="shared" si="0"/>
        <v>OK</v>
      </c>
      <c r="O9" s="42"/>
      <c r="P9" s="41"/>
      <c r="Q9" s="38"/>
      <c r="R9" s="41"/>
      <c r="S9" s="38"/>
      <c r="T9" s="41"/>
      <c r="U9" s="38"/>
      <c r="V9" s="41"/>
      <c r="W9" s="38"/>
      <c r="X9" s="38"/>
    </row>
    <row r="10" spans="1:24" ht="50.1" customHeight="1" x14ac:dyDescent="0.25">
      <c r="A10" s="98">
        <v>3</v>
      </c>
      <c r="B10" s="55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/>
      <c r="M10" s="17">
        <f t="shared" si="1"/>
        <v>0</v>
      </c>
      <c r="N10" s="18" t="str">
        <f t="shared" si="0"/>
        <v>OK</v>
      </c>
      <c r="O10" s="41"/>
      <c r="P10" s="41"/>
      <c r="Q10" s="41"/>
      <c r="R10" s="41"/>
      <c r="S10" s="40"/>
      <c r="T10" s="41"/>
      <c r="U10" s="41"/>
      <c r="V10" s="41"/>
      <c r="W10" s="38"/>
      <c r="X10" s="38"/>
    </row>
    <row r="11" spans="1:24" ht="50.1" customHeight="1" x14ac:dyDescent="0.25">
      <c r="A11" s="98"/>
      <c r="B11" s="55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1"/>
        <v>0</v>
      </c>
      <c r="N11" s="18" t="str">
        <f t="shared" si="0"/>
        <v>OK</v>
      </c>
      <c r="O11" s="41"/>
      <c r="P11" s="41"/>
      <c r="Q11" s="41"/>
      <c r="R11" s="41"/>
      <c r="S11" s="40"/>
      <c r="T11" s="41"/>
      <c r="U11" s="41"/>
      <c r="V11" s="41"/>
      <c r="W11" s="38"/>
      <c r="X11" s="38"/>
    </row>
    <row r="12" spans="1:24" ht="50.1" customHeight="1" x14ac:dyDescent="0.25">
      <c r="A12" s="98">
        <v>3</v>
      </c>
      <c r="B12" s="55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1"/>
        <v>0</v>
      </c>
      <c r="N12" s="18" t="str">
        <f t="shared" si="0"/>
        <v>OK</v>
      </c>
      <c r="O12" s="41"/>
      <c r="P12" s="41"/>
      <c r="Q12" s="41"/>
      <c r="R12" s="41"/>
      <c r="S12" s="40"/>
      <c r="T12" s="41"/>
      <c r="U12" s="41"/>
      <c r="V12" s="41"/>
      <c r="W12" s="38"/>
      <c r="X12" s="38"/>
    </row>
    <row r="13" spans="1:24" ht="50.1" customHeight="1" x14ac:dyDescent="0.25">
      <c r="A13" s="90">
        <v>4</v>
      </c>
      <c r="B13" s="56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>
        <v>1</v>
      </c>
      <c r="M13" s="17">
        <f t="shared" si="1"/>
        <v>0</v>
      </c>
      <c r="N13" s="18" t="str">
        <f t="shared" si="0"/>
        <v>OK</v>
      </c>
      <c r="O13" s="41"/>
      <c r="P13" s="41"/>
      <c r="Q13" s="41"/>
      <c r="R13" s="66">
        <v>1</v>
      </c>
      <c r="S13" s="40"/>
      <c r="T13" s="41"/>
      <c r="U13" s="41"/>
      <c r="V13" s="41"/>
      <c r="W13" s="38"/>
      <c r="X13" s="38"/>
    </row>
    <row r="14" spans="1:24" ht="50.1" customHeight="1" x14ac:dyDescent="0.25">
      <c r="A14" s="90">
        <v>5</v>
      </c>
      <c r="B14" s="56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>
        <v>2</v>
      </c>
      <c r="M14" s="17">
        <f t="shared" si="1"/>
        <v>0</v>
      </c>
      <c r="N14" s="18" t="str">
        <f t="shared" si="0"/>
        <v>OK</v>
      </c>
      <c r="O14" s="41"/>
      <c r="P14" s="66">
        <v>2</v>
      </c>
      <c r="Q14" s="41"/>
      <c r="R14" s="40"/>
      <c r="S14" s="40"/>
      <c r="T14" s="41"/>
      <c r="U14" s="41"/>
      <c r="V14" s="41"/>
      <c r="W14" s="38"/>
      <c r="X14" s="38"/>
    </row>
    <row r="15" spans="1:24" ht="50.1" customHeight="1" x14ac:dyDescent="0.25">
      <c r="A15" s="90">
        <v>5</v>
      </c>
      <c r="B15" s="56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1"/>
        <v>0</v>
      </c>
      <c r="N15" s="18" t="str">
        <f t="shared" si="0"/>
        <v>OK</v>
      </c>
      <c r="O15" s="41"/>
      <c r="P15" s="41"/>
      <c r="Q15" s="41"/>
      <c r="R15" s="40"/>
      <c r="S15" s="40"/>
      <c r="T15" s="41"/>
      <c r="U15" s="41"/>
      <c r="V15" s="41"/>
      <c r="W15" s="38"/>
      <c r="X15" s="38"/>
    </row>
    <row r="16" spans="1:24" ht="50.1" customHeight="1" x14ac:dyDescent="0.25">
      <c r="A16" s="90">
        <v>5</v>
      </c>
      <c r="B16" s="56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/>
      <c r="M16" s="17">
        <f t="shared" si="1"/>
        <v>0</v>
      </c>
      <c r="N16" s="18" t="str">
        <f t="shared" si="0"/>
        <v>OK</v>
      </c>
      <c r="O16" s="41"/>
      <c r="P16" s="41"/>
      <c r="Q16" s="41"/>
      <c r="R16" s="41"/>
      <c r="S16" s="40"/>
      <c r="T16" s="41"/>
      <c r="U16" s="41"/>
      <c r="V16" s="41"/>
      <c r="W16" s="38"/>
      <c r="X16" s="38"/>
    </row>
    <row r="17" spans="1:24" ht="50.1" customHeight="1" x14ac:dyDescent="0.25">
      <c r="A17" s="90">
        <v>5</v>
      </c>
      <c r="B17" s="56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/>
      <c r="M17" s="17">
        <f t="shared" si="1"/>
        <v>0</v>
      </c>
      <c r="N17" s="18" t="str">
        <f t="shared" si="0"/>
        <v>OK</v>
      </c>
      <c r="O17" s="41"/>
      <c r="P17" s="41"/>
      <c r="Q17" s="40"/>
      <c r="R17" s="41"/>
      <c r="S17" s="40"/>
      <c r="T17" s="41"/>
      <c r="U17" s="41"/>
      <c r="V17" s="41"/>
      <c r="W17" s="38"/>
      <c r="X17" s="38"/>
    </row>
    <row r="18" spans="1:24" ht="50.1" customHeight="1" x14ac:dyDescent="0.25">
      <c r="A18" s="90">
        <v>5</v>
      </c>
      <c r="B18" s="56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>
        <v>2</v>
      </c>
      <c r="M18" s="17">
        <f t="shared" si="1"/>
        <v>0</v>
      </c>
      <c r="N18" s="18" t="str">
        <f t="shared" si="0"/>
        <v>OK</v>
      </c>
      <c r="O18" s="41"/>
      <c r="P18" s="40"/>
      <c r="Q18" s="41"/>
      <c r="R18" s="67">
        <v>2</v>
      </c>
      <c r="S18" s="40"/>
      <c r="T18" s="41"/>
      <c r="U18" s="41"/>
      <c r="V18" s="41"/>
      <c r="W18" s="38"/>
      <c r="X18" s="38"/>
    </row>
    <row r="19" spans="1:24" ht="50.1" customHeight="1" x14ac:dyDescent="0.25">
      <c r="A19" s="90">
        <v>5</v>
      </c>
      <c r="B19" s="56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/>
      <c r="M19" s="17">
        <f t="shared" si="1"/>
        <v>0</v>
      </c>
      <c r="N19" s="18" t="str">
        <f t="shared" si="0"/>
        <v>OK</v>
      </c>
      <c r="O19" s="41"/>
      <c r="P19" s="40"/>
      <c r="Q19" s="41"/>
      <c r="R19" s="41"/>
      <c r="S19" s="40"/>
      <c r="T19" s="41"/>
      <c r="U19" s="41"/>
      <c r="V19" s="41"/>
      <c r="W19" s="38"/>
      <c r="X19" s="38"/>
    </row>
    <row r="20" spans="1:24" ht="50.1" customHeight="1" x14ac:dyDescent="0.25">
      <c r="A20" s="90">
        <v>5</v>
      </c>
      <c r="B20" s="56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>
        <v>20</v>
      </c>
      <c r="M20" s="17">
        <f t="shared" si="1"/>
        <v>0</v>
      </c>
      <c r="N20" s="18" t="str">
        <f t="shared" si="0"/>
        <v>OK</v>
      </c>
      <c r="O20" s="41"/>
      <c r="P20" s="40"/>
      <c r="Q20" s="41"/>
      <c r="R20" s="66">
        <v>20</v>
      </c>
      <c r="S20" s="40"/>
      <c r="T20" s="41"/>
      <c r="U20" s="41"/>
      <c r="V20" s="41"/>
      <c r="W20" s="38"/>
      <c r="X20" s="38"/>
    </row>
    <row r="21" spans="1:24" ht="50.1" customHeight="1" x14ac:dyDescent="0.25">
      <c r="A21" s="90">
        <v>5</v>
      </c>
      <c r="B21" s="56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>
        <v>1</v>
      </c>
      <c r="M21" s="17">
        <f t="shared" si="1"/>
        <v>0</v>
      </c>
      <c r="N21" s="18" t="str">
        <f t="shared" si="0"/>
        <v>OK</v>
      </c>
      <c r="O21" s="41"/>
      <c r="P21" s="41"/>
      <c r="Q21" s="41"/>
      <c r="R21" s="66">
        <v>1</v>
      </c>
      <c r="S21" s="40"/>
      <c r="T21" s="41"/>
      <c r="U21" s="41"/>
      <c r="V21" s="41"/>
      <c r="W21" s="38"/>
      <c r="X21" s="38"/>
    </row>
    <row r="22" spans="1:24" ht="50.1" customHeight="1" x14ac:dyDescent="0.25">
      <c r="A22" s="90">
        <v>5</v>
      </c>
      <c r="B22" s="56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1"/>
        <v>0</v>
      </c>
      <c r="N22" s="18" t="str">
        <f t="shared" si="0"/>
        <v>OK</v>
      </c>
      <c r="O22" s="41"/>
      <c r="P22" s="41"/>
      <c r="Q22" s="41"/>
      <c r="R22" s="41"/>
      <c r="S22" s="40"/>
      <c r="T22" s="41"/>
      <c r="U22" s="41"/>
      <c r="V22" s="41"/>
      <c r="W22" s="38"/>
      <c r="X22" s="38"/>
    </row>
    <row r="23" spans="1:24" ht="20.100000000000001" customHeight="1" x14ac:dyDescent="0.25">
      <c r="K23" s="26"/>
      <c r="O23" s="37">
        <f>SUMPRODUCT(K4:K22,O4:O22)</f>
        <v>6042.56</v>
      </c>
      <c r="P23" s="37">
        <f>SUMPRODUCT(K4:K22,P4:P22)</f>
        <v>959.7</v>
      </c>
      <c r="Q23" s="37">
        <f>SUMPRODUCT(K4:K22,Q4:Q22)</f>
        <v>55200</v>
      </c>
      <c r="R23" s="37">
        <f>SUMPRODUCT(K4:K22,R4:R22)</f>
        <v>4886.3999999999996</v>
      </c>
      <c r="S23" s="37">
        <f>SUMPRODUCT(K4:K22,S4:S22)</f>
        <v>0</v>
      </c>
    </row>
    <row r="24" spans="1:24" ht="20.100000000000001" customHeight="1" x14ac:dyDescent="0.25">
      <c r="K24" s="26"/>
    </row>
    <row r="25" spans="1:24" ht="20.100000000000001" customHeight="1" x14ac:dyDescent="0.25">
      <c r="K25" s="26"/>
    </row>
  </sheetData>
  <mergeCells count="19">
    <mergeCell ref="V1:V2"/>
    <mergeCell ref="W1:W2"/>
    <mergeCell ref="X1:X2"/>
    <mergeCell ref="A8:A12"/>
    <mergeCell ref="C8:C12"/>
    <mergeCell ref="A13:A22"/>
    <mergeCell ref="C13:C22"/>
    <mergeCell ref="T1:T2"/>
    <mergeCell ref="U1:U2"/>
    <mergeCell ref="A4:A6"/>
    <mergeCell ref="Q1:Q2"/>
    <mergeCell ref="R1:R2"/>
    <mergeCell ref="S1:S2"/>
    <mergeCell ref="O1:O2"/>
    <mergeCell ref="P1:P2"/>
    <mergeCell ref="A1:C2"/>
    <mergeCell ref="C4:C6"/>
    <mergeCell ref="D1:I2"/>
    <mergeCell ref="J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5"/>
  <sheetViews>
    <sheetView zoomScale="80" zoomScaleNormal="80" workbookViewId="0">
      <selection activeCell="P8" sqref="P8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8" width="12" style="5" customWidth="1"/>
    <col min="19" max="19" width="12.7109375" style="5" customWidth="1"/>
    <col min="20" max="22" width="12" style="5" customWidth="1"/>
    <col min="23" max="23" width="11.42578125" style="5" customWidth="1"/>
    <col min="24" max="24" width="11.5703125" style="5" customWidth="1"/>
    <col min="25" max="16384" width="9.7109375" style="2"/>
  </cols>
  <sheetData>
    <row r="1" spans="1:24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114</v>
      </c>
      <c r="P1" s="88" t="s">
        <v>115</v>
      </c>
      <c r="Q1" s="88" t="s">
        <v>116</v>
      </c>
      <c r="R1" s="86" t="s">
        <v>24</v>
      </c>
      <c r="S1" s="88" t="s">
        <v>117</v>
      </c>
      <c r="T1" s="88" t="s">
        <v>118</v>
      </c>
      <c r="U1" s="86" t="s">
        <v>119</v>
      </c>
      <c r="V1" s="86" t="s">
        <v>24</v>
      </c>
      <c r="W1" s="86" t="s">
        <v>24</v>
      </c>
      <c r="X1" s="86" t="s">
        <v>24</v>
      </c>
    </row>
    <row r="2" spans="1:24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7"/>
      <c r="S2" s="88"/>
      <c r="T2" s="88"/>
      <c r="U2" s="87"/>
      <c r="V2" s="87"/>
      <c r="W2" s="87"/>
      <c r="X2" s="87"/>
    </row>
    <row r="3" spans="1:24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79" t="s">
        <v>120</v>
      </c>
      <c r="P3" s="79" t="s">
        <v>121</v>
      </c>
      <c r="Q3" s="73" t="s">
        <v>122</v>
      </c>
      <c r="R3" s="73" t="s">
        <v>123</v>
      </c>
      <c r="S3" s="73" t="s">
        <v>124</v>
      </c>
      <c r="T3" s="73" t="s">
        <v>125</v>
      </c>
      <c r="U3" s="73" t="s">
        <v>126</v>
      </c>
      <c r="V3" s="16" t="s">
        <v>1</v>
      </c>
      <c r="W3" s="16" t="s">
        <v>1</v>
      </c>
      <c r="X3" s="16" t="s">
        <v>1</v>
      </c>
    </row>
    <row r="4" spans="1:24" ht="50.1" customHeight="1" x14ac:dyDescent="0.25">
      <c r="A4" s="97">
        <v>1</v>
      </c>
      <c r="B4" s="55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v>6</v>
      </c>
      <c r="M4" s="17">
        <f>L4-(SUM(O4:X4))</f>
        <v>0</v>
      </c>
      <c r="N4" s="18" t="str">
        <f t="shared" ref="N4:N22" si="0">IF(M4&lt;0,"ATENÇÃO","OK")</f>
        <v>OK</v>
      </c>
      <c r="O4" s="78">
        <v>4</v>
      </c>
      <c r="P4" s="74"/>
      <c r="Q4" s="76"/>
      <c r="R4" s="78">
        <v>1</v>
      </c>
      <c r="S4" s="78">
        <v>1</v>
      </c>
      <c r="T4" s="75"/>
      <c r="U4" s="76"/>
      <c r="V4" s="41"/>
      <c r="W4" s="38"/>
      <c r="X4" s="38"/>
    </row>
    <row r="5" spans="1:24" ht="50.1" customHeight="1" x14ac:dyDescent="0.25">
      <c r="A5" s="97"/>
      <c r="B5" s="55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v>6</v>
      </c>
      <c r="M5" s="17">
        <f t="shared" ref="M5:M22" si="1">L5-(SUM(O5:X5))</f>
        <v>0</v>
      </c>
      <c r="N5" s="18" t="str">
        <f t="shared" si="0"/>
        <v>OK</v>
      </c>
      <c r="O5" s="78">
        <v>4</v>
      </c>
      <c r="P5" s="76"/>
      <c r="Q5" s="76"/>
      <c r="R5" s="78">
        <v>1</v>
      </c>
      <c r="S5" s="78">
        <v>1</v>
      </c>
      <c r="T5" s="76"/>
      <c r="U5" s="76"/>
      <c r="V5" s="41"/>
      <c r="W5" s="38"/>
      <c r="X5" s="38"/>
    </row>
    <row r="6" spans="1:24" ht="50.1" customHeight="1" x14ac:dyDescent="0.25">
      <c r="A6" s="97"/>
      <c r="B6" s="55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/>
      <c r="M6" s="17">
        <f t="shared" si="1"/>
        <v>0</v>
      </c>
      <c r="N6" s="18" t="str">
        <f t="shared" si="0"/>
        <v>OK</v>
      </c>
      <c r="O6" s="76"/>
      <c r="P6" s="76"/>
      <c r="Q6" s="76"/>
      <c r="R6" s="76"/>
      <c r="S6" s="75"/>
      <c r="T6" s="76"/>
      <c r="U6" s="76"/>
      <c r="V6" s="41"/>
      <c r="W6" s="38"/>
      <c r="X6" s="38"/>
    </row>
    <row r="7" spans="1:24" ht="50.1" customHeight="1" x14ac:dyDescent="0.25">
      <c r="A7" s="56">
        <v>2</v>
      </c>
      <c r="B7" s="56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>
        <v>3</v>
      </c>
      <c r="M7" s="17">
        <f t="shared" si="1"/>
        <v>0</v>
      </c>
      <c r="N7" s="18" t="str">
        <f t="shared" si="0"/>
        <v>OK</v>
      </c>
      <c r="O7" s="76"/>
      <c r="P7" s="78">
        <v>2</v>
      </c>
      <c r="Q7" s="78">
        <v>1</v>
      </c>
      <c r="R7" s="76"/>
      <c r="S7" s="75"/>
      <c r="T7" s="76"/>
      <c r="U7" s="76"/>
      <c r="V7" s="41"/>
      <c r="W7" s="38"/>
      <c r="X7" s="38"/>
    </row>
    <row r="8" spans="1:24" ht="50.1" customHeight="1" x14ac:dyDescent="0.25">
      <c r="A8" s="98">
        <v>3</v>
      </c>
      <c r="B8" s="55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1"/>
        <v>0</v>
      </c>
      <c r="N8" s="18" t="str">
        <f t="shared" si="0"/>
        <v>OK</v>
      </c>
      <c r="O8" s="76"/>
      <c r="P8" s="76"/>
      <c r="Q8" s="76"/>
      <c r="R8" s="76"/>
      <c r="S8" s="75"/>
      <c r="T8" s="76"/>
      <c r="U8" s="76"/>
      <c r="V8" s="41"/>
      <c r="W8" s="38"/>
      <c r="X8" s="38"/>
    </row>
    <row r="9" spans="1:24" ht="50.1" customHeight="1" x14ac:dyDescent="0.25">
      <c r="A9" s="98">
        <v>3</v>
      </c>
      <c r="B9" s="55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>
        <v>8</v>
      </c>
      <c r="M9" s="17">
        <f t="shared" si="1"/>
        <v>4</v>
      </c>
      <c r="N9" s="18" t="str">
        <f t="shared" si="0"/>
        <v>OK</v>
      </c>
      <c r="O9" s="77"/>
      <c r="P9" s="76"/>
      <c r="Q9" s="74"/>
      <c r="R9" s="76"/>
      <c r="S9" s="74"/>
      <c r="T9" s="78">
        <v>4</v>
      </c>
      <c r="U9" s="74"/>
      <c r="V9" s="41"/>
      <c r="W9" s="38"/>
      <c r="X9" s="38"/>
    </row>
    <row r="10" spans="1:24" ht="50.1" customHeight="1" x14ac:dyDescent="0.25">
      <c r="A10" s="98">
        <v>3</v>
      </c>
      <c r="B10" s="55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/>
      <c r="M10" s="17">
        <f t="shared" si="1"/>
        <v>0</v>
      </c>
      <c r="N10" s="18" t="str">
        <f t="shared" si="0"/>
        <v>OK</v>
      </c>
      <c r="O10" s="76"/>
      <c r="P10" s="76"/>
      <c r="Q10" s="76"/>
      <c r="R10" s="76"/>
      <c r="S10" s="75"/>
      <c r="T10" s="76"/>
      <c r="U10" s="76"/>
      <c r="V10" s="41"/>
      <c r="W10" s="38"/>
      <c r="X10" s="38"/>
    </row>
    <row r="11" spans="1:24" ht="50.1" customHeight="1" x14ac:dyDescent="0.25">
      <c r="A11" s="98"/>
      <c r="B11" s="55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1"/>
        <v>0</v>
      </c>
      <c r="N11" s="18" t="str">
        <f t="shared" si="0"/>
        <v>OK</v>
      </c>
      <c r="O11" s="76"/>
      <c r="P11" s="76"/>
      <c r="Q11" s="76"/>
      <c r="R11" s="76"/>
      <c r="S11" s="75"/>
      <c r="T11" s="76"/>
      <c r="U11" s="76"/>
      <c r="V11" s="41"/>
      <c r="W11" s="38"/>
      <c r="X11" s="38"/>
    </row>
    <row r="12" spans="1:24" ht="50.1" customHeight="1" x14ac:dyDescent="0.25">
      <c r="A12" s="98">
        <v>3</v>
      </c>
      <c r="B12" s="55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1"/>
        <v>0</v>
      </c>
      <c r="N12" s="18" t="str">
        <f t="shared" si="0"/>
        <v>OK</v>
      </c>
      <c r="O12" s="76"/>
      <c r="P12" s="76"/>
      <c r="Q12" s="76"/>
      <c r="R12" s="76"/>
      <c r="S12" s="75"/>
      <c r="T12" s="76"/>
      <c r="U12" s="76"/>
      <c r="V12" s="41"/>
      <c r="W12" s="38"/>
      <c r="X12" s="38"/>
    </row>
    <row r="13" spans="1:24" ht="50.1" customHeight="1" x14ac:dyDescent="0.25">
      <c r="A13" s="90">
        <v>4</v>
      </c>
      <c r="B13" s="56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/>
      <c r="M13" s="17">
        <f t="shared" si="1"/>
        <v>0</v>
      </c>
      <c r="N13" s="18" t="str">
        <f t="shared" si="0"/>
        <v>OK</v>
      </c>
      <c r="O13" s="76"/>
      <c r="P13" s="76"/>
      <c r="Q13" s="76"/>
      <c r="R13" s="76"/>
      <c r="S13" s="75"/>
      <c r="T13" s="76"/>
      <c r="U13" s="76"/>
      <c r="V13" s="41"/>
      <c r="W13" s="38"/>
      <c r="X13" s="38"/>
    </row>
    <row r="14" spans="1:24" ht="50.1" customHeight="1" x14ac:dyDescent="0.25">
      <c r="A14" s="90">
        <v>5</v>
      </c>
      <c r="B14" s="56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>
        <v>2</v>
      </c>
      <c r="M14" s="17">
        <f t="shared" si="1"/>
        <v>1</v>
      </c>
      <c r="N14" s="18" t="str">
        <f t="shared" si="0"/>
        <v>OK</v>
      </c>
      <c r="O14" s="76"/>
      <c r="P14" s="76"/>
      <c r="Q14" s="76"/>
      <c r="R14" s="75"/>
      <c r="S14" s="75"/>
      <c r="T14" s="76"/>
      <c r="U14" s="78">
        <v>1</v>
      </c>
      <c r="V14" s="41"/>
      <c r="W14" s="38"/>
      <c r="X14" s="38"/>
    </row>
    <row r="15" spans="1:24" ht="50.1" customHeight="1" x14ac:dyDescent="0.25">
      <c r="A15" s="90">
        <v>5</v>
      </c>
      <c r="B15" s="56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1"/>
        <v>0</v>
      </c>
      <c r="N15" s="18" t="str">
        <f t="shared" si="0"/>
        <v>OK</v>
      </c>
      <c r="O15" s="76"/>
      <c r="P15" s="76"/>
      <c r="Q15" s="76"/>
      <c r="R15" s="75"/>
      <c r="S15" s="75"/>
      <c r="T15" s="76"/>
      <c r="U15" s="76"/>
      <c r="V15" s="41"/>
      <c r="W15" s="38"/>
      <c r="X15" s="38"/>
    </row>
    <row r="16" spans="1:24" ht="50.1" customHeight="1" x14ac:dyDescent="0.25">
      <c r="A16" s="90">
        <v>5</v>
      </c>
      <c r="B16" s="56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/>
      <c r="M16" s="17">
        <f t="shared" si="1"/>
        <v>0</v>
      </c>
      <c r="N16" s="18" t="str">
        <f t="shared" si="0"/>
        <v>OK</v>
      </c>
      <c r="O16" s="76"/>
      <c r="P16" s="76"/>
      <c r="Q16" s="76"/>
      <c r="R16" s="76"/>
      <c r="S16" s="75"/>
      <c r="T16" s="76"/>
      <c r="U16" s="76"/>
      <c r="V16" s="41"/>
      <c r="W16" s="38"/>
      <c r="X16" s="38"/>
    </row>
    <row r="17" spans="1:24" ht="50.1" customHeight="1" x14ac:dyDescent="0.25">
      <c r="A17" s="90">
        <v>5</v>
      </c>
      <c r="B17" s="56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/>
      <c r="M17" s="17">
        <f t="shared" si="1"/>
        <v>0</v>
      </c>
      <c r="N17" s="18" t="str">
        <f t="shared" si="0"/>
        <v>OK</v>
      </c>
      <c r="O17" s="76"/>
      <c r="P17" s="76"/>
      <c r="Q17" s="75"/>
      <c r="R17" s="76"/>
      <c r="S17" s="75"/>
      <c r="T17" s="76"/>
      <c r="U17" s="76"/>
      <c r="V17" s="41"/>
      <c r="W17" s="38"/>
      <c r="X17" s="38"/>
    </row>
    <row r="18" spans="1:24" ht="50.1" customHeight="1" x14ac:dyDescent="0.25">
      <c r="A18" s="90">
        <v>5</v>
      </c>
      <c r="B18" s="56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/>
      <c r="M18" s="17">
        <f t="shared" si="1"/>
        <v>0</v>
      </c>
      <c r="N18" s="18" t="str">
        <f t="shared" si="0"/>
        <v>OK</v>
      </c>
      <c r="O18" s="76"/>
      <c r="P18" s="75"/>
      <c r="Q18" s="76"/>
      <c r="R18" s="75"/>
      <c r="S18" s="75"/>
      <c r="T18" s="76"/>
      <c r="U18" s="76"/>
      <c r="V18" s="41"/>
      <c r="W18" s="38"/>
      <c r="X18" s="38"/>
    </row>
    <row r="19" spans="1:24" ht="50.1" customHeight="1" x14ac:dyDescent="0.25">
      <c r="A19" s="90">
        <v>5</v>
      </c>
      <c r="B19" s="56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/>
      <c r="M19" s="17">
        <f t="shared" si="1"/>
        <v>0</v>
      </c>
      <c r="N19" s="18" t="str">
        <f t="shared" si="0"/>
        <v>OK</v>
      </c>
      <c r="O19" s="76"/>
      <c r="P19" s="75"/>
      <c r="Q19" s="76"/>
      <c r="R19" s="76"/>
      <c r="S19" s="75"/>
      <c r="T19" s="76"/>
      <c r="U19" s="76"/>
      <c r="V19" s="41"/>
      <c r="W19" s="38"/>
      <c r="X19" s="38"/>
    </row>
    <row r="20" spans="1:24" ht="50.1" customHeight="1" x14ac:dyDescent="0.25">
      <c r="A20" s="90">
        <v>5</v>
      </c>
      <c r="B20" s="56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/>
      <c r="M20" s="17">
        <f t="shared" si="1"/>
        <v>0</v>
      </c>
      <c r="N20" s="18" t="str">
        <f t="shared" si="0"/>
        <v>OK</v>
      </c>
      <c r="O20" s="76"/>
      <c r="P20" s="75"/>
      <c r="Q20" s="76"/>
      <c r="R20" s="76"/>
      <c r="S20" s="75"/>
      <c r="T20" s="76"/>
      <c r="U20" s="76"/>
      <c r="V20" s="41"/>
      <c r="W20" s="38"/>
      <c r="X20" s="38"/>
    </row>
    <row r="21" spans="1:24" ht="50.1" customHeight="1" x14ac:dyDescent="0.25">
      <c r="A21" s="90">
        <v>5</v>
      </c>
      <c r="B21" s="56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/>
      <c r="M21" s="17">
        <f t="shared" si="1"/>
        <v>0</v>
      </c>
      <c r="N21" s="18" t="str">
        <f t="shared" si="0"/>
        <v>OK</v>
      </c>
      <c r="O21" s="76"/>
      <c r="P21" s="76"/>
      <c r="Q21" s="76"/>
      <c r="R21" s="76"/>
      <c r="S21" s="75"/>
      <c r="T21" s="76"/>
      <c r="U21" s="76"/>
      <c r="V21" s="41"/>
      <c r="W21" s="38"/>
      <c r="X21" s="38"/>
    </row>
    <row r="22" spans="1:24" ht="50.1" customHeight="1" x14ac:dyDescent="0.25">
      <c r="A22" s="90">
        <v>5</v>
      </c>
      <c r="B22" s="56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1"/>
        <v>0</v>
      </c>
      <c r="N22" s="18" t="str">
        <f t="shared" si="0"/>
        <v>OK</v>
      </c>
      <c r="O22" s="76"/>
      <c r="P22" s="76"/>
      <c r="Q22" s="76"/>
      <c r="R22" s="76"/>
      <c r="S22" s="75"/>
      <c r="T22" s="76"/>
      <c r="U22" s="76"/>
      <c r="V22" s="41"/>
      <c r="W22" s="38"/>
      <c r="X22" s="38"/>
    </row>
    <row r="23" spans="1:24" ht="20.100000000000001" customHeight="1" x14ac:dyDescent="0.25">
      <c r="K23" s="26"/>
      <c r="O23" s="37">
        <f>SUMPRODUCT(K4:K22,O4:O22)</f>
        <v>24800</v>
      </c>
      <c r="P23" s="37">
        <f>SUMPRODUCT(K4:K22,P4:P22)</f>
        <v>1510.64</v>
      </c>
      <c r="Q23" s="37">
        <f>SUMPRODUCT(K4:K22,Q4:Q22)</f>
        <v>755.32</v>
      </c>
      <c r="R23" s="37">
        <f>SUMPRODUCT(K4:K22,R4:R22)</f>
        <v>6200</v>
      </c>
      <c r="S23" s="37">
        <f>SUMPRODUCT(K4:K22,S4:S22)</f>
        <v>6200</v>
      </c>
    </row>
    <row r="24" spans="1:24" ht="20.100000000000001" customHeight="1" x14ac:dyDescent="0.25">
      <c r="K24" s="26"/>
    </row>
    <row r="25" spans="1:24" ht="20.100000000000001" customHeight="1" x14ac:dyDescent="0.25">
      <c r="K25" s="26"/>
    </row>
  </sheetData>
  <mergeCells count="19">
    <mergeCell ref="V1:V2"/>
    <mergeCell ref="W1:W2"/>
    <mergeCell ref="X1:X2"/>
    <mergeCell ref="A8:A12"/>
    <mergeCell ref="C8:C12"/>
    <mergeCell ref="A13:A22"/>
    <mergeCell ref="C13:C22"/>
    <mergeCell ref="T1:T2"/>
    <mergeCell ref="U1:U2"/>
    <mergeCell ref="A4:A6"/>
    <mergeCell ref="Q1:Q2"/>
    <mergeCell ref="R1:R2"/>
    <mergeCell ref="S1:S2"/>
    <mergeCell ref="O1:O2"/>
    <mergeCell ref="P1:P2"/>
    <mergeCell ref="A1:C2"/>
    <mergeCell ref="C4:C6"/>
    <mergeCell ref="D1:I2"/>
    <mergeCell ref="J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5"/>
  <sheetViews>
    <sheetView topLeftCell="A4" zoomScale="80" zoomScaleNormal="80" workbookViewId="0">
      <selection activeCell="P10" sqref="P10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8" width="12" style="5" customWidth="1"/>
    <col min="19" max="19" width="12.7109375" style="5" customWidth="1"/>
    <col min="20" max="22" width="12" style="5" customWidth="1"/>
    <col min="23" max="23" width="11.42578125" style="5" customWidth="1"/>
    <col min="24" max="24" width="11.5703125" style="5" customWidth="1"/>
    <col min="25" max="16384" width="9.7109375" style="2"/>
  </cols>
  <sheetData>
    <row r="1" spans="1:24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103</v>
      </c>
      <c r="P1" s="88" t="s">
        <v>104</v>
      </c>
      <c r="Q1" s="88" t="s">
        <v>105</v>
      </c>
      <c r="R1" s="88" t="s">
        <v>24</v>
      </c>
      <c r="S1" s="88" t="s">
        <v>24</v>
      </c>
      <c r="T1" s="88" t="s">
        <v>24</v>
      </c>
      <c r="U1" s="86" t="s">
        <v>24</v>
      </c>
      <c r="V1" s="86" t="s">
        <v>24</v>
      </c>
      <c r="W1" s="86" t="s">
        <v>24</v>
      </c>
      <c r="X1" s="86" t="s">
        <v>24</v>
      </c>
    </row>
    <row r="2" spans="1:24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8"/>
      <c r="U2" s="87"/>
      <c r="V2" s="87"/>
      <c r="W2" s="87"/>
      <c r="X2" s="87"/>
    </row>
    <row r="3" spans="1:24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79">
        <v>44300</v>
      </c>
      <c r="P3" s="79">
        <v>44300</v>
      </c>
      <c r="Q3" s="79">
        <v>44300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</row>
    <row r="4" spans="1:24" ht="50.1" customHeight="1" x14ac:dyDescent="0.25">
      <c r="A4" s="97">
        <v>1</v>
      </c>
      <c r="B4" s="55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v>4</v>
      </c>
      <c r="M4" s="17">
        <f>L4-(SUM(O4:X4))</f>
        <v>0</v>
      </c>
      <c r="N4" s="18" t="str">
        <f t="shared" ref="N4:N22" si="0">IF(M4&lt;0,"ATENÇÃO","OK")</f>
        <v>OK</v>
      </c>
      <c r="O4" s="75"/>
      <c r="P4" s="74"/>
      <c r="Q4" s="76">
        <v>4</v>
      </c>
      <c r="R4" s="41"/>
      <c r="S4" s="41"/>
      <c r="T4" s="40"/>
      <c r="U4" s="41"/>
      <c r="V4" s="41"/>
      <c r="W4" s="38"/>
      <c r="X4" s="38"/>
    </row>
    <row r="5" spans="1:24" ht="50.1" customHeight="1" x14ac:dyDescent="0.25">
      <c r="A5" s="97"/>
      <c r="B5" s="55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v>4</v>
      </c>
      <c r="M5" s="17">
        <f t="shared" ref="M5:M22" si="1">L5-(SUM(O5:X5))</f>
        <v>0</v>
      </c>
      <c r="N5" s="18" t="str">
        <f t="shared" si="0"/>
        <v>OK</v>
      </c>
      <c r="O5" s="75"/>
      <c r="P5" s="76"/>
      <c r="Q5" s="76">
        <v>4</v>
      </c>
      <c r="R5" s="41"/>
      <c r="S5" s="40"/>
      <c r="T5" s="41"/>
      <c r="U5" s="41"/>
      <c r="V5" s="41"/>
      <c r="W5" s="38"/>
      <c r="X5" s="38"/>
    </row>
    <row r="6" spans="1:24" ht="50.1" customHeight="1" x14ac:dyDescent="0.25">
      <c r="A6" s="97"/>
      <c r="B6" s="55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>
        <v>4</v>
      </c>
      <c r="M6" s="17">
        <f t="shared" si="1"/>
        <v>0</v>
      </c>
      <c r="N6" s="18" t="str">
        <f t="shared" si="0"/>
        <v>OK</v>
      </c>
      <c r="O6" s="76"/>
      <c r="P6" s="76"/>
      <c r="Q6" s="76">
        <v>4</v>
      </c>
      <c r="R6" s="41"/>
      <c r="S6" s="40"/>
      <c r="T6" s="41"/>
      <c r="U6" s="41"/>
      <c r="V6" s="41"/>
      <c r="W6" s="38"/>
      <c r="X6" s="38"/>
    </row>
    <row r="7" spans="1:24" ht="50.1" customHeight="1" x14ac:dyDescent="0.25">
      <c r="A7" s="56">
        <v>2</v>
      </c>
      <c r="B7" s="56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>
        <v>2</v>
      </c>
      <c r="M7" s="17">
        <f t="shared" si="1"/>
        <v>0</v>
      </c>
      <c r="N7" s="18" t="str">
        <f t="shared" si="0"/>
        <v>OK</v>
      </c>
      <c r="O7" s="76"/>
      <c r="P7" s="76">
        <v>2</v>
      </c>
      <c r="Q7" s="76"/>
      <c r="R7" s="41"/>
      <c r="S7" s="40"/>
      <c r="T7" s="41"/>
      <c r="U7" s="41"/>
      <c r="V7" s="41"/>
      <c r="W7" s="38"/>
      <c r="X7" s="38"/>
    </row>
    <row r="8" spans="1:24" ht="50.1" customHeight="1" x14ac:dyDescent="0.25">
      <c r="A8" s="98">
        <v>3</v>
      </c>
      <c r="B8" s="55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1"/>
        <v>0</v>
      </c>
      <c r="N8" s="18" t="str">
        <f t="shared" si="0"/>
        <v>OK</v>
      </c>
      <c r="O8" s="76"/>
      <c r="P8" s="76"/>
      <c r="Q8" s="76"/>
      <c r="R8" s="41"/>
      <c r="S8" s="40"/>
      <c r="T8" s="41"/>
      <c r="U8" s="41"/>
      <c r="V8" s="41"/>
      <c r="W8" s="38"/>
      <c r="X8" s="38"/>
    </row>
    <row r="9" spans="1:24" ht="50.1" customHeight="1" x14ac:dyDescent="0.25">
      <c r="A9" s="98">
        <v>3</v>
      </c>
      <c r="B9" s="55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1"/>
        <v>0</v>
      </c>
      <c r="N9" s="18" t="str">
        <f t="shared" si="0"/>
        <v>OK</v>
      </c>
      <c r="O9" s="77"/>
      <c r="P9" s="76"/>
      <c r="Q9" s="74"/>
      <c r="R9" s="41"/>
      <c r="S9" s="38"/>
      <c r="T9" s="41"/>
      <c r="U9" s="38"/>
      <c r="V9" s="41"/>
      <c r="W9" s="38"/>
      <c r="X9" s="38"/>
    </row>
    <row r="10" spans="1:24" ht="50.1" customHeight="1" x14ac:dyDescent="0.25">
      <c r="A10" s="98">
        <v>3</v>
      </c>
      <c r="B10" s="55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/>
      <c r="M10" s="17">
        <f t="shared" si="1"/>
        <v>0</v>
      </c>
      <c r="N10" s="18" t="str">
        <f t="shared" si="0"/>
        <v>OK</v>
      </c>
      <c r="O10" s="76"/>
      <c r="P10" s="76"/>
      <c r="Q10" s="76"/>
      <c r="R10" s="41"/>
      <c r="S10" s="40"/>
      <c r="T10" s="41"/>
      <c r="U10" s="41"/>
      <c r="V10" s="41"/>
      <c r="W10" s="38"/>
      <c r="X10" s="38"/>
    </row>
    <row r="11" spans="1:24" ht="50.1" customHeight="1" x14ac:dyDescent="0.25">
      <c r="A11" s="98"/>
      <c r="B11" s="55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1"/>
        <v>0</v>
      </c>
      <c r="N11" s="18" t="str">
        <f t="shared" si="0"/>
        <v>OK</v>
      </c>
      <c r="O11" s="76"/>
      <c r="P11" s="76"/>
      <c r="Q11" s="76"/>
      <c r="R11" s="41"/>
      <c r="S11" s="40"/>
      <c r="T11" s="41"/>
      <c r="U11" s="41"/>
      <c r="V11" s="41"/>
      <c r="W11" s="38"/>
      <c r="X11" s="38"/>
    </row>
    <row r="12" spans="1:24" ht="50.1" customHeight="1" x14ac:dyDescent="0.25">
      <c r="A12" s="98">
        <v>3</v>
      </c>
      <c r="B12" s="55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1"/>
        <v>0</v>
      </c>
      <c r="N12" s="18" t="str">
        <f t="shared" si="0"/>
        <v>OK</v>
      </c>
      <c r="O12" s="76"/>
      <c r="P12" s="76"/>
      <c r="Q12" s="76"/>
      <c r="R12" s="41"/>
      <c r="S12" s="40"/>
      <c r="T12" s="41"/>
      <c r="U12" s="41"/>
      <c r="V12" s="41"/>
      <c r="W12" s="38"/>
      <c r="X12" s="38"/>
    </row>
    <row r="13" spans="1:24" ht="50.1" customHeight="1" x14ac:dyDescent="0.25">
      <c r="A13" s="90">
        <v>4</v>
      </c>
      <c r="B13" s="56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>
        <v>2</v>
      </c>
      <c r="M13" s="17">
        <f t="shared" si="1"/>
        <v>0</v>
      </c>
      <c r="N13" s="18" t="str">
        <f t="shared" si="0"/>
        <v>OK</v>
      </c>
      <c r="O13" s="76">
        <v>2</v>
      </c>
      <c r="P13" s="76"/>
      <c r="Q13" s="76"/>
      <c r="R13" s="41"/>
      <c r="S13" s="40"/>
      <c r="T13" s="41"/>
      <c r="U13" s="41"/>
      <c r="V13" s="41"/>
      <c r="W13" s="38"/>
      <c r="X13" s="38"/>
    </row>
    <row r="14" spans="1:24" ht="50.1" customHeight="1" x14ac:dyDescent="0.25">
      <c r="A14" s="90">
        <v>5</v>
      </c>
      <c r="B14" s="56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/>
      <c r="M14" s="17">
        <f t="shared" si="1"/>
        <v>0</v>
      </c>
      <c r="N14" s="18" t="str">
        <f t="shared" si="0"/>
        <v>OK</v>
      </c>
      <c r="O14" s="76"/>
      <c r="P14" s="76"/>
      <c r="Q14" s="76"/>
      <c r="R14" s="40"/>
      <c r="S14" s="40"/>
      <c r="T14" s="41"/>
      <c r="U14" s="41"/>
      <c r="V14" s="41"/>
      <c r="W14" s="38"/>
      <c r="X14" s="38"/>
    </row>
    <row r="15" spans="1:24" ht="50.1" customHeight="1" x14ac:dyDescent="0.25">
      <c r="A15" s="90">
        <v>5</v>
      </c>
      <c r="B15" s="56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1"/>
        <v>0</v>
      </c>
      <c r="N15" s="18" t="str">
        <f t="shared" si="0"/>
        <v>OK</v>
      </c>
      <c r="O15" s="76"/>
      <c r="P15" s="76"/>
      <c r="Q15" s="76"/>
      <c r="R15" s="40"/>
      <c r="S15" s="40"/>
      <c r="T15" s="41"/>
      <c r="U15" s="41"/>
      <c r="V15" s="41"/>
      <c r="W15" s="38"/>
      <c r="X15" s="38"/>
    </row>
    <row r="16" spans="1:24" ht="50.1" customHeight="1" x14ac:dyDescent="0.25">
      <c r="A16" s="90">
        <v>5</v>
      </c>
      <c r="B16" s="56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>
        <v>14</v>
      </c>
      <c r="M16" s="17">
        <f t="shared" si="1"/>
        <v>0</v>
      </c>
      <c r="N16" s="18" t="str">
        <f t="shared" si="0"/>
        <v>OK</v>
      </c>
      <c r="O16" s="76">
        <v>14</v>
      </c>
      <c r="P16" s="76"/>
      <c r="Q16" s="76"/>
      <c r="R16" s="41"/>
      <c r="S16" s="40"/>
      <c r="T16" s="41"/>
      <c r="U16" s="41"/>
      <c r="V16" s="41"/>
      <c r="W16" s="38"/>
      <c r="X16" s="38"/>
    </row>
    <row r="17" spans="1:24" ht="50.1" customHeight="1" x14ac:dyDescent="0.25">
      <c r="A17" s="90">
        <v>5</v>
      </c>
      <c r="B17" s="56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>
        <v>4</v>
      </c>
      <c r="M17" s="17">
        <f t="shared" si="1"/>
        <v>0</v>
      </c>
      <c r="N17" s="18" t="str">
        <f t="shared" si="0"/>
        <v>OK</v>
      </c>
      <c r="O17" s="76">
        <v>4</v>
      </c>
      <c r="P17" s="76"/>
      <c r="Q17" s="75"/>
      <c r="R17" s="41"/>
      <c r="S17" s="40"/>
      <c r="T17" s="41"/>
      <c r="U17" s="41"/>
      <c r="V17" s="41"/>
      <c r="W17" s="38"/>
      <c r="X17" s="38"/>
    </row>
    <row r="18" spans="1:24" ht="50.1" customHeight="1" x14ac:dyDescent="0.25">
      <c r="A18" s="90">
        <v>5</v>
      </c>
      <c r="B18" s="56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>
        <v>4</v>
      </c>
      <c r="M18" s="17">
        <f t="shared" si="1"/>
        <v>0</v>
      </c>
      <c r="N18" s="18" t="str">
        <f t="shared" si="0"/>
        <v>OK</v>
      </c>
      <c r="O18" s="76">
        <v>4</v>
      </c>
      <c r="P18" s="75"/>
      <c r="Q18" s="76"/>
      <c r="R18" s="40"/>
      <c r="S18" s="40"/>
      <c r="T18" s="41"/>
      <c r="U18" s="41"/>
      <c r="V18" s="41"/>
      <c r="W18" s="38"/>
      <c r="X18" s="38"/>
    </row>
    <row r="19" spans="1:24" ht="50.1" customHeight="1" x14ac:dyDescent="0.25">
      <c r="A19" s="90">
        <v>5</v>
      </c>
      <c r="B19" s="56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>
        <v>20</v>
      </c>
      <c r="M19" s="17">
        <f t="shared" si="1"/>
        <v>0</v>
      </c>
      <c r="N19" s="18" t="str">
        <f t="shared" si="0"/>
        <v>OK</v>
      </c>
      <c r="O19" s="76">
        <v>20</v>
      </c>
      <c r="P19" s="75"/>
      <c r="Q19" s="76"/>
      <c r="R19" s="41"/>
      <c r="S19" s="40"/>
      <c r="T19" s="41"/>
      <c r="U19" s="41"/>
      <c r="V19" s="41"/>
      <c r="W19" s="38"/>
      <c r="X19" s="38"/>
    </row>
    <row r="20" spans="1:24" ht="50.1" customHeight="1" x14ac:dyDescent="0.25">
      <c r="A20" s="90">
        <v>5</v>
      </c>
      <c r="B20" s="56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>
        <v>30</v>
      </c>
      <c r="M20" s="17">
        <f t="shared" si="1"/>
        <v>0</v>
      </c>
      <c r="N20" s="18" t="str">
        <f t="shared" si="0"/>
        <v>OK</v>
      </c>
      <c r="O20" s="76">
        <v>30</v>
      </c>
      <c r="P20" s="75"/>
      <c r="Q20" s="76"/>
      <c r="R20" s="41"/>
      <c r="S20" s="40"/>
      <c r="T20" s="41"/>
      <c r="U20" s="41"/>
      <c r="V20" s="41"/>
      <c r="W20" s="38"/>
      <c r="X20" s="38"/>
    </row>
    <row r="21" spans="1:24" ht="50.1" customHeight="1" x14ac:dyDescent="0.25">
      <c r="A21" s="90">
        <v>5</v>
      </c>
      <c r="B21" s="56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>
        <v>2</v>
      </c>
      <c r="M21" s="17">
        <f t="shared" si="1"/>
        <v>0</v>
      </c>
      <c r="N21" s="18" t="str">
        <f t="shared" si="0"/>
        <v>OK</v>
      </c>
      <c r="O21" s="76">
        <v>2</v>
      </c>
      <c r="P21" s="76"/>
      <c r="Q21" s="76"/>
      <c r="R21" s="41"/>
      <c r="S21" s="40"/>
      <c r="T21" s="41"/>
      <c r="U21" s="41"/>
      <c r="V21" s="41"/>
      <c r="W21" s="38"/>
      <c r="X21" s="38"/>
    </row>
    <row r="22" spans="1:24" ht="50.1" customHeight="1" x14ac:dyDescent="0.25">
      <c r="A22" s="90">
        <v>5</v>
      </c>
      <c r="B22" s="56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1"/>
        <v>0</v>
      </c>
      <c r="N22" s="18" t="str">
        <f t="shared" si="0"/>
        <v>OK</v>
      </c>
      <c r="O22" s="76"/>
      <c r="P22" s="76"/>
      <c r="Q22" s="76"/>
      <c r="R22" s="41"/>
      <c r="S22" s="40"/>
      <c r="T22" s="41"/>
      <c r="U22" s="41"/>
      <c r="V22" s="41"/>
      <c r="W22" s="38"/>
      <c r="X22" s="38"/>
    </row>
    <row r="23" spans="1:24" ht="20.100000000000001" customHeight="1" x14ac:dyDescent="0.25">
      <c r="K23" s="26"/>
      <c r="O23" s="37">
        <f>SUMPRODUCT(K4:K22,O4:O22)</f>
        <v>15235.039999999999</v>
      </c>
      <c r="P23" s="37">
        <f>SUMPRODUCT(K4:K22,P4:P22)</f>
        <v>1510.64</v>
      </c>
      <c r="Q23" s="37">
        <f>SUMPRODUCT(K4:K22,Q4:Q22)</f>
        <v>40000</v>
      </c>
      <c r="R23" s="37">
        <f>SUMPRODUCT(K4:K22,R4:R22)</f>
        <v>0</v>
      </c>
      <c r="S23" s="37">
        <f>SUMPRODUCT(K4:K22,S4:S22)</f>
        <v>0</v>
      </c>
    </row>
    <row r="24" spans="1:24" ht="20.100000000000001" customHeight="1" x14ac:dyDescent="0.25">
      <c r="K24" s="26"/>
    </row>
    <row r="25" spans="1:24" ht="20.100000000000001" customHeight="1" x14ac:dyDescent="0.25">
      <c r="K25" s="26"/>
    </row>
  </sheetData>
  <mergeCells count="19">
    <mergeCell ref="A13:A22"/>
    <mergeCell ref="C13:C22"/>
    <mergeCell ref="S1:S2"/>
    <mergeCell ref="T1:T2"/>
    <mergeCell ref="U1:U2"/>
    <mergeCell ref="D1:I2"/>
    <mergeCell ref="J1:N2"/>
    <mergeCell ref="P1:P2"/>
    <mergeCell ref="Q1:Q2"/>
    <mergeCell ref="R1:R2"/>
    <mergeCell ref="A1:C2"/>
    <mergeCell ref="O1:O2"/>
    <mergeCell ref="V1:V2"/>
    <mergeCell ref="A4:A6"/>
    <mergeCell ref="C4:C6"/>
    <mergeCell ref="X1:X2"/>
    <mergeCell ref="A8:A12"/>
    <mergeCell ref="C8:C1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5"/>
  <sheetViews>
    <sheetView topLeftCell="E1" zoomScale="80" zoomScaleNormal="80" workbookViewId="0">
      <selection activeCell="Z5" sqref="Z5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8" width="12" style="5" customWidth="1"/>
    <col min="19" max="19" width="12.7109375" style="5" customWidth="1"/>
    <col min="20" max="22" width="12" style="5" customWidth="1"/>
    <col min="23" max="23" width="11.42578125" style="5" customWidth="1"/>
    <col min="24" max="24" width="11.5703125" style="5" customWidth="1"/>
    <col min="25" max="16384" width="9.7109375" style="2"/>
  </cols>
  <sheetData>
    <row r="1" spans="1:24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95</v>
      </c>
      <c r="P1" s="88" t="s">
        <v>96</v>
      </c>
      <c r="Q1" s="88" t="s">
        <v>97</v>
      </c>
      <c r="R1" s="88" t="s">
        <v>98</v>
      </c>
      <c r="S1" s="88" t="s">
        <v>99</v>
      </c>
      <c r="T1" s="88" t="s">
        <v>24</v>
      </c>
      <c r="U1" s="86" t="s">
        <v>24</v>
      </c>
      <c r="V1" s="86" t="s">
        <v>24</v>
      </c>
      <c r="W1" s="86" t="s">
        <v>24</v>
      </c>
      <c r="X1" s="86" t="s">
        <v>24</v>
      </c>
    </row>
    <row r="2" spans="1:24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8"/>
      <c r="U2" s="87"/>
      <c r="V2" s="87"/>
      <c r="W2" s="87"/>
      <c r="X2" s="87"/>
    </row>
    <row r="3" spans="1:24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61">
        <v>44279</v>
      </c>
      <c r="P3" s="61">
        <v>44280</v>
      </c>
      <c r="Q3" s="61">
        <v>44285</v>
      </c>
      <c r="R3" s="61">
        <v>44309</v>
      </c>
      <c r="S3" s="61">
        <v>44476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</row>
    <row r="4" spans="1:24" ht="50.1" customHeight="1" x14ac:dyDescent="0.25">
      <c r="A4" s="97">
        <v>1</v>
      </c>
      <c r="B4" s="55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>
        <f>8-1-4</f>
        <v>3</v>
      </c>
      <c r="M4" s="17">
        <f>L4-(SUM(O4:X4))</f>
        <v>-1</v>
      </c>
      <c r="N4" s="18" t="str">
        <f t="shared" ref="N4:N22" si="0">IF(M4&lt;0,"ATENÇÃO","OK")</f>
        <v>ATENÇÃO</v>
      </c>
      <c r="O4" s="40"/>
      <c r="P4" s="38">
        <v>4</v>
      </c>
      <c r="Q4" s="41"/>
      <c r="R4" s="41"/>
      <c r="S4" s="38"/>
      <c r="T4" s="40"/>
      <c r="U4" s="41"/>
      <c r="V4" s="41"/>
      <c r="W4" s="38"/>
      <c r="X4" s="38"/>
    </row>
    <row r="5" spans="1:24" ht="50.1" customHeight="1" x14ac:dyDescent="0.25">
      <c r="A5" s="97"/>
      <c r="B5" s="55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>
        <f>8-1-4</f>
        <v>3</v>
      </c>
      <c r="M5" s="17">
        <f t="shared" ref="M5:M22" si="1">L5-(SUM(O5:X5))</f>
        <v>-1</v>
      </c>
      <c r="N5" s="18" t="str">
        <f t="shared" si="0"/>
        <v>ATENÇÃO</v>
      </c>
      <c r="O5" s="40"/>
      <c r="P5" s="38">
        <v>4</v>
      </c>
      <c r="Q5" s="41"/>
      <c r="R5" s="41"/>
      <c r="S5" s="38"/>
      <c r="T5" s="41"/>
      <c r="U5" s="41"/>
      <c r="V5" s="41"/>
      <c r="W5" s="38"/>
      <c r="X5" s="38"/>
    </row>
    <row r="6" spans="1:24" ht="50.1" customHeight="1" x14ac:dyDescent="0.25">
      <c r="A6" s="97"/>
      <c r="B6" s="55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/>
      <c r="M6" s="17">
        <f t="shared" si="1"/>
        <v>0</v>
      </c>
      <c r="N6" s="18" t="str">
        <f t="shared" si="0"/>
        <v>OK</v>
      </c>
      <c r="O6" s="41"/>
      <c r="P6" s="41"/>
      <c r="Q6" s="41"/>
      <c r="R6" s="41"/>
      <c r="S6" s="40"/>
      <c r="T6" s="41"/>
      <c r="U6" s="41"/>
      <c r="V6" s="41"/>
      <c r="W6" s="38"/>
      <c r="X6" s="38"/>
    </row>
    <row r="7" spans="1:24" ht="50.1" customHeight="1" x14ac:dyDescent="0.25">
      <c r="A7" s="56">
        <v>2</v>
      </c>
      <c r="B7" s="56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>
        <v>4</v>
      </c>
      <c r="M7" s="17">
        <f t="shared" si="1"/>
        <v>0</v>
      </c>
      <c r="N7" s="18" t="str">
        <f t="shared" si="0"/>
        <v>OK</v>
      </c>
      <c r="O7" s="38">
        <v>2</v>
      </c>
      <c r="P7" s="41"/>
      <c r="Q7" s="41"/>
      <c r="R7" s="38">
        <v>2</v>
      </c>
      <c r="S7" s="40"/>
      <c r="T7" s="41"/>
      <c r="U7" s="41"/>
      <c r="V7" s="41"/>
      <c r="W7" s="38"/>
      <c r="X7" s="38"/>
    </row>
    <row r="8" spans="1:24" ht="50.1" customHeight="1" x14ac:dyDescent="0.25">
      <c r="A8" s="98">
        <v>3</v>
      </c>
      <c r="B8" s="55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1"/>
        <v>0</v>
      </c>
      <c r="N8" s="18" t="str">
        <f t="shared" si="0"/>
        <v>OK</v>
      </c>
      <c r="O8" s="41"/>
      <c r="P8" s="41"/>
      <c r="Q8" s="41"/>
      <c r="R8" s="41"/>
      <c r="S8" s="40"/>
      <c r="T8" s="41"/>
      <c r="U8" s="41"/>
      <c r="V8" s="41"/>
      <c r="W8" s="38"/>
      <c r="X8" s="38"/>
    </row>
    <row r="9" spans="1:24" ht="50.1" customHeight="1" x14ac:dyDescent="0.25">
      <c r="A9" s="98">
        <v>3</v>
      </c>
      <c r="B9" s="55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1"/>
        <v>0</v>
      </c>
      <c r="N9" s="18" t="str">
        <f t="shared" si="0"/>
        <v>OK</v>
      </c>
      <c r="O9" s="42"/>
      <c r="P9" s="41"/>
      <c r="Q9" s="38"/>
      <c r="R9" s="41"/>
      <c r="S9" s="38"/>
      <c r="T9" s="41"/>
      <c r="U9" s="38"/>
      <c r="V9" s="41"/>
      <c r="W9" s="38"/>
      <c r="X9" s="38"/>
    </row>
    <row r="10" spans="1:24" ht="50.1" customHeight="1" x14ac:dyDescent="0.25">
      <c r="A10" s="98">
        <v>3</v>
      </c>
      <c r="B10" s="55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/>
      <c r="M10" s="17">
        <f t="shared" si="1"/>
        <v>0</v>
      </c>
      <c r="N10" s="18" t="str">
        <f t="shared" si="0"/>
        <v>OK</v>
      </c>
      <c r="O10" s="41"/>
      <c r="P10" s="41"/>
      <c r="Q10" s="41"/>
      <c r="R10" s="41"/>
      <c r="S10" s="40"/>
      <c r="T10" s="41"/>
      <c r="U10" s="41"/>
      <c r="V10" s="41"/>
      <c r="W10" s="38"/>
      <c r="X10" s="38"/>
    </row>
    <row r="11" spans="1:24" ht="50.1" customHeight="1" x14ac:dyDescent="0.25">
      <c r="A11" s="98"/>
      <c r="B11" s="55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1"/>
        <v>0</v>
      </c>
      <c r="N11" s="18" t="str">
        <f t="shared" si="0"/>
        <v>OK</v>
      </c>
      <c r="O11" s="41"/>
      <c r="P11" s="41"/>
      <c r="Q11" s="41"/>
      <c r="R11" s="41"/>
      <c r="S11" s="40"/>
      <c r="T11" s="41"/>
      <c r="U11" s="41"/>
      <c r="V11" s="41"/>
      <c r="W11" s="38"/>
      <c r="X11" s="38"/>
    </row>
    <row r="12" spans="1:24" ht="50.1" customHeight="1" x14ac:dyDescent="0.25">
      <c r="A12" s="98">
        <v>3</v>
      </c>
      <c r="B12" s="55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1"/>
        <v>0</v>
      </c>
      <c r="N12" s="18" t="str">
        <f t="shared" si="0"/>
        <v>OK</v>
      </c>
      <c r="O12" s="41"/>
      <c r="P12" s="41"/>
      <c r="Q12" s="41"/>
      <c r="R12" s="41"/>
      <c r="S12" s="40"/>
      <c r="T12" s="41"/>
      <c r="U12" s="41"/>
      <c r="V12" s="41"/>
      <c r="W12" s="38"/>
      <c r="X12" s="38"/>
    </row>
    <row r="13" spans="1:24" ht="50.1" customHeight="1" x14ac:dyDescent="0.25">
      <c r="A13" s="90">
        <v>4</v>
      </c>
      <c r="B13" s="56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>
        <v>2</v>
      </c>
      <c r="M13" s="17">
        <f t="shared" si="1"/>
        <v>0</v>
      </c>
      <c r="N13" s="18" t="str">
        <f t="shared" si="0"/>
        <v>OK</v>
      </c>
      <c r="O13" s="41"/>
      <c r="P13" s="41"/>
      <c r="Q13" s="38">
        <v>2</v>
      </c>
      <c r="R13" s="41"/>
      <c r="S13" s="40"/>
      <c r="T13" s="41"/>
      <c r="U13" s="41"/>
      <c r="V13" s="41"/>
      <c r="W13" s="38"/>
      <c r="X13" s="38"/>
    </row>
    <row r="14" spans="1:24" ht="50.1" customHeight="1" x14ac:dyDescent="0.25">
      <c r="A14" s="90">
        <v>5</v>
      </c>
      <c r="B14" s="56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>
        <v>12</v>
      </c>
      <c r="M14" s="17">
        <f t="shared" si="1"/>
        <v>8</v>
      </c>
      <c r="N14" s="18" t="str">
        <f t="shared" si="0"/>
        <v>OK</v>
      </c>
      <c r="O14" s="41"/>
      <c r="P14" s="41"/>
      <c r="Q14" s="38">
        <v>4</v>
      </c>
      <c r="R14" s="40"/>
      <c r="S14" s="40"/>
      <c r="T14" s="41"/>
      <c r="U14" s="41"/>
      <c r="V14" s="41"/>
      <c r="W14" s="38"/>
      <c r="X14" s="38"/>
    </row>
    <row r="15" spans="1:24" ht="50.1" customHeight="1" x14ac:dyDescent="0.25">
      <c r="A15" s="90">
        <v>5</v>
      </c>
      <c r="B15" s="56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1"/>
        <v>0</v>
      </c>
      <c r="N15" s="18" t="str">
        <f t="shared" si="0"/>
        <v>OK</v>
      </c>
      <c r="O15" s="41"/>
      <c r="P15" s="41"/>
      <c r="Q15" s="38"/>
      <c r="R15" s="40"/>
      <c r="S15" s="40"/>
      <c r="T15" s="41"/>
      <c r="U15" s="41"/>
      <c r="V15" s="41"/>
      <c r="W15" s="38"/>
      <c r="X15" s="38"/>
    </row>
    <row r="16" spans="1:24" ht="50.1" customHeight="1" x14ac:dyDescent="0.25">
      <c r="A16" s="90">
        <v>5</v>
      </c>
      <c r="B16" s="56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>
        <v>27</v>
      </c>
      <c r="M16" s="17">
        <f t="shared" si="1"/>
        <v>17</v>
      </c>
      <c r="N16" s="18" t="str">
        <f t="shared" si="0"/>
        <v>OK</v>
      </c>
      <c r="O16" s="41"/>
      <c r="P16" s="41"/>
      <c r="Q16" s="38">
        <v>10</v>
      </c>
      <c r="R16" s="41"/>
      <c r="S16" s="40"/>
      <c r="T16" s="41"/>
      <c r="U16" s="41"/>
      <c r="V16" s="41"/>
      <c r="W16" s="38"/>
      <c r="X16" s="38"/>
    </row>
    <row r="17" spans="1:24" ht="50.1" customHeight="1" x14ac:dyDescent="0.25">
      <c r="A17" s="90">
        <v>5</v>
      </c>
      <c r="B17" s="56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>
        <v>4</v>
      </c>
      <c r="M17" s="17">
        <f t="shared" si="1"/>
        <v>4</v>
      </c>
      <c r="N17" s="18" t="str">
        <f t="shared" si="0"/>
        <v>OK</v>
      </c>
      <c r="O17" s="41"/>
      <c r="P17" s="41"/>
      <c r="Q17" s="38"/>
      <c r="R17" s="41"/>
      <c r="S17" s="40"/>
      <c r="T17" s="41"/>
      <c r="U17" s="41"/>
      <c r="V17" s="41"/>
      <c r="W17" s="38"/>
      <c r="X17" s="38"/>
    </row>
    <row r="18" spans="1:24" ht="50.1" customHeight="1" x14ac:dyDescent="0.25">
      <c r="A18" s="90">
        <v>5</v>
      </c>
      <c r="B18" s="56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/>
      <c r="M18" s="17">
        <f t="shared" si="1"/>
        <v>0</v>
      </c>
      <c r="N18" s="18" t="str">
        <f t="shared" si="0"/>
        <v>OK</v>
      </c>
      <c r="O18" s="41"/>
      <c r="P18" s="40"/>
      <c r="Q18" s="38"/>
      <c r="R18" s="40"/>
      <c r="S18" s="40"/>
      <c r="T18" s="41"/>
      <c r="U18" s="41"/>
      <c r="V18" s="41"/>
      <c r="W18" s="38"/>
      <c r="X18" s="38"/>
    </row>
    <row r="19" spans="1:24" ht="50.1" customHeight="1" x14ac:dyDescent="0.25">
      <c r="A19" s="90">
        <v>5</v>
      </c>
      <c r="B19" s="56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>
        <v>132</v>
      </c>
      <c r="M19" s="17">
        <f t="shared" si="1"/>
        <v>92</v>
      </c>
      <c r="N19" s="18" t="str">
        <f t="shared" si="0"/>
        <v>OK</v>
      </c>
      <c r="O19" s="41"/>
      <c r="P19" s="40"/>
      <c r="Q19" s="38">
        <v>40</v>
      </c>
      <c r="R19" s="41"/>
      <c r="S19" s="40"/>
      <c r="T19" s="41"/>
      <c r="U19" s="41"/>
      <c r="V19" s="41"/>
      <c r="W19" s="38"/>
      <c r="X19" s="38"/>
    </row>
    <row r="20" spans="1:24" ht="50.1" customHeight="1" x14ac:dyDescent="0.25">
      <c r="A20" s="90">
        <v>5</v>
      </c>
      <c r="B20" s="56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>
        <v>94</v>
      </c>
      <c r="M20" s="17">
        <f t="shared" si="1"/>
        <v>74</v>
      </c>
      <c r="N20" s="18" t="str">
        <f t="shared" si="0"/>
        <v>OK</v>
      </c>
      <c r="O20" s="41"/>
      <c r="P20" s="40"/>
      <c r="Q20" s="38">
        <v>20</v>
      </c>
      <c r="R20" s="41"/>
      <c r="S20" s="40"/>
      <c r="T20" s="41"/>
      <c r="U20" s="41"/>
      <c r="V20" s="41"/>
      <c r="W20" s="38"/>
      <c r="X20" s="38"/>
    </row>
    <row r="21" spans="1:24" ht="50.1" customHeight="1" x14ac:dyDescent="0.25">
      <c r="A21" s="90">
        <v>5</v>
      </c>
      <c r="B21" s="56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>
        <v>6</v>
      </c>
      <c r="M21" s="17">
        <f t="shared" si="1"/>
        <v>2</v>
      </c>
      <c r="N21" s="18" t="str">
        <f t="shared" si="0"/>
        <v>OK</v>
      </c>
      <c r="O21" s="41"/>
      <c r="P21" s="41"/>
      <c r="Q21" s="38">
        <v>4</v>
      </c>
      <c r="R21" s="41"/>
      <c r="S21" s="40"/>
      <c r="T21" s="41"/>
      <c r="U21" s="41"/>
      <c r="V21" s="41"/>
      <c r="W21" s="38"/>
      <c r="X21" s="38"/>
    </row>
    <row r="22" spans="1:24" ht="50.1" customHeight="1" x14ac:dyDescent="0.25">
      <c r="A22" s="90">
        <v>5</v>
      </c>
      <c r="B22" s="56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1"/>
        <v>0</v>
      </c>
      <c r="N22" s="18" t="str">
        <f t="shared" si="0"/>
        <v>OK</v>
      </c>
      <c r="O22" s="41"/>
      <c r="P22" s="41"/>
      <c r="Q22" s="41"/>
      <c r="R22" s="41"/>
      <c r="S22" s="40"/>
      <c r="T22" s="41"/>
      <c r="U22" s="41"/>
      <c r="V22" s="41"/>
      <c r="W22" s="38"/>
      <c r="X22" s="38"/>
    </row>
    <row r="23" spans="1:24" ht="20.100000000000001" customHeight="1" x14ac:dyDescent="0.25">
      <c r="K23" s="26"/>
      <c r="O23" s="37">
        <f>SUMPRODUCT(K4:K22,O4:O22)</f>
        <v>1510.64</v>
      </c>
      <c r="P23" s="37">
        <f>SUMPRODUCT(K4:K22,P4:P22)</f>
        <v>24800</v>
      </c>
      <c r="Q23" s="37">
        <f>SUMPRODUCT(K4:K22,Q4:Q22)</f>
        <v>15003.06</v>
      </c>
      <c r="R23" s="37">
        <f>SUMPRODUCT(K4:K22,R4:R22)</f>
        <v>1510.64</v>
      </c>
      <c r="S23" s="37">
        <f>SUMPRODUCT(K4:K22,S4:S22)</f>
        <v>0</v>
      </c>
    </row>
    <row r="24" spans="1:24" ht="20.100000000000001" customHeight="1" x14ac:dyDescent="0.25">
      <c r="K24" s="26"/>
    </row>
    <row r="25" spans="1:24" ht="20.100000000000001" customHeight="1" x14ac:dyDescent="0.25">
      <c r="K25" s="26"/>
    </row>
  </sheetData>
  <mergeCells count="19">
    <mergeCell ref="A13:A22"/>
    <mergeCell ref="C13:C22"/>
    <mergeCell ref="P1:P2"/>
    <mergeCell ref="D1:I2"/>
    <mergeCell ref="J1:N2"/>
    <mergeCell ref="A1:C2"/>
    <mergeCell ref="C4:C6"/>
    <mergeCell ref="A4:A6"/>
    <mergeCell ref="U1:U2"/>
    <mergeCell ref="V1:V2"/>
    <mergeCell ref="O1:O2"/>
    <mergeCell ref="X1:X2"/>
    <mergeCell ref="A8:A12"/>
    <mergeCell ref="C8:C12"/>
    <mergeCell ref="W1:W2"/>
    <mergeCell ref="T1:T2"/>
    <mergeCell ref="Q1:Q2"/>
    <mergeCell ref="R1:R2"/>
    <mergeCell ref="S1:S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5"/>
  <sheetViews>
    <sheetView topLeftCell="D1" zoomScale="80" zoomScaleNormal="80" workbookViewId="0">
      <selection activeCell="R11" sqref="R11"/>
    </sheetView>
  </sheetViews>
  <sheetFormatPr defaultColWidth="9.7109375" defaultRowHeight="20.100000000000001" customHeight="1" x14ac:dyDescent="0.25"/>
  <cols>
    <col min="1" max="1" width="6.140625" style="1" customWidth="1"/>
    <col min="2" max="2" width="8.42578125" style="1" customWidth="1"/>
    <col min="3" max="3" width="38" style="19" customWidth="1"/>
    <col min="4" max="4" width="61" style="1" customWidth="1"/>
    <col min="5" max="5" width="49.5703125" style="1" customWidth="1"/>
    <col min="6" max="6" width="22.42578125" style="1" customWidth="1"/>
    <col min="7" max="8" width="17.85546875" style="1" customWidth="1"/>
    <col min="9" max="9" width="19" style="1" customWidth="1"/>
    <col min="10" max="10" width="9.140625" style="1" customWidth="1"/>
    <col min="11" max="11" width="14.42578125" style="1" bestFit="1" customWidth="1"/>
    <col min="12" max="12" width="13.42578125" style="6" customWidth="1"/>
    <col min="13" max="13" width="13.28515625" style="20" customWidth="1"/>
    <col min="14" max="14" width="12.5703125" style="4" customWidth="1"/>
    <col min="15" max="15" width="13.140625" style="5" customWidth="1"/>
    <col min="16" max="16" width="13.5703125" style="5" customWidth="1"/>
    <col min="17" max="18" width="12" style="5" customWidth="1"/>
    <col min="19" max="19" width="12.7109375" style="5" customWidth="1"/>
    <col min="20" max="22" width="12" style="5" customWidth="1"/>
    <col min="23" max="23" width="11.42578125" style="5" customWidth="1"/>
    <col min="24" max="24" width="11.5703125" style="5" customWidth="1"/>
    <col min="25" max="16384" width="9.7109375" style="2"/>
  </cols>
  <sheetData>
    <row r="1" spans="1:24" ht="40.5" customHeight="1" x14ac:dyDescent="0.25">
      <c r="A1" s="80" t="s">
        <v>21</v>
      </c>
      <c r="B1" s="81"/>
      <c r="C1" s="82"/>
      <c r="D1" s="80" t="s">
        <v>22</v>
      </c>
      <c r="E1" s="81"/>
      <c r="F1" s="81"/>
      <c r="G1" s="81"/>
      <c r="H1" s="81"/>
      <c r="I1" s="82"/>
      <c r="J1" s="80" t="s">
        <v>23</v>
      </c>
      <c r="K1" s="81"/>
      <c r="L1" s="81"/>
      <c r="M1" s="81"/>
      <c r="N1" s="82"/>
      <c r="O1" s="88" t="s">
        <v>100</v>
      </c>
      <c r="P1" s="88" t="s">
        <v>101</v>
      </c>
      <c r="Q1" s="88" t="s">
        <v>102</v>
      </c>
      <c r="R1" s="88" t="s">
        <v>24</v>
      </c>
      <c r="S1" s="88" t="s">
        <v>24</v>
      </c>
      <c r="T1" s="88" t="s">
        <v>24</v>
      </c>
      <c r="U1" s="86" t="s">
        <v>24</v>
      </c>
      <c r="V1" s="86" t="s">
        <v>24</v>
      </c>
      <c r="W1" s="86" t="s">
        <v>24</v>
      </c>
      <c r="X1" s="86" t="s">
        <v>24</v>
      </c>
    </row>
    <row r="2" spans="1:24" ht="44.25" customHeight="1" x14ac:dyDescent="0.25">
      <c r="A2" s="83"/>
      <c r="B2" s="84"/>
      <c r="C2" s="85"/>
      <c r="D2" s="83"/>
      <c r="E2" s="84"/>
      <c r="F2" s="84"/>
      <c r="G2" s="84"/>
      <c r="H2" s="84"/>
      <c r="I2" s="85"/>
      <c r="J2" s="83"/>
      <c r="K2" s="84"/>
      <c r="L2" s="84"/>
      <c r="M2" s="84"/>
      <c r="N2" s="85"/>
      <c r="O2" s="88"/>
      <c r="P2" s="88"/>
      <c r="Q2" s="88"/>
      <c r="R2" s="88"/>
      <c r="S2" s="88"/>
      <c r="T2" s="88"/>
      <c r="U2" s="87"/>
      <c r="V2" s="87"/>
      <c r="W2" s="87"/>
      <c r="X2" s="87"/>
    </row>
    <row r="3" spans="1:24" s="3" customFormat="1" ht="60" customHeight="1" x14ac:dyDescent="0.2">
      <c r="A3" s="11" t="s">
        <v>6</v>
      </c>
      <c r="B3" s="11" t="s">
        <v>4</v>
      </c>
      <c r="C3" s="12" t="s">
        <v>25</v>
      </c>
      <c r="D3" s="12" t="s">
        <v>29</v>
      </c>
      <c r="E3" s="12" t="s">
        <v>26</v>
      </c>
      <c r="F3" s="12" t="s">
        <v>27</v>
      </c>
      <c r="G3" s="12" t="s">
        <v>5</v>
      </c>
      <c r="H3" s="12" t="s">
        <v>28</v>
      </c>
      <c r="I3" s="12" t="s">
        <v>18</v>
      </c>
      <c r="J3" s="12" t="s">
        <v>19</v>
      </c>
      <c r="K3" s="13" t="s">
        <v>2</v>
      </c>
      <c r="L3" s="14" t="s">
        <v>7</v>
      </c>
      <c r="M3" s="15" t="s">
        <v>0</v>
      </c>
      <c r="N3" s="11" t="s">
        <v>3</v>
      </c>
      <c r="O3" s="79">
        <v>44292</v>
      </c>
      <c r="P3" s="79">
        <v>44292</v>
      </c>
      <c r="Q3" s="79">
        <v>44292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</row>
    <row r="4" spans="1:24" ht="50.1" customHeight="1" x14ac:dyDescent="0.25">
      <c r="A4" s="97">
        <v>1</v>
      </c>
      <c r="B4" s="55">
        <v>1</v>
      </c>
      <c r="C4" s="94" t="s">
        <v>30</v>
      </c>
      <c r="D4" s="49" t="s">
        <v>31</v>
      </c>
      <c r="E4" s="43" t="s">
        <v>32</v>
      </c>
      <c r="F4" s="44" t="s">
        <v>33</v>
      </c>
      <c r="G4" s="43" t="s">
        <v>5</v>
      </c>
      <c r="H4" s="45" t="s">
        <v>34</v>
      </c>
      <c r="I4" s="45" t="s">
        <v>35</v>
      </c>
      <c r="J4" s="45" t="s">
        <v>36</v>
      </c>
      <c r="K4" s="46">
        <v>5400</v>
      </c>
      <c r="L4" s="39"/>
      <c r="M4" s="17">
        <f>L4-(SUM(O4:X4))</f>
        <v>0</v>
      </c>
      <c r="N4" s="18" t="str">
        <f t="shared" ref="N4:N22" si="0">IF(M4&lt;0,"ATENÇÃO","OK")</f>
        <v>OK</v>
      </c>
      <c r="O4" s="75"/>
      <c r="P4" s="74"/>
      <c r="Q4" s="76"/>
      <c r="R4" s="41"/>
      <c r="S4" s="41"/>
      <c r="T4" s="40"/>
      <c r="U4" s="41"/>
      <c r="V4" s="41"/>
      <c r="W4" s="38"/>
      <c r="X4" s="38"/>
    </row>
    <row r="5" spans="1:24" ht="50.1" customHeight="1" x14ac:dyDescent="0.25">
      <c r="A5" s="97"/>
      <c r="B5" s="55">
        <v>2</v>
      </c>
      <c r="C5" s="95"/>
      <c r="D5" s="47" t="s">
        <v>37</v>
      </c>
      <c r="E5" s="43" t="s">
        <v>32</v>
      </c>
      <c r="F5" s="44">
        <v>2009001018</v>
      </c>
      <c r="G5" s="43" t="s">
        <v>5</v>
      </c>
      <c r="H5" s="45" t="s">
        <v>38</v>
      </c>
      <c r="I5" s="45" t="s">
        <v>39</v>
      </c>
      <c r="J5" s="45" t="s">
        <v>36</v>
      </c>
      <c r="K5" s="48">
        <v>800</v>
      </c>
      <c r="L5" s="39"/>
      <c r="M5" s="17">
        <f t="shared" ref="M5:M22" si="1">L5-(SUM(O5:X5))</f>
        <v>0</v>
      </c>
      <c r="N5" s="18" t="str">
        <f t="shared" si="0"/>
        <v>OK</v>
      </c>
      <c r="O5" s="75"/>
      <c r="P5" s="76"/>
      <c r="Q5" s="76"/>
      <c r="R5" s="41"/>
      <c r="S5" s="40"/>
      <c r="T5" s="41"/>
      <c r="U5" s="41"/>
      <c r="V5" s="41"/>
      <c r="W5" s="38"/>
      <c r="X5" s="38"/>
    </row>
    <row r="6" spans="1:24" ht="50.1" customHeight="1" x14ac:dyDescent="0.25">
      <c r="A6" s="97"/>
      <c r="B6" s="55">
        <v>3</v>
      </c>
      <c r="C6" s="95"/>
      <c r="D6" s="49" t="s">
        <v>40</v>
      </c>
      <c r="E6" s="43" t="s">
        <v>32</v>
      </c>
      <c r="F6" s="44">
        <v>1004003095</v>
      </c>
      <c r="G6" s="43" t="s">
        <v>5</v>
      </c>
      <c r="H6" s="45" t="s">
        <v>41</v>
      </c>
      <c r="I6" s="45" t="s">
        <v>42</v>
      </c>
      <c r="J6" s="45" t="s">
        <v>36</v>
      </c>
      <c r="K6" s="50">
        <v>3800</v>
      </c>
      <c r="L6" s="39"/>
      <c r="M6" s="17">
        <f t="shared" si="1"/>
        <v>0</v>
      </c>
      <c r="N6" s="18" t="str">
        <f t="shared" si="0"/>
        <v>OK</v>
      </c>
      <c r="O6" s="76"/>
      <c r="P6" s="76"/>
      <c r="Q6" s="76"/>
      <c r="R6" s="41"/>
      <c r="S6" s="40"/>
      <c r="T6" s="41"/>
      <c r="U6" s="41"/>
      <c r="V6" s="41"/>
      <c r="W6" s="38"/>
      <c r="X6" s="38"/>
    </row>
    <row r="7" spans="1:24" ht="50.1" customHeight="1" x14ac:dyDescent="0.25">
      <c r="A7" s="56">
        <v>2</v>
      </c>
      <c r="B7" s="56">
        <v>4</v>
      </c>
      <c r="C7" s="57" t="s">
        <v>43</v>
      </c>
      <c r="D7" s="58" t="s">
        <v>44</v>
      </c>
      <c r="E7" s="51" t="s">
        <v>45</v>
      </c>
      <c r="F7" s="51" t="s">
        <v>46</v>
      </c>
      <c r="G7" s="51" t="s">
        <v>5</v>
      </c>
      <c r="H7" s="52" t="s">
        <v>34</v>
      </c>
      <c r="I7" s="52" t="s">
        <v>42</v>
      </c>
      <c r="J7" s="52" t="s">
        <v>36</v>
      </c>
      <c r="K7" s="53">
        <v>755.32</v>
      </c>
      <c r="L7" s="39">
        <v>2</v>
      </c>
      <c r="M7" s="17">
        <f t="shared" si="1"/>
        <v>0</v>
      </c>
      <c r="N7" s="18" t="str">
        <f t="shared" si="0"/>
        <v>OK</v>
      </c>
      <c r="O7" s="74"/>
      <c r="P7" s="78">
        <v>2</v>
      </c>
      <c r="Q7" s="76"/>
      <c r="R7" s="41"/>
      <c r="S7" s="40"/>
      <c r="T7" s="41"/>
      <c r="U7" s="41"/>
      <c r="V7" s="41"/>
      <c r="W7" s="38"/>
      <c r="X7" s="38"/>
    </row>
    <row r="8" spans="1:24" ht="50.1" customHeight="1" x14ac:dyDescent="0.25">
      <c r="A8" s="98">
        <v>3</v>
      </c>
      <c r="B8" s="55">
        <v>5</v>
      </c>
      <c r="C8" s="94" t="s">
        <v>20</v>
      </c>
      <c r="D8" s="47" t="s">
        <v>47</v>
      </c>
      <c r="E8" s="43" t="s">
        <v>48</v>
      </c>
      <c r="F8" s="43" t="s">
        <v>49</v>
      </c>
      <c r="G8" s="43" t="s">
        <v>5</v>
      </c>
      <c r="H8" s="45" t="s">
        <v>50</v>
      </c>
      <c r="I8" s="45" t="s">
        <v>51</v>
      </c>
      <c r="J8" s="45" t="s">
        <v>16</v>
      </c>
      <c r="K8" s="48">
        <v>383.88</v>
      </c>
      <c r="L8" s="39"/>
      <c r="M8" s="17">
        <f t="shared" si="1"/>
        <v>0</v>
      </c>
      <c r="N8" s="18" t="str">
        <f t="shared" si="0"/>
        <v>OK</v>
      </c>
      <c r="O8" s="76"/>
      <c r="P8" s="76"/>
      <c r="Q8" s="76"/>
      <c r="R8" s="41"/>
      <c r="S8" s="40"/>
      <c r="T8" s="41"/>
      <c r="U8" s="41"/>
      <c r="V8" s="41"/>
      <c r="W8" s="38"/>
      <c r="X8" s="38"/>
    </row>
    <row r="9" spans="1:24" ht="50.1" customHeight="1" x14ac:dyDescent="0.25">
      <c r="A9" s="98">
        <v>3</v>
      </c>
      <c r="B9" s="55">
        <v>6</v>
      </c>
      <c r="C9" s="95"/>
      <c r="D9" s="47" t="s">
        <v>52</v>
      </c>
      <c r="E9" s="43" t="s">
        <v>48</v>
      </c>
      <c r="F9" s="43" t="s">
        <v>53</v>
      </c>
      <c r="G9" s="43" t="s">
        <v>5</v>
      </c>
      <c r="H9" s="45" t="s">
        <v>50</v>
      </c>
      <c r="I9" s="45" t="s">
        <v>51</v>
      </c>
      <c r="J9" s="45" t="s">
        <v>16</v>
      </c>
      <c r="K9" s="48">
        <v>218.56</v>
      </c>
      <c r="L9" s="39"/>
      <c r="M9" s="17">
        <f t="shared" si="1"/>
        <v>0</v>
      </c>
      <c r="N9" s="18" t="str">
        <f t="shared" si="0"/>
        <v>OK</v>
      </c>
      <c r="O9" s="77"/>
      <c r="P9" s="76"/>
      <c r="Q9" s="74"/>
      <c r="R9" s="41"/>
      <c r="S9" s="38"/>
      <c r="T9" s="41"/>
      <c r="U9" s="38"/>
      <c r="V9" s="41"/>
      <c r="W9" s="38"/>
      <c r="X9" s="38"/>
    </row>
    <row r="10" spans="1:24" ht="50.1" customHeight="1" x14ac:dyDescent="0.25">
      <c r="A10" s="98">
        <v>3</v>
      </c>
      <c r="B10" s="55">
        <v>7</v>
      </c>
      <c r="C10" s="95"/>
      <c r="D10" s="47" t="s">
        <v>54</v>
      </c>
      <c r="E10" s="43" t="s">
        <v>48</v>
      </c>
      <c r="F10" s="43" t="s">
        <v>55</v>
      </c>
      <c r="G10" s="43" t="s">
        <v>5</v>
      </c>
      <c r="H10" s="45" t="s">
        <v>50</v>
      </c>
      <c r="I10" s="45" t="s">
        <v>51</v>
      </c>
      <c r="J10" s="45" t="s">
        <v>16</v>
      </c>
      <c r="K10" s="48">
        <v>115.12</v>
      </c>
      <c r="L10" s="39">
        <v>120</v>
      </c>
      <c r="M10" s="17">
        <f t="shared" si="1"/>
        <v>0</v>
      </c>
      <c r="N10" s="18" t="str">
        <f t="shared" si="0"/>
        <v>OK</v>
      </c>
      <c r="O10" s="78">
        <v>120</v>
      </c>
      <c r="P10" s="74"/>
      <c r="Q10" s="76"/>
      <c r="R10" s="41"/>
      <c r="S10" s="40"/>
      <c r="T10" s="41"/>
      <c r="U10" s="41"/>
      <c r="V10" s="41"/>
      <c r="W10" s="38"/>
      <c r="X10" s="38"/>
    </row>
    <row r="11" spans="1:24" ht="50.1" customHeight="1" x14ac:dyDescent="0.25">
      <c r="A11" s="98"/>
      <c r="B11" s="55">
        <v>8</v>
      </c>
      <c r="C11" s="95"/>
      <c r="D11" s="47" t="s">
        <v>56</v>
      </c>
      <c r="E11" s="43" t="s">
        <v>48</v>
      </c>
      <c r="F11" s="43" t="s">
        <v>57</v>
      </c>
      <c r="G11" s="43" t="s">
        <v>5</v>
      </c>
      <c r="H11" s="45" t="s">
        <v>50</v>
      </c>
      <c r="I11" s="45" t="s">
        <v>51</v>
      </c>
      <c r="J11" s="45" t="s">
        <v>16</v>
      </c>
      <c r="K11" s="50">
        <v>111.33</v>
      </c>
      <c r="L11" s="39"/>
      <c r="M11" s="17">
        <f t="shared" si="1"/>
        <v>0</v>
      </c>
      <c r="N11" s="18" t="str">
        <f t="shared" si="0"/>
        <v>OK</v>
      </c>
      <c r="O11" s="76"/>
      <c r="P11" s="76"/>
      <c r="Q11" s="76"/>
      <c r="R11" s="41"/>
      <c r="S11" s="40"/>
      <c r="T11" s="41"/>
      <c r="U11" s="41"/>
      <c r="V11" s="41"/>
      <c r="W11" s="38"/>
      <c r="X11" s="38"/>
    </row>
    <row r="12" spans="1:24" ht="50.1" customHeight="1" x14ac:dyDescent="0.25">
      <c r="A12" s="98">
        <v>3</v>
      </c>
      <c r="B12" s="55">
        <v>9</v>
      </c>
      <c r="C12" s="96"/>
      <c r="D12" s="47" t="s">
        <v>58</v>
      </c>
      <c r="E12" s="43" t="s">
        <v>48</v>
      </c>
      <c r="F12" s="43" t="s">
        <v>59</v>
      </c>
      <c r="G12" s="43" t="s">
        <v>5</v>
      </c>
      <c r="H12" s="45" t="s">
        <v>50</v>
      </c>
      <c r="I12" s="45" t="s">
        <v>51</v>
      </c>
      <c r="J12" s="45" t="s">
        <v>16</v>
      </c>
      <c r="K12" s="50">
        <v>91.74</v>
      </c>
      <c r="L12" s="39"/>
      <c r="M12" s="17">
        <f t="shared" si="1"/>
        <v>0</v>
      </c>
      <c r="N12" s="18" t="str">
        <f t="shared" si="0"/>
        <v>OK</v>
      </c>
      <c r="O12" s="76"/>
      <c r="P12" s="76"/>
      <c r="Q12" s="76"/>
      <c r="R12" s="41"/>
      <c r="S12" s="40"/>
      <c r="T12" s="41"/>
      <c r="U12" s="41"/>
      <c r="V12" s="41"/>
      <c r="W12" s="38"/>
      <c r="X12" s="38"/>
    </row>
    <row r="13" spans="1:24" ht="50.1" customHeight="1" x14ac:dyDescent="0.25">
      <c r="A13" s="90">
        <v>4</v>
      </c>
      <c r="B13" s="56">
        <v>10</v>
      </c>
      <c r="C13" s="91" t="s">
        <v>60</v>
      </c>
      <c r="D13" s="58" t="s">
        <v>61</v>
      </c>
      <c r="E13" s="51" t="s">
        <v>62</v>
      </c>
      <c r="F13" s="51">
        <v>3004480000</v>
      </c>
      <c r="G13" s="51" t="s">
        <v>5</v>
      </c>
      <c r="H13" s="52" t="s">
        <v>63</v>
      </c>
      <c r="I13" s="52" t="s">
        <v>64</v>
      </c>
      <c r="J13" s="52" t="s">
        <v>65</v>
      </c>
      <c r="K13" s="53">
        <v>3998.8</v>
      </c>
      <c r="L13" s="39"/>
      <c r="M13" s="17">
        <f t="shared" si="1"/>
        <v>0</v>
      </c>
      <c r="N13" s="18" t="str">
        <f t="shared" si="0"/>
        <v>OK</v>
      </c>
      <c r="O13" s="76"/>
      <c r="P13" s="76"/>
      <c r="Q13" s="76"/>
      <c r="R13" s="41"/>
      <c r="S13" s="40"/>
      <c r="T13" s="41"/>
      <c r="U13" s="41"/>
      <c r="V13" s="41"/>
      <c r="W13" s="38"/>
      <c r="X13" s="38"/>
    </row>
    <row r="14" spans="1:24" ht="50.1" customHeight="1" x14ac:dyDescent="0.25">
      <c r="A14" s="90">
        <v>5</v>
      </c>
      <c r="B14" s="56">
        <v>11</v>
      </c>
      <c r="C14" s="92"/>
      <c r="D14" s="58" t="s">
        <v>66</v>
      </c>
      <c r="E14" s="51" t="s">
        <v>62</v>
      </c>
      <c r="F14" s="51">
        <v>1001260451</v>
      </c>
      <c r="G14" s="51" t="s">
        <v>5</v>
      </c>
      <c r="H14" s="52" t="s">
        <v>63</v>
      </c>
      <c r="I14" s="52" t="s">
        <v>64</v>
      </c>
      <c r="J14" s="52" t="s">
        <v>65</v>
      </c>
      <c r="K14" s="53">
        <v>479.85</v>
      </c>
      <c r="L14" s="39"/>
      <c r="M14" s="17">
        <f t="shared" si="1"/>
        <v>0</v>
      </c>
      <c r="N14" s="18" t="str">
        <f t="shared" si="0"/>
        <v>OK</v>
      </c>
      <c r="O14" s="76"/>
      <c r="P14" s="76"/>
      <c r="Q14" s="76"/>
      <c r="R14" s="40"/>
      <c r="S14" s="40"/>
      <c r="T14" s="41"/>
      <c r="U14" s="41"/>
      <c r="V14" s="41"/>
      <c r="W14" s="38"/>
      <c r="X14" s="38"/>
    </row>
    <row r="15" spans="1:24" ht="50.1" customHeight="1" x14ac:dyDescent="0.25">
      <c r="A15" s="90">
        <v>5</v>
      </c>
      <c r="B15" s="56">
        <v>12</v>
      </c>
      <c r="C15" s="92"/>
      <c r="D15" s="58" t="s">
        <v>67</v>
      </c>
      <c r="E15" s="51" t="s">
        <v>62</v>
      </c>
      <c r="F15" s="51">
        <v>1000960451</v>
      </c>
      <c r="G15" s="51" t="s">
        <v>5</v>
      </c>
      <c r="H15" s="52" t="s">
        <v>63</v>
      </c>
      <c r="I15" s="52" t="s">
        <v>64</v>
      </c>
      <c r="J15" s="52" t="s">
        <v>65</v>
      </c>
      <c r="K15" s="53">
        <v>399.88</v>
      </c>
      <c r="L15" s="39"/>
      <c r="M15" s="17">
        <f t="shared" si="1"/>
        <v>0</v>
      </c>
      <c r="N15" s="18" t="str">
        <f t="shared" si="0"/>
        <v>OK</v>
      </c>
      <c r="O15" s="76"/>
      <c r="P15" s="76"/>
      <c r="Q15" s="76"/>
      <c r="R15" s="40"/>
      <c r="S15" s="40"/>
      <c r="T15" s="41"/>
      <c r="U15" s="41"/>
      <c r="V15" s="41"/>
      <c r="W15" s="38"/>
      <c r="X15" s="38"/>
    </row>
    <row r="16" spans="1:24" ht="50.1" customHeight="1" x14ac:dyDescent="0.25">
      <c r="A16" s="90">
        <v>5</v>
      </c>
      <c r="B16" s="56">
        <v>13</v>
      </c>
      <c r="C16" s="92"/>
      <c r="D16" s="58" t="s">
        <v>68</v>
      </c>
      <c r="E16" s="51" t="s">
        <v>62</v>
      </c>
      <c r="F16" s="51">
        <v>1000660451</v>
      </c>
      <c r="G16" s="51" t="s">
        <v>5</v>
      </c>
      <c r="H16" s="52" t="s">
        <v>63</v>
      </c>
      <c r="I16" s="52" t="s">
        <v>64</v>
      </c>
      <c r="J16" s="52" t="s">
        <v>65</v>
      </c>
      <c r="K16" s="53">
        <v>359.89</v>
      </c>
      <c r="L16" s="39"/>
      <c r="M16" s="17">
        <f t="shared" si="1"/>
        <v>0</v>
      </c>
      <c r="N16" s="18" t="str">
        <f t="shared" si="0"/>
        <v>OK</v>
      </c>
      <c r="O16" s="76"/>
      <c r="P16" s="76"/>
      <c r="Q16" s="76"/>
      <c r="R16" s="41"/>
      <c r="S16" s="40"/>
      <c r="T16" s="41"/>
      <c r="U16" s="41"/>
      <c r="V16" s="41"/>
      <c r="W16" s="38"/>
      <c r="X16" s="38"/>
    </row>
    <row r="17" spans="1:24" ht="50.1" customHeight="1" x14ac:dyDescent="0.25">
      <c r="A17" s="90">
        <v>5</v>
      </c>
      <c r="B17" s="56">
        <v>14</v>
      </c>
      <c r="C17" s="92"/>
      <c r="D17" s="54" t="s">
        <v>69</v>
      </c>
      <c r="E17" s="51" t="s">
        <v>62</v>
      </c>
      <c r="F17" s="51">
        <v>5100800000</v>
      </c>
      <c r="G17" s="51" t="s">
        <v>5</v>
      </c>
      <c r="H17" s="52" t="s">
        <v>63</v>
      </c>
      <c r="I17" s="52" t="s">
        <v>64</v>
      </c>
      <c r="J17" s="52" t="s">
        <v>65</v>
      </c>
      <c r="K17" s="53">
        <v>79.97</v>
      </c>
      <c r="L17" s="39"/>
      <c r="M17" s="17">
        <f t="shared" si="1"/>
        <v>0</v>
      </c>
      <c r="N17" s="18" t="str">
        <f t="shared" si="0"/>
        <v>OK</v>
      </c>
      <c r="O17" s="76"/>
      <c r="P17" s="76"/>
      <c r="Q17" s="75"/>
      <c r="R17" s="41"/>
      <c r="S17" s="40"/>
      <c r="T17" s="41"/>
      <c r="U17" s="41"/>
      <c r="V17" s="41"/>
      <c r="W17" s="38"/>
      <c r="X17" s="38"/>
    </row>
    <row r="18" spans="1:24" ht="50.1" customHeight="1" x14ac:dyDescent="0.25">
      <c r="A18" s="90">
        <v>5</v>
      </c>
      <c r="B18" s="56">
        <v>15</v>
      </c>
      <c r="C18" s="92"/>
      <c r="D18" s="54" t="s">
        <v>70</v>
      </c>
      <c r="E18" s="51" t="s">
        <v>62</v>
      </c>
      <c r="F18" s="51">
        <v>5010100011</v>
      </c>
      <c r="G18" s="51" t="s">
        <v>5</v>
      </c>
      <c r="H18" s="52" t="s">
        <v>71</v>
      </c>
      <c r="I18" s="52" t="s">
        <v>72</v>
      </c>
      <c r="J18" s="52" t="s">
        <v>17</v>
      </c>
      <c r="K18" s="53">
        <v>223.93</v>
      </c>
      <c r="L18" s="39"/>
      <c r="M18" s="17">
        <f t="shared" si="1"/>
        <v>0</v>
      </c>
      <c r="N18" s="18" t="str">
        <f t="shared" si="0"/>
        <v>OK</v>
      </c>
      <c r="O18" s="76"/>
      <c r="P18" s="75"/>
      <c r="Q18" s="76"/>
      <c r="R18" s="40"/>
      <c r="S18" s="40"/>
      <c r="T18" s="41"/>
      <c r="U18" s="41"/>
      <c r="V18" s="41"/>
      <c r="W18" s="38"/>
      <c r="X18" s="38"/>
    </row>
    <row r="19" spans="1:24" ht="50.1" customHeight="1" x14ac:dyDescent="0.25">
      <c r="A19" s="90">
        <v>5</v>
      </c>
      <c r="B19" s="56">
        <v>16</v>
      </c>
      <c r="C19" s="92"/>
      <c r="D19" s="54" t="s">
        <v>73</v>
      </c>
      <c r="E19" s="51" t="s">
        <v>62</v>
      </c>
      <c r="F19" s="51">
        <v>5030100000</v>
      </c>
      <c r="G19" s="51" t="s">
        <v>5</v>
      </c>
      <c r="H19" s="52" t="s">
        <v>71</v>
      </c>
      <c r="I19" s="52" t="s">
        <v>72</v>
      </c>
      <c r="J19" s="52" t="s">
        <v>17</v>
      </c>
      <c r="K19" s="53">
        <v>11.19</v>
      </c>
      <c r="L19" s="39"/>
      <c r="M19" s="17">
        <f t="shared" si="1"/>
        <v>0</v>
      </c>
      <c r="N19" s="18" t="str">
        <f t="shared" si="0"/>
        <v>OK</v>
      </c>
      <c r="O19" s="76"/>
      <c r="P19" s="75"/>
      <c r="Q19" s="76"/>
      <c r="R19" s="41"/>
      <c r="S19" s="40"/>
      <c r="T19" s="41"/>
      <c r="U19" s="41"/>
      <c r="V19" s="41"/>
      <c r="W19" s="38"/>
      <c r="X19" s="38"/>
    </row>
    <row r="20" spans="1:24" ht="50.1" customHeight="1" x14ac:dyDescent="0.25">
      <c r="A20" s="90">
        <v>5</v>
      </c>
      <c r="B20" s="56">
        <v>17</v>
      </c>
      <c r="C20" s="92"/>
      <c r="D20" s="54" t="s">
        <v>74</v>
      </c>
      <c r="E20" s="51" t="s">
        <v>62</v>
      </c>
      <c r="F20" s="51">
        <v>5050100000</v>
      </c>
      <c r="G20" s="51" t="s">
        <v>5</v>
      </c>
      <c r="H20" s="52" t="s">
        <v>71</v>
      </c>
      <c r="I20" s="52" t="s">
        <v>72</v>
      </c>
      <c r="J20" s="52" t="s">
        <v>17</v>
      </c>
      <c r="K20" s="53">
        <v>11.99</v>
      </c>
      <c r="L20" s="39"/>
      <c r="M20" s="17">
        <f t="shared" si="1"/>
        <v>0</v>
      </c>
      <c r="N20" s="18" t="str">
        <f t="shared" si="0"/>
        <v>OK</v>
      </c>
      <c r="O20" s="76"/>
      <c r="P20" s="75"/>
      <c r="Q20" s="76"/>
      <c r="R20" s="41"/>
      <c r="S20" s="40"/>
      <c r="T20" s="41"/>
      <c r="U20" s="41"/>
      <c r="V20" s="41"/>
      <c r="W20" s="38"/>
      <c r="X20" s="38"/>
    </row>
    <row r="21" spans="1:24" ht="50.1" customHeight="1" x14ac:dyDescent="0.25">
      <c r="A21" s="90">
        <v>5</v>
      </c>
      <c r="B21" s="56">
        <v>18</v>
      </c>
      <c r="C21" s="92"/>
      <c r="D21" s="54" t="s">
        <v>75</v>
      </c>
      <c r="E21" s="51" t="s">
        <v>62</v>
      </c>
      <c r="F21" s="51">
        <v>5040204000</v>
      </c>
      <c r="G21" s="51" t="s">
        <v>5</v>
      </c>
      <c r="H21" s="52" t="s">
        <v>71</v>
      </c>
      <c r="I21" s="52" t="s">
        <v>72</v>
      </c>
      <c r="J21" s="52" t="s">
        <v>17</v>
      </c>
      <c r="K21" s="53">
        <v>199.94</v>
      </c>
      <c r="L21" s="39">
        <v>1</v>
      </c>
      <c r="M21" s="17">
        <f t="shared" si="1"/>
        <v>0</v>
      </c>
      <c r="N21" s="18" t="str">
        <f t="shared" si="0"/>
        <v>OK</v>
      </c>
      <c r="O21" s="74"/>
      <c r="P21" s="76"/>
      <c r="Q21" s="78">
        <v>1</v>
      </c>
      <c r="R21" s="41"/>
      <c r="S21" s="40"/>
      <c r="T21" s="41"/>
      <c r="U21" s="41"/>
      <c r="V21" s="41"/>
      <c r="W21" s="38"/>
      <c r="X21" s="38"/>
    </row>
    <row r="22" spans="1:24" ht="50.1" customHeight="1" x14ac:dyDescent="0.25">
      <c r="A22" s="90">
        <v>5</v>
      </c>
      <c r="B22" s="56">
        <v>19</v>
      </c>
      <c r="C22" s="93"/>
      <c r="D22" s="54" t="s">
        <v>76</v>
      </c>
      <c r="E22" s="51" t="s">
        <v>62</v>
      </c>
      <c r="F22" s="51">
        <v>5040104000</v>
      </c>
      <c r="G22" s="51" t="s">
        <v>5</v>
      </c>
      <c r="H22" s="52" t="s">
        <v>71</v>
      </c>
      <c r="I22" s="52" t="s">
        <v>72</v>
      </c>
      <c r="J22" s="52" t="s">
        <v>17</v>
      </c>
      <c r="K22" s="53">
        <v>119.96</v>
      </c>
      <c r="L22" s="39"/>
      <c r="M22" s="17">
        <f t="shared" si="1"/>
        <v>0</v>
      </c>
      <c r="N22" s="18" t="str">
        <f t="shared" si="0"/>
        <v>OK</v>
      </c>
      <c r="O22" s="76"/>
      <c r="P22" s="76"/>
      <c r="Q22" s="76"/>
      <c r="R22" s="41"/>
      <c r="S22" s="40"/>
      <c r="T22" s="41"/>
      <c r="U22" s="41"/>
      <c r="V22" s="41"/>
      <c r="W22" s="38"/>
      <c r="X22" s="38"/>
    </row>
    <row r="23" spans="1:24" ht="20.100000000000001" customHeight="1" x14ac:dyDescent="0.25">
      <c r="K23" s="26"/>
      <c r="O23" s="37">
        <f>SUMPRODUCT(K4:K22,O4:O22)</f>
        <v>13814.400000000001</v>
      </c>
      <c r="P23" s="37">
        <f>SUMPRODUCT(K4:K22,P4:P22)</f>
        <v>1510.64</v>
      </c>
      <c r="Q23" s="37">
        <f>SUMPRODUCT(K4:K22,Q4:Q22)</f>
        <v>199.94</v>
      </c>
      <c r="R23" s="37">
        <f>SUMPRODUCT(K4:K22,R4:R22)</f>
        <v>0</v>
      </c>
      <c r="S23" s="37">
        <f>SUMPRODUCT(K4:K22,S4:S22)</f>
        <v>0</v>
      </c>
    </row>
    <row r="24" spans="1:24" ht="20.100000000000001" customHeight="1" x14ac:dyDescent="0.25">
      <c r="K24" s="26"/>
    </row>
    <row r="25" spans="1:24" ht="20.100000000000001" customHeight="1" x14ac:dyDescent="0.25">
      <c r="K25" s="26"/>
    </row>
  </sheetData>
  <mergeCells count="19">
    <mergeCell ref="A13:A22"/>
    <mergeCell ref="C13:C22"/>
    <mergeCell ref="U1:U2"/>
    <mergeCell ref="A4:A6"/>
    <mergeCell ref="S1:S2"/>
    <mergeCell ref="T1:T2"/>
    <mergeCell ref="R1:R2"/>
    <mergeCell ref="A1:C2"/>
    <mergeCell ref="C4:C6"/>
    <mergeCell ref="D1:I2"/>
    <mergeCell ref="J1:N2"/>
    <mergeCell ref="W1:W2"/>
    <mergeCell ref="X1:X2"/>
    <mergeCell ref="V1:V2"/>
    <mergeCell ref="A8:A12"/>
    <mergeCell ref="C8:C1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Reitoria - SETIC</vt:lpstr>
      <vt:lpstr>ESAG</vt:lpstr>
      <vt:lpstr>CEART</vt:lpstr>
      <vt:lpstr>FAED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2022-02-11T16:26:29Z</dcterms:modified>
</cp:coreProperties>
</file>