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PE 0974.2021 SRP SGPE 29444.2021 - Videoaulas VIG 08.09.2022\"/>
    </mc:Choice>
  </mc:AlternateContent>
  <xr:revisionPtr revIDLastSave="0" documentId="13_ncr:1_{39A09571-44AD-465C-A842-2F66855118C7}" xr6:coauthVersionLast="36" xr6:coauthVersionMax="46" xr10:uidLastSave="{00000000-0000-0000-0000-000000000000}"/>
  <bookViews>
    <workbookView xWindow="-105" yWindow="-105" windowWidth="21795" windowHeight="11745" tabRatio="857" activeTab="9" xr2:uid="{00000000-000D-0000-FFFF-FFFF00000000}"/>
  </bookViews>
  <sheets>
    <sheet name="CCT" sheetId="166" r:id="rId1"/>
    <sheet name="CEAD" sheetId="154" r:id="rId2"/>
    <sheet name="CEART" sheetId="153" r:id="rId3"/>
    <sheet name="CEAVI" sheetId="167" r:id="rId4"/>
    <sheet name="CEFID" sheetId="168" r:id="rId5"/>
    <sheet name="CESFI" sheetId="165" r:id="rId6"/>
    <sheet name="FAED" sheetId="169" r:id="rId7"/>
    <sheet name="CEO" sheetId="151" r:id="rId8"/>
    <sheet name="CEPLAN" sheetId="170" r:id="rId9"/>
    <sheet name="GESTOR" sheetId="162" r:id="rId10"/>
  </sheets>
  <definedNames>
    <definedName name="CERES" localSheetId="8">OFFSET(#REF!,(MATCH(SMALL(#REF!,ROW()-10),#REF!,0)-1),0)</definedName>
    <definedName name="CERES" localSheetId="6">OFFSET(#REF!,(MATCH(SMALL(#REF!,ROW()-10),#REF!,0)-1),0)</definedName>
    <definedName name="CERES">OFFSET(#REF!,(MATCH(SMALL(#REF!,ROW()-10),#REF!,0)-1),0)</definedName>
    <definedName name="diasuteis" localSheetId="0">#REF!</definedName>
    <definedName name="diasuteis" localSheetId="1">#REF!</definedName>
    <definedName name="diasuteis" localSheetId="2">#REF!</definedName>
    <definedName name="diasuteis" localSheetId="3">#REF!</definedName>
    <definedName name="diasuteis" localSheetId="4">#REF!</definedName>
    <definedName name="diasuteis" localSheetId="7">#REF!</definedName>
    <definedName name="diasuteis" localSheetId="8">#REF!</definedName>
    <definedName name="diasuteis" localSheetId="5">#REF!</definedName>
    <definedName name="diasuteis" localSheetId="6">#REF!</definedName>
    <definedName name="diasuteis" localSheetId="9">#REF!</definedName>
    <definedName name="diasuteis">#REF!</definedName>
    <definedName name="Ferias" localSheetId="0">#REF!</definedName>
    <definedName name="Ferias" localSheetId="1">#REF!</definedName>
    <definedName name="Ferias" localSheetId="3">#REF!</definedName>
    <definedName name="Ferias" localSheetId="4">#REF!</definedName>
    <definedName name="Ferias" localSheetId="8">#REF!</definedName>
    <definedName name="Ferias" localSheetId="5">#REF!</definedName>
    <definedName name="Ferias" localSheetId="6">#REF!</definedName>
    <definedName name="Ferias" localSheetId="9">#REF!</definedName>
    <definedName name="Ferias">#REF!</definedName>
    <definedName name="RD" localSheetId="0">OFFSET(#REF!,(MATCH(SMALL(#REF!,ROW()-10),#REF!,0)-1),0)</definedName>
    <definedName name="RD" localSheetId="1">OFFSET(#REF!,(MATCH(SMALL(#REF!,ROW()-10),#REF!,0)-1),0)</definedName>
    <definedName name="RD" localSheetId="3">OFFSET(#REF!,(MATCH(SMALL(#REF!,ROW()-10),#REF!,0)-1),0)</definedName>
    <definedName name="RD" localSheetId="4">OFFSET(#REF!,(MATCH(SMALL(#REF!,ROW()-10),#REF!,0)-1),0)</definedName>
    <definedName name="RD" localSheetId="8">OFFSET(#REF!,(MATCH(SMALL(#REF!,ROW()-10),#REF!,0)-1),0)</definedName>
    <definedName name="RD" localSheetId="5">OFFSET(#REF!,(MATCH(SMALL(#REF!,ROW()-10),#REF!,0)-1),0)</definedName>
    <definedName name="RD" localSheetId="6">OFFSET(#REF!,(MATCH(SMALL(#REF!,ROW()-10),#REF!,0)-1),0)</definedName>
    <definedName name="RD" localSheetId="9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H6" i="154" l="1"/>
  <c r="H6" i="169"/>
  <c r="K9" i="151" l="1"/>
  <c r="K8" i="151"/>
  <c r="K7" i="151"/>
  <c r="K10" i="151" s="1"/>
  <c r="K7" i="153" l="1"/>
  <c r="K7" i="170" l="1"/>
  <c r="I6" i="170"/>
  <c r="J6" i="170" s="1"/>
  <c r="I5" i="170"/>
  <c r="J5" i="170" s="1"/>
  <c r="I4" i="170"/>
  <c r="J4" i="170" s="1"/>
  <c r="I6" i="151"/>
  <c r="J6" i="151" s="1"/>
  <c r="I5" i="151"/>
  <c r="J5" i="151" s="1"/>
  <c r="I4" i="151"/>
  <c r="J4" i="151" s="1"/>
  <c r="K7" i="169"/>
  <c r="I6" i="169"/>
  <c r="J6" i="169" s="1"/>
  <c r="I5" i="169"/>
  <c r="J5" i="169" s="1"/>
  <c r="I4" i="169"/>
  <c r="J4" i="169" s="1"/>
  <c r="K7" i="165"/>
  <c r="I6" i="165"/>
  <c r="J6" i="165" s="1"/>
  <c r="I5" i="165"/>
  <c r="J5" i="165" s="1"/>
  <c r="I4" i="165"/>
  <c r="J4" i="165" s="1"/>
  <c r="K7" i="168"/>
  <c r="I6" i="168"/>
  <c r="J6" i="168" s="1"/>
  <c r="J5" i="168"/>
  <c r="I5" i="168"/>
  <c r="I4" i="168"/>
  <c r="J4" i="168" s="1"/>
  <c r="K7" i="167"/>
  <c r="I6" i="167"/>
  <c r="J6" i="167" s="1"/>
  <c r="J5" i="167"/>
  <c r="I5" i="167"/>
  <c r="I4" i="167"/>
  <c r="J4" i="167" s="1"/>
  <c r="I6" i="153"/>
  <c r="J6" i="153" s="1"/>
  <c r="I5" i="153"/>
  <c r="J5" i="153" s="1"/>
  <c r="I4" i="153"/>
  <c r="J4" i="153" s="1"/>
  <c r="K7" i="154"/>
  <c r="I6" i="154"/>
  <c r="J6" i="154" s="1"/>
  <c r="I5" i="154"/>
  <c r="J5" i="154" s="1"/>
  <c r="I4" i="154"/>
  <c r="J4" i="154" s="1"/>
  <c r="H3" i="162" l="1"/>
  <c r="K3" i="162" s="1"/>
  <c r="H4" i="162"/>
  <c r="K4" i="162" s="1"/>
  <c r="H5" i="162"/>
  <c r="K7" i="166"/>
  <c r="I6" i="166"/>
  <c r="J6" i="166" s="1"/>
  <c r="I5" i="166"/>
  <c r="J5" i="166" s="1"/>
  <c r="I4" i="166"/>
  <c r="J4" i="166" s="1"/>
  <c r="I4" i="162" l="1"/>
  <c r="L4" i="162" s="1"/>
  <c r="I3" i="162"/>
  <c r="L3" i="162" s="1"/>
  <c r="I5" i="162"/>
  <c r="J4" i="162" l="1"/>
  <c r="J3" i="162"/>
  <c r="H11" i="162" l="1"/>
  <c r="H10" i="162"/>
  <c r="H9" i="162"/>
  <c r="K5" i="162" l="1"/>
  <c r="K6" i="162" s="1"/>
  <c r="L5" i="162" l="1"/>
  <c r="J5" i="162" l="1"/>
  <c r="L12" i="162" l="1"/>
  <c r="L6" i="162" l="1"/>
  <c r="L13" i="162" s="1"/>
  <c r="L15" i="16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H6" authorId="0" shapeId="0" xr:uid="{1EF93ED8-68CE-44A6-A9CF-1A639AD7BE47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+3 cedidas peloa FAED 26/08/2022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H6" authorId="0" shapeId="0" xr:uid="{1D17DFBE-CD2F-4E4C-AF10-A7FD3DCC104F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-3 cedidas ao CEAD 26/08/2022</t>
        </r>
      </text>
    </comment>
  </commentList>
</comments>
</file>

<file path=xl/sharedStrings.xml><?xml version="1.0" encoding="utf-8"?>
<sst xmlns="http://schemas.openxmlformats.org/spreadsheetml/2006/main" count="565" uniqueCount="42">
  <si>
    <t>Saldo / Automático</t>
  </si>
  <si>
    <t>...../...../......</t>
  </si>
  <si>
    <t>Preço UNITÁRIO (R$)</t>
  </si>
  <si>
    <t>ALERTA</t>
  </si>
  <si>
    <t>Item</t>
  </si>
  <si>
    <t>Lote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</si>
  <si>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</si>
  <si>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</si>
  <si>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</si>
  <si>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</si>
  <si>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</si>
  <si>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</si>
  <si>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</si>
  <si>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</si>
  <si>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</si>
  <si>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 xml:space="preserve">CENTRO PARTICIPANTE: </t>
  </si>
  <si>
    <t xml:space="preserve">OBJETO: CONTRATAÇÃO DE EMPRESA PARA PRODUÇÃO DE VÍDEO AULAS PARA A UDESC, </t>
  </si>
  <si>
    <t>ESPECIFICAÇÃO</t>
  </si>
  <si>
    <t>UNID</t>
  </si>
  <si>
    <t xml:space="preserve">Detalhamento </t>
  </si>
  <si>
    <t>339039-59</t>
  </si>
  <si>
    <t>Empresa</t>
  </si>
  <si>
    <t>ITEM</t>
  </si>
  <si>
    <t>Produção de videoaula com duração de 11 (onze) à 20 (vinte) min; Edição de aproximadamente 20min para cada vídeo; aproximadamente 4 horas de captação de imagens com 01 câmera Full HD (high-definition), Direção de imagens e de fotografia; Inserção de legenda; Inserção de tradução em Língua Brasileira de Sinais; Versão com áudio descrição (inclui edição de áudio, texto e locução); Inserção de caracteres e outros recursos gráficos; para os cursos demandantes da UDESC, com especificação descrita no decorrer neste Termo de Referência.</t>
  </si>
  <si>
    <t>Produção de videoaula com duração de 21 (vinte e um) à 40 (quarenta) min; .Edição de aproximadamente 20min para cada vídeo; aproximadamente 4 horas de captação de imagens com 01 câmera Full HD (high-definition), Direção de imagens e de fotografia; Inserção de legenda; Inserção de tradução em Língua Brasileira de Sinais; Versão com áudio descrição (inclui edição de áudio, texto e locução); Inserção de caracteres e outros recursos gráficos; para os cursos demandantes da UDESC, com especificação descrita no decorrer neste Termo de Referência.</t>
  </si>
  <si>
    <t xml:space="preserve">OBJETO: CONTRATAÇÃO DE EMPRESA PARA PRODUÇÃO DE VÍDEO AULAS PARA A UDESC </t>
  </si>
  <si>
    <t>PROCESSO: 974/2021/UDESC</t>
  </si>
  <si>
    <t>VIGÊNCIA DA ATA: 08/09/21 até 08/09/2022.</t>
  </si>
  <si>
    <t xml:space="preserve"> AF/OS nº  xxxx/2021 Qtde. DT</t>
  </si>
  <si>
    <t>DV3 COMUNICAÇÕES LTDA - EPP</t>
  </si>
  <si>
    <t>Produção de videoaulas com duração de até 10 (dez) minutos. Edição de aproximadamente 10min para cada vídeo; aproximadamente 2 horas de captação de imagens com 01 câmera Full HD (high-definition), Direção de imagens e de fotografia; Inserção de legenda; Inserção de tradução em Língua Brasileira de Sinais; Versão com áudio descrição (inclui edição de áudio, texto e locução); Inserção de caracteres e outros recursos gráficos; para os cursos demandantes da UDESC, com especificação descrita no decorrer neste Termo de Referência.</t>
  </si>
  <si>
    <t xml:space="preserve"> AF/OS nº  1195/2021 Qtde. DT</t>
  </si>
  <si>
    <t xml:space="preserve"> AF/OS nº  1823/2021 Qtde. DT</t>
  </si>
  <si>
    <t xml:space="preserve"> AF/OS nº  149/2022 Qtde. DT</t>
  </si>
  <si>
    <t>OS nº  1436/2021 - Rosana e Denise</t>
  </si>
  <si>
    <t>CARONA NA ATA ARP DEFESA CIVIL</t>
  </si>
  <si>
    <r>
      <t xml:space="preserve">PROCESSO SGPe </t>
    </r>
    <r>
      <rPr>
        <b/>
        <sz val="11"/>
        <rFont val="Calibri"/>
        <family val="2"/>
        <scheme val="minor"/>
      </rPr>
      <t>DC 1746/2022</t>
    </r>
  </si>
  <si>
    <t xml:space="preserve"> AF/OS nº  611/2022 Qtde. DT</t>
  </si>
  <si>
    <t xml:space="preserve"> AF/OS nº  1540/2022 Qtde. DT</t>
  </si>
  <si>
    <t xml:space="preserve"> AF/OS nº  1562/2022 Qtde. DT</t>
  </si>
  <si>
    <t xml:space="preserve"> AF/OS nº  1567/2022 Qtde. DT</t>
  </si>
  <si>
    <t>Resumo Atualizado  10/10/2022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</si>
</sst>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75" formatCode="_-&quot;R$&quot;\ * #,##0.00_-;\-&quot;R$&quot;\ * #,##0.00_-;_-&quot;R$&quot;\ * &quot;-&quot;??_-;_-@_-"/>
    <numFmt numFmtId="176" formatCode="_-* #,##0.00_-;\-* #,##0.00_-;_-* &quot;-&quot;??_-;_-@_-"/>
  </numFmts>
  <fonts count="18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2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46"/>
      </patternFill>
    </fill>
    <fill>
      <patternFill patternType="solid">
        <fgColor indexed="57"/>
      </patternFill>
    </fill>
    <fill>
      <patternFill patternType="solid">
        <fgColor indexed="51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0" fontId="9" fillId="14" borderId="0" applyNumberFormat="0" applyBorder="0" applyAlignment="0" applyProtection="0"/>
    <xf numFmtId="0" fontId="9" fillId="16" borderId="0" applyNumberFormat="0" applyBorder="0" applyAlignment="0" applyProtection="0"/>
    <xf numFmtId="0" fontId="10" fillId="17" borderId="0" applyNumberFormat="0" applyBorder="0" applyAlignment="0" applyProtection="0"/>
    <xf numFmtId="0" fontId="9" fillId="18" borderId="0" applyNumberFormat="0" applyBorder="0" applyAlignment="0" applyProtection="0"/>
    <xf numFmtId="176" fontId="1" fillId="0" borderId="0" applyFill="0" applyBorder="0" applyAlignment="0" applyProtection="0"/>
    <xf numFmtId="176" fontId="1" fillId="0" borderId="0" applyFill="0" applyBorder="0" applyAlignment="0" applyProtection="0"/>
    <xf numFmtId="175" fontId="1" fillId="0" borderId="0" applyFont="0" applyFill="0" applyBorder="0" applyAlignment="0" applyProtection="0"/>
    <xf numFmtId="176" fontId="1" fillId="0" borderId="0" applyFill="0" applyBorder="0" applyAlignment="0" applyProtection="0"/>
    <xf numFmtId="176" fontId="1" fillId="0" borderId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6" fontId="1" fillId="0" borderId="0" applyFill="0" applyBorder="0" applyAlignment="0" applyProtection="0"/>
    <xf numFmtId="176" fontId="1" fillId="0" borderId="0" applyFill="0" applyBorder="0" applyAlignment="0" applyProtection="0"/>
  </cellStyleXfs>
  <cellXfs count="107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3" fontId="3" fillId="0" borderId="0" xfId="1" applyNumberFormat="1" applyFont="1" applyAlignment="1" applyProtection="1">
      <alignment wrapText="1"/>
      <protection locked="0"/>
    </xf>
    <xf numFmtId="1" fontId="3" fillId="0" borderId="0" xfId="1" applyNumberFormat="1" applyFont="1" applyFill="1" applyAlignment="1" applyProtection="1">
      <alignment horizontal="center" wrapText="1"/>
      <protection locked="0"/>
    </xf>
    <xf numFmtId="0" fontId="3" fillId="0" borderId="0" xfId="1" applyFont="1" applyFill="1" applyAlignment="1">
      <alignment wrapText="1"/>
    </xf>
    <xf numFmtId="3" fontId="3" fillId="0" borderId="0" xfId="1" applyNumberFormat="1" applyFont="1" applyFill="1" applyAlignment="1" applyProtection="1">
      <alignment wrapText="1"/>
      <protection locked="0"/>
    </xf>
    <xf numFmtId="168" fontId="6" fillId="8" borderId="2" xfId="1" applyNumberFormat="1" applyFont="1" applyFill="1" applyBorder="1" applyAlignment="1" applyProtection="1">
      <alignment horizontal="right"/>
      <protection locked="0"/>
    </xf>
    <xf numFmtId="168" fontId="6" fillId="8" borderId="7" xfId="1" applyNumberFormat="1" applyFont="1" applyFill="1" applyBorder="1" applyAlignment="1" applyProtection="1">
      <alignment horizontal="right"/>
      <protection locked="0"/>
    </xf>
    <xf numFmtId="9" fontId="6" fillId="8" borderId="3" xfId="12" applyFont="1" applyFill="1" applyBorder="1" applyAlignment="1" applyProtection="1">
      <alignment horizontal="right"/>
      <protection locked="0"/>
    </xf>
    <xf numFmtId="2" fontId="6" fillId="8" borderId="7" xfId="1" applyNumberFormat="1" applyFont="1" applyFill="1" applyBorder="1" applyAlignment="1">
      <alignment horizontal="right"/>
    </xf>
    <xf numFmtId="0" fontId="6" fillId="8" borderId="8" xfId="1" applyFont="1" applyFill="1" applyBorder="1" applyAlignment="1" applyProtection="1">
      <alignment horizontal="left"/>
      <protection locked="0"/>
    </xf>
    <xf numFmtId="0" fontId="6" fillId="8" borderId="15" xfId="1" applyFont="1" applyFill="1" applyBorder="1" applyAlignment="1" applyProtection="1">
      <alignment horizontal="left"/>
      <protection locked="0"/>
    </xf>
    <xf numFmtId="0" fontId="6" fillId="8" borderId="10" xfId="1" applyFont="1" applyFill="1" applyBorder="1" applyAlignment="1" applyProtection="1">
      <alignment horizontal="left"/>
      <protection locked="0"/>
    </xf>
    <xf numFmtId="0" fontId="6" fillId="8" borderId="0" xfId="1" applyFont="1" applyFill="1" applyBorder="1" applyAlignment="1" applyProtection="1">
      <alignment horizontal="left"/>
      <protection locked="0"/>
    </xf>
    <xf numFmtId="0" fontId="6" fillId="8" borderId="12" xfId="1" applyFont="1" applyFill="1" applyBorder="1" applyAlignment="1" applyProtection="1">
      <alignment horizontal="left"/>
      <protection locked="0"/>
    </xf>
    <xf numFmtId="0" fontId="6" fillId="8" borderId="14" xfId="1" applyFont="1" applyFill="1" applyBorder="1" applyAlignment="1" applyProtection="1">
      <alignment horizontal="left"/>
      <protection locked="0"/>
    </xf>
    <xf numFmtId="166" fontId="3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65" fontId="3" fillId="2" borderId="1" xfId="3" applyFont="1" applyFill="1" applyBorder="1" applyAlignment="1" applyProtection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4" fontId="3" fillId="0" borderId="0" xfId="1" applyNumberFormat="1" applyFont="1" applyFill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166" fontId="3" fillId="7" borderId="1" xfId="0" applyNumberFormat="1" applyFont="1" applyFill="1" applyBorder="1" applyAlignment="1">
      <alignment horizontal="center" vertical="center" wrapText="1"/>
    </xf>
    <xf numFmtId="44" fontId="3" fillId="11" borderId="1" xfId="1" applyNumberFormat="1" applyFont="1" applyFill="1" applyBorder="1" applyAlignment="1" applyProtection="1">
      <alignment horizontal="center" vertical="center" wrapText="1"/>
      <protection locked="0"/>
    </xf>
    <xf numFmtId="44" fontId="7" fillId="12" borderId="1" xfId="13" applyFont="1" applyFill="1" applyBorder="1" applyAlignment="1">
      <alignment horizontal="center" vertical="center"/>
    </xf>
    <xf numFmtId="41" fontId="3" fillId="9" borderId="1" xfId="1" applyNumberFormat="1" applyFont="1" applyFill="1" applyBorder="1" applyAlignment="1" applyProtection="1">
      <alignment horizontal="center" vertical="center" wrapText="1"/>
      <protection locked="0"/>
    </xf>
    <xf numFmtId="44" fontId="3" fillId="0" borderId="0" xfId="1" applyNumberFormat="1" applyFont="1" applyFill="1" applyAlignment="1">
      <alignment wrapText="1"/>
    </xf>
    <xf numFmtId="0" fontId="8" fillId="13" borderId="1" xfId="0" applyFont="1" applyFill="1" applyBorder="1" applyAlignment="1">
      <alignment horizontal="center" vertical="center" wrapText="1"/>
    </xf>
    <xf numFmtId="0" fontId="8" fillId="15" borderId="1" xfId="17" applyFont="1" applyFill="1" applyBorder="1" applyAlignment="1">
      <alignment horizontal="center" vertical="center"/>
    </xf>
    <xf numFmtId="0" fontId="3" fillId="12" borderId="5" xfId="19" applyFont="1" applyFill="1" applyBorder="1" applyAlignment="1">
      <alignment horizontal="center" vertical="center"/>
    </xf>
    <xf numFmtId="0" fontId="3" fillId="12" borderId="1" xfId="20" applyFont="1" applyFill="1" applyBorder="1" applyAlignment="1">
      <alignment horizontal="center" vertical="center"/>
    </xf>
    <xf numFmtId="0" fontId="11" fillId="0" borderId="0" xfId="1" applyFont="1" applyAlignment="1">
      <alignment wrapText="1"/>
    </xf>
    <xf numFmtId="0" fontId="12" fillId="13" borderId="1" xfId="0" applyFont="1" applyFill="1" applyBorder="1" applyAlignment="1">
      <alignment horizontal="center" vertical="center" wrapText="1"/>
    </xf>
    <xf numFmtId="0" fontId="12" fillId="15" borderId="1" xfId="17" applyFont="1" applyFill="1" applyBorder="1" applyAlignment="1">
      <alignment horizontal="center" vertical="center"/>
    </xf>
    <xf numFmtId="165" fontId="11" fillId="2" borderId="1" xfId="3" applyFont="1" applyFill="1" applyBorder="1" applyAlignment="1" applyProtection="1">
      <alignment horizontal="center" vertical="center" wrapText="1"/>
    </xf>
    <xf numFmtId="1" fontId="11" fillId="2" borderId="1" xfId="1" applyNumberFormat="1" applyFont="1" applyFill="1" applyBorder="1" applyAlignment="1" applyProtection="1">
      <alignment horizontal="center" vertical="center" wrapText="1"/>
    </xf>
    <xf numFmtId="166" fontId="11" fillId="2" borderId="1" xfId="1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 applyProtection="1">
      <alignment horizontal="center" vertical="center" wrapText="1"/>
      <protection locked="0"/>
    </xf>
    <xf numFmtId="0" fontId="1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Fill="1" applyAlignment="1">
      <alignment vertical="center" wrapText="1"/>
    </xf>
    <xf numFmtId="0" fontId="11" fillId="12" borderId="5" xfId="19" applyFont="1" applyFill="1" applyBorder="1" applyAlignment="1">
      <alignment horizontal="center" vertical="center"/>
    </xf>
    <xf numFmtId="0" fontId="11" fillId="12" borderId="1" xfId="20" applyFont="1" applyFill="1" applyBorder="1" applyAlignment="1">
      <alignment horizontal="center" vertical="center"/>
    </xf>
    <xf numFmtId="44" fontId="13" fillId="12" borderId="1" xfId="13" applyFont="1" applyFill="1" applyBorder="1" applyAlignment="1">
      <alignment horizontal="center" vertical="center"/>
    </xf>
    <xf numFmtId="41" fontId="11" fillId="7" borderId="1" xfId="0" applyNumberFormat="1" applyFont="1" applyFill="1" applyBorder="1" applyAlignment="1">
      <alignment horizontal="center" vertical="center" wrapText="1"/>
    </xf>
    <xf numFmtId="166" fontId="11" fillId="4" borderId="1" xfId="0" applyNumberFormat="1" applyFont="1" applyFill="1" applyBorder="1" applyAlignment="1">
      <alignment horizontal="center" vertical="center" wrapText="1"/>
    </xf>
    <xf numFmtId="3" fontId="11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Fill="1" applyAlignment="1">
      <alignment horizontal="center" vertical="center" wrapText="1"/>
    </xf>
    <xf numFmtId="4" fontId="11" fillId="0" borderId="0" xfId="1" applyNumberFormat="1" applyFont="1" applyFill="1" applyAlignment="1">
      <alignment horizontal="center" vertical="center" wrapText="1"/>
    </xf>
    <xf numFmtId="1" fontId="11" fillId="0" borderId="0" xfId="1" applyNumberFormat="1" applyFont="1" applyFill="1" applyAlignment="1" applyProtection="1">
      <alignment horizontal="center" wrapText="1"/>
      <protection locked="0"/>
    </xf>
    <xf numFmtId="166" fontId="11" fillId="0" borderId="0" xfId="0" applyNumberFormat="1" applyFont="1" applyFill="1" applyAlignment="1">
      <alignment horizontal="center" vertical="center" wrapText="1"/>
    </xf>
    <xf numFmtId="3" fontId="11" fillId="0" borderId="0" xfId="1" applyNumberFormat="1" applyFont="1" applyAlignment="1" applyProtection="1">
      <alignment wrapText="1"/>
      <protection locked="0"/>
    </xf>
    <xf numFmtId="0" fontId="11" fillId="0" borderId="0" xfId="1" applyFont="1" applyAlignment="1" applyProtection="1">
      <alignment wrapText="1"/>
      <protection locked="0"/>
    </xf>
    <xf numFmtId="44" fontId="11" fillId="0" borderId="0" xfId="8" applyFont="1" applyAlignment="1" applyProtection="1">
      <alignment wrapText="1"/>
      <protection locked="0"/>
    </xf>
    <xf numFmtId="0" fontId="12" fillId="12" borderId="1" xfId="0" applyFont="1" applyFill="1" applyBorder="1" applyAlignment="1">
      <alignment horizontal="center" vertical="center" wrapText="1"/>
    </xf>
    <xf numFmtId="0" fontId="12" fillId="12" borderId="1" xfId="18" applyFont="1" applyFill="1" applyBorder="1" applyAlignment="1">
      <alignment horizontal="center" vertical="center" wrapText="1"/>
    </xf>
    <xf numFmtId="0" fontId="12" fillId="13" borderId="1" xfId="1" applyFont="1" applyFill="1" applyBorder="1" applyAlignment="1">
      <alignment horizontal="center" vertical="center" wrapText="1"/>
    </xf>
    <xf numFmtId="0" fontId="3" fillId="13" borderId="1" xfId="1" applyFont="1" applyFill="1" applyBorder="1" applyAlignment="1">
      <alignment vertical="center" wrapText="1"/>
    </xf>
    <xf numFmtId="0" fontId="6" fillId="12" borderId="1" xfId="0" applyFont="1" applyFill="1" applyBorder="1" applyAlignment="1">
      <alignment horizontal="center" vertical="center" wrapText="1"/>
    </xf>
    <xf numFmtId="44" fontId="11" fillId="12" borderId="1" xfId="3" applyNumberFormat="1" applyFont="1" applyFill="1" applyBorder="1" applyAlignment="1" applyProtection="1">
      <alignment horizontal="center" vertical="center" wrapText="1"/>
    </xf>
    <xf numFmtId="0" fontId="6" fillId="12" borderId="1" xfId="0" applyFont="1" applyFill="1" applyBorder="1" applyAlignment="1">
      <alignment horizontal="justify" vertical="top"/>
    </xf>
    <xf numFmtId="0" fontId="14" fillId="12" borderId="1" xfId="0" applyFont="1" applyFill="1" applyBorder="1" applyAlignment="1">
      <alignment horizontal="justify" vertical="top"/>
    </xf>
    <xf numFmtId="0" fontId="6" fillId="0" borderId="1" xfId="0" applyFont="1" applyBorder="1" applyAlignment="1">
      <alignment horizontal="justify" vertical="center"/>
    </xf>
    <xf numFmtId="16" fontId="11" fillId="2" borderId="1" xfId="1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" applyNumberFormat="1" applyFont="1" applyFill="1" applyBorder="1" applyAlignment="1" applyProtection="1">
      <alignment horizontal="center" vertical="center" wrapText="1"/>
      <protection locked="0"/>
    </xf>
    <xf numFmtId="44" fontId="11" fillId="0" borderId="0" xfId="1" applyNumberFormat="1" applyFont="1" applyAlignment="1" applyProtection="1">
      <alignment wrapText="1"/>
      <protection locked="0"/>
    </xf>
    <xf numFmtId="44" fontId="12" fillId="0" borderId="0" xfId="1" applyNumberFormat="1" applyFont="1" applyAlignment="1" applyProtection="1">
      <alignment wrapText="1"/>
      <protection locked="0"/>
    </xf>
    <xf numFmtId="0" fontId="3" fillId="0" borderId="1" xfId="1" applyFont="1" applyFill="1" applyBorder="1" applyAlignment="1">
      <alignment vertical="center" wrapText="1"/>
    </xf>
    <xf numFmtId="0" fontId="3" fillId="0" borderId="1" xfId="1" applyFont="1" applyBorder="1" applyAlignment="1">
      <alignment wrapText="1"/>
    </xf>
    <xf numFmtId="0" fontId="15" fillId="19" borderId="1" xfId="1" applyFont="1" applyFill="1" applyBorder="1" applyAlignment="1">
      <alignment horizontal="center" vertical="center" wrapText="1"/>
    </xf>
    <xf numFmtId="0" fontId="3" fillId="20" borderId="1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2" fillId="12" borderId="2" xfId="0" applyFont="1" applyFill="1" applyBorder="1" applyAlignment="1">
      <alignment horizontal="center" vertical="center" wrapText="1"/>
    </xf>
    <xf numFmtId="0" fontId="12" fillId="12" borderId="7" xfId="0" applyFont="1" applyFill="1" applyBorder="1" applyAlignment="1">
      <alignment horizontal="center" vertical="center" wrapText="1"/>
    </xf>
    <xf numFmtId="0" fontId="12" fillId="12" borderId="3" xfId="0" applyFont="1" applyFill="1" applyBorder="1" applyAlignment="1">
      <alignment horizontal="center" vertical="center" wrapText="1"/>
    </xf>
    <xf numFmtId="3" fontId="1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6" borderId="0" xfId="0" applyNumberFormat="1" applyFont="1" applyFill="1" applyBorder="1" applyAlignment="1">
      <alignment horizontal="left" vertical="center" wrapText="1"/>
    </xf>
    <xf numFmtId="0" fontId="11" fillId="6" borderId="11" xfId="0" applyNumberFormat="1" applyFont="1" applyFill="1" applyBorder="1" applyAlignment="1">
      <alignment horizontal="left" vertical="center" wrapText="1"/>
    </xf>
    <xf numFmtId="0" fontId="11" fillId="6" borderId="1" xfId="0" applyNumberFormat="1" applyFont="1" applyFill="1" applyBorder="1" applyAlignment="1">
      <alignment horizontal="center" vertical="center" wrapText="1"/>
    </xf>
    <xf numFmtId="0" fontId="11" fillId="6" borderId="1" xfId="0" applyNumberFormat="1" applyFont="1" applyFill="1" applyBorder="1" applyAlignment="1">
      <alignment horizontal="left" vertical="center" wrapText="1"/>
    </xf>
    <xf numFmtId="0" fontId="6" fillId="8" borderId="4" xfId="1" applyFont="1" applyFill="1" applyBorder="1" applyAlignment="1" applyProtection="1">
      <alignment horizontal="left"/>
      <protection locked="0"/>
    </xf>
    <xf numFmtId="0" fontId="6" fillId="8" borderId="5" xfId="1" applyFont="1" applyFill="1" applyBorder="1" applyAlignment="1" applyProtection="1">
      <alignment horizontal="left"/>
      <protection locked="0"/>
    </xf>
    <xf numFmtId="0" fontId="6" fillId="8" borderId="6" xfId="1" applyFont="1" applyFill="1" applyBorder="1" applyAlignment="1" applyProtection="1">
      <alignment horizontal="left"/>
      <protection locked="0"/>
    </xf>
    <xf numFmtId="0" fontId="6" fillId="8" borderId="8" xfId="1" applyFont="1" applyFill="1" applyBorder="1" applyAlignment="1">
      <alignment vertical="center" wrapText="1"/>
    </xf>
    <xf numFmtId="0" fontId="6" fillId="8" borderId="15" xfId="1" applyFont="1" applyFill="1" applyBorder="1" applyAlignment="1">
      <alignment vertical="center" wrapText="1"/>
    </xf>
    <xf numFmtId="0" fontId="6" fillId="8" borderId="9" xfId="1" applyFont="1" applyFill="1" applyBorder="1" applyAlignment="1">
      <alignment vertical="center" wrapText="1"/>
    </xf>
    <xf numFmtId="0" fontId="6" fillId="8" borderId="10" xfId="1" applyFont="1" applyFill="1" applyBorder="1" applyAlignment="1">
      <alignment vertical="center" wrapText="1"/>
    </xf>
    <xf numFmtId="0" fontId="6" fillId="8" borderId="0" xfId="1" applyFont="1" applyFill="1" applyBorder="1" applyAlignment="1">
      <alignment vertical="center" wrapText="1"/>
    </xf>
    <xf numFmtId="0" fontId="6" fillId="8" borderId="11" xfId="1" applyFont="1" applyFill="1" applyBorder="1" applyAlignment="1">
      <alignment vertical="center" wrapText="1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6" borderId="0" xfId="0" applyNumberFormat="1" applyFont="1" applyFill="1" applyBorder="1" applyAlignment="1">
      <alignment horizontal="center" vertical="center" wrapText="1"/>
    </xf>
    <xf numFmtId="0" fontId="3" fillId="6" borderId="11" xfId="0" applyNumberFormat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6" fillId="8" borderId="12" xfId="1" applyFont="1" applyFill="1" applyBorder="1" applyAlignment="1">
      <alignment vertical="center" wrapText="1"/>
    </xf>
    <xf numFmtId="0" fontId="6" fillId="8" borderId="14" xfId="1" applyFont="1" applyFill="1" applyBorder="1" applyAlignment="1">
      <alignment vertical="center" wrapText="1"/>
    </xf>
    <xf numFmtId="0" fontId="6" fillId="8" borderId="13" xfId="1" applyFont="1" applyFill="1" applyBorder="1" applyAlignment="1">
      <alignment vertical="center" wrapText="1"/>
    </xf>
    <xf numFmtId="0" fontId="3" fillId="6" borderId="4" xfId="0" applyNumberFormat="1" applyFont="1" applyFill="1" applyBorder="1" applyAlignment="1">
      <alignment horizontal="center" vertical="center" wrapText="1"/>
    </xf>
    <xf numFmtId="0" fontId="3" fillId="6" borderId="5" xfId="0" applyNumberFormat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1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30">
    <cellStyle name="20% - Accent1" xfId="17" xr:uid="{00000000-0005-0000-0000-000000000000}"/>
    <cellStyle name="40% - Accent4" xfId="18" xr:uid="{00000000-0005-0000-0000-000001000000}"/>
    <cellStyle name="40% - Accent6" xfId="20" xr:uid="{00000000-0005-0000-0000-000002000000}"/>
    <cellStyle name="Accent3" xfId="19" xr:uid="{00000000-0005-0000-0000-000003000000}"/>
    <cellStyle name="Moeda" xfId="13" builtinId="4"/>
    <cellStyle name="Moeda 2" xfId="5" xr:uid="{00000000-0005-0000-0000-000005000000}"/>
    <cellStyle name="Moeda 2 2" xfId="9" xr:uid="{00000000-0005-0000-0000-000006000000}"/>
    <cellStyle name="Moeda 3" xfId="8" xr:uid="{00000000-0005-0000-0000-000007000000}"/>
    <cellStyle name="Moeda 3 2" xfId="23" xr:uid="{00000000-0005-0000-0000-000007000000}"/>
    <cellStyle name="Moeda 4" xfId="14" xr:uid="{00000000-0005-0000-0000-000008000000}"/>
    <cellStyle name="Moeda 4 2" xfId="27" xr:uid="{00000000-0005-0000-0000-000008000000}"/>
    <cellStyle name="Moeda 5" xfId="26" xr:uid="{00000000-0005-0000-0000-000042000000}"/>
    <cellStyle name="Normal" xfId="0" builtinId="0"/>
    <cellStyle name="Normal 2" xfId="1" xr:uid="{00000000-0005-0000-0000-00000A000000}"/>
    <cellStyle name="Porcentagem 2" xfId="12" xr:uid="{00000000-0005-0000-0000-00000B000000}"/>
    <cellStyle name="Separador de milhares 2" xfId="2" xr:uid="{00000000-0005-0000-0000-00000C000000}"/>
    <cellStyle name="Separador de milhares 2 2" xfId="7" xr:uid="{00000000-0005-0000-0000-00000D000000}"/>
    <cellStyle name="Separador de milhares 2 2 2" xfId="11" xr:uid="{00000000-0005-0000-0000-00000E000000}"/>
    <cellStyle name="Separador de milhares 2 2 2 2" xfId="25" xr:uid="{00000000-0005-0000-0000-00000E000000}"/>
    <cellStyle name="Separador de milhares 2 2 3" xfId="16" xr:uid="{00000000-0005-0000-0000-00000F000000}"/>
    <cellStyle name="Separador de milhares 2 2 3 2" xfId="29" xr:uid="{00000000-0005-0000-0000-00000F000000}"/>
    <cellStyle name="Separador de milhares 2 2 4" xfId="22" xr:uid="{00000000-0005-0000-0000-00000D000000}"/>
    <cellStyle name="Separador de milhares 2 3" xfId="6" xr:uid="{00000000-0005-0000-0000-000010000000}"/>
    <cellStyle name="Separador de milhares 2 3 2" xfId="10" xr:uid="{00000000-0005-0000-0000-000011000000}"/>
    <cellStyle name="Separador de milhares 2 3 2 2" xfId="24" xr:uid="{00000000-0005-0000-0000-000011000000}"/>
    <cellStyle name="Separador de milhares 2 3 3" xfId="15" xr:uid="{00000000-0005-0000-0000-000012000000}"/>
    <cellStyle name="Separador de milhares 2 3 3 2" xfId="28" xr:uid="{00000000-0005-0000-0000-000012000000}"/>
    <cellStyle name="Separador de milhares 2 3 4" xfId="21" xr:uid="{00000000-0005-0000-0000-000010000000}"/>
    <cellStyle name="Separador de milhares 3" xfId="3" xr:uid="{00000000-0005-0000-0000-000013000000}"/>
    <cellStyle name="Título 5" xfId="4" xr:uid="{00000000-0005-0000-0000-000014000000}"/>
  </cellStyles>
  <dxfs count="0"/>
  <tableStyles count="1" defaultTableStyle="TableStyleMedium9" defaultPivotStyle="PivotStyleLight16">
    <tableStyle name="Invisible" pivot="0" table="0" count="0" xr9:uid="{52CC0C55-1B29-401D-AFAC-399D06287D4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20193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8F762F42-EB62-4910-BBAC-2E832C34BD1C}"/>
            </a:ext>
          </a:extLst>
        </xdr:cNvPr>
        <xdr:cNvSpPr>
          <a:spLocks noChangeArrowheads="1"/>
        </xdr:cNvSpPr>
      </xdr:nvSpPr>
      <xdr:spPr bwMode="auto">
        <a:xfrm>
          <a:off x="22669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994332F3-30FF-4EFD-AC7B-94A2698A919D}"/>
            </a:ext>
          </a:extLst>
        </xdr:cNvPr>
        <xdr:cNvSpPr>
          <a:spLocks noChangeArrowheads="1"/>
        </xdr:cNvSpPr>
      </xdr:nvSpPr>
      <xdr:spPr bwMode="auto">
        <a:xfrm>
          <a:off x="22669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20193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B234FDC8-FB74-43FA-BA3F-048A862CABC6}"/>
            </a:ext>
          </a:extLst>
        </xdr:cNvPr>
        <xdr:cNvSpPr>
          <a:spLocks noChangeArrowheads="1"/>
        </xdr:cNvSpPr>
      </xdr:nvSpPr>
      <xdr:spPr bwMode="auto">
        <a:xfrm>
          <a:off x="22669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672CB0EC-BA52-4470-A6B6-9DA8A88359D9}"/>
            </a:ext>
          </a:extLst>
        </xdr:cNvPr>
        <xdr:cNvSpPr>
          <a:spLocks noChangeArrowheads="1"/>
        </xdr:cNvSpPr>
      </xdr:nvSpPr>
      <xdr:spPr bwMode="auto">
        <a:xfrm>
          <a:off x="22669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7"/>
  <sheetViews>
    <sheetView zoomScale="89" zoomScaleNormal="89" workbookViewId="0">
      <selection activeCell="D8" sqref="D8"/>
    </sheetView>
  </sheetViews>
  <sheetFormatPr defaultColWidth="9.7109375" defaultRowHeight="18.75" x14ac:dyDescent="0.3"/>
  <cols>
    <col min="1" max="1" width="9.7109375" style="35"/>
    <col min="2" max="2" width="24.28515625" style="50" customWidth="1"/>
    <col min="3" max="3" width="11.28515625" style="51" customWidth="1"/>
    <col min="4" max="4" width="70" style="50" customWidth="1"/>
    <col min="5" max="5" width="15.42578125" style="50" customWidth="1"/>
    <col min="6" max="6" width="17.5703125" style="50" customWidth="1"/>
    <col min="7" max="7" width="16.7109375" style="50" bestFit="1" customWidth="1"/>
    <col min="8" max="8" width="13.42578125" style="52" customWidth="1"/>
    <col min="9" max="9" width="15.42578125" style="53" customWidth="1"/>
    <col min="10" max="10" width="12.5703125" style="54" customWidth="1"/>
    <col min="11" max="20" width="15.7109375" style="55" customWidth="1"/>
    <col min="21" max="28" width="15.7109375" style="35" customWidth="1"/>
    <col min="29" max="16384" width="9.7109375" style="35"/>
  </cols>
  <sheetData>
    <row r="1" spans="1:28" ht="65.25" customHeight="1" x14ac:dyDescent="0.3">
      <c r="A1" s="81" t="s">
        <v>26</v>
      </c>
      <c r="B1" s="81"/>
      <c r="C1" s="81"/>
      <c r="D1" s="82" t="s">
        <v>25</v>
      </c>
      <c r="E1" s="82"/>
      <c r="F1" s="82"/>
      <c r="G1" s="82"/>
      <c r="H1" s="82" t="s">
        <v>27</v>
      </c>
      <c r="I1" s="82"/>
      <c r="J1" s="82"/>
      <c r="K1" s="78" t="s">
        <v>28</v>
      </c>
      <c r="L1" s="78" t="s">
        <v>28</v>
      </c>
      <c r="M1" s="78" t="s">
        <v>28</v>
      </c>
      <c r="N1" s="78" t="s">
        <v>28</v>
      </c>
      <c r="O1" s="78" t="s">
        <v>28</v>
      </c>
      <c r="P1" s="78" t="s">
        <v>28</v>
      </c>
      <c r="Q1" s="78" t="s">
        <v>28</v>
      </c>
      <c r="R1" s="78" t="s">
        <v>28</v>
      </c>
      <c r="S1" s="78" t="s">
        <v>28</v>
      </c>
      <c r="T1" s="78" t="s">
        <v>28</v>
      </c>
      <c r="U1" s="78" t="s">
        <v>28</v>
      </c>
      <c r="V1" s="78" t="s">
        <v>28</v>
      </c>
      <c r="W1" s="78" t="s">
        <v>28</v>
      </c>
      <c r="X1" s="78" t="s">
        <v>28</v>
      </c>
      <c r="Y1" s="78" t="s">
        <v>28</v>
      </c>
      <c r="Z1" s="78" t="s">
        <v>28</v>
      </c>
      <c r="AA1" s="78" t="s">
        <v>28</v>
      </c>
      <c r="AB1" s="78" t="s">
        <v>28</v>
      </c>
    </row>
    <row r="2" spans="1:28" ht="21.75" customHeight="1" x14ac:dyDescent="0.3">
      <c r="A2" s="79" t="s">
        <v>15</v>
      </c>
      <c r="B2" s="79"/>
      <c r="C2" s="79"/>
      <c r="D2" s="79"/>
      <c r="E2" s="79"/>
      <c r="F2" s="79"/>
      <c r="G2" s="79"/>
      <c r="H2" s="79"/>
      <c r="I2" s="79"/>
      <c r="J2" s="80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</row>
    <row r="3" spans="1:28" s="43" customFormat="1" ht="56.25" x14ac:dyDescent="0.2">
      <c r="A3" s="59" t="s">
        <v>5</v>
      </c>
      <c r="B3" s="36" t="s">
        <v>21</v>
      </c>
      <c r="C3" s="36" t="s">
        <v>22</v>
      </c>
      <c r="D3" s="37" t="s">
        <v>17</v>
      </c>
      <c r="E3" s="36" t="s">
        <v>18</v>
      </c>
      <c r="F3" s="36" t="s">
        <v>19</v>
      </c>
      <c r="G3" s="38" t="s">
        <v>2</v>
      </c>
      <c r="H3" s="39" t="s">
        <v>6</v>
      </c>
      <c r="I3" s="40" t="s">
        <v>0</v>
      </c>
      <c r="J3" s="41" t="s">
        <v>3</v>
      </c>
      <c r="K3" s="42" t="s">
        <v>1</v>
      </c>
      <c r="L3" s="42" t="s">
        <v>1</v>
      </c>
      <c r="M3" s="42" t="s">
        <v>1</v>
      </c>
      <c r="N3" s="42" t="s">
        <v>1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  <c r="V3" s="42" t="s">
        <v>1</v>
      </c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</row>
    <row r="4" spans="1:28" s="43" customFormat="1" ht="126" x14ac:dyDescent="0.2">
      <c r="A4" s="74">
        <v>1</v>
      </c>
      <c r="B4" s="75" t="s">
        <v>29</v>
      </c>
      <c r="C4" s="57">
        <v>1</v>
      </c>
      <c r="D4" s="63" t="s">
        <v>30</v>
      </c>
      <c r="E4" s="44" t="s">
        <v>18</v>
      </c>
      <c r="F4" s="45" t="s">
        <v>20</v>
      </c>
      <c r="G4" s="62">
        <v>3400</v>
      </c>
      <c r="H4" s="47">
        <v>5</v>
      </c>
      <c r="I4" s="48">
        <f t="shared" ref="I4:I5" si="0">H4-(SUM(K4:AB4))</f>
        <v>5</v>
      </c>
      <c r="J4" s="49" t="str">
        <f t="shared" ref="J4:J6" si="1">IF(I4&lt;0,"ATENÇÃO","OK")</f>
        <v>OK</v>
      </c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8" s="43" customFormat="1" ht="141.75" x14ac:dyDescent="0.2">
      <c r="A5" s="74"/>
      <c r="B5" s="76"/>
      <c r="C5" s="57">
        <v>2</v>
      </c>
      <c r="D5" s="63" t="s">
        <v>23</v>
      </c>
      <c r="E5" s="44" t="s">
        <v>18</v>
      </c>
      <c r="F5" s="45" t="s">
        <v>20</v>
      </c>
      <c r="G5" s="62">
        <v>3540</v>
      </c>
      <c r="H5" s="47">
        <v>10</v>
      </c>
      <c r="I5" s="48">
        <f t="shared" si="0"/>
        <v>10</v>
      </c>
      <c r="J5" s="49" t="str">
        <f t="shared" si="1"/>
        <v>OK</v>
      </c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ht="141.75" x14ac:dyDescent="0.3">
      <c r="A6" s="74"/>
      <c r="B6" s="77"/>
      <c r="C6" s="58">
        <v>3</v>
      </c>
      <c r="D6" s="63" t="s">
        <v>24</v>
      </c>
      <c r="E6" s="44" t="s">
        <v>18</v>
      </c>
      <c r="F6" s="45" t="s">
        <v>20</v>
      </c>
      <c r="G6" s="46">
        <v>3800</v>
      </c>
      <c r="H6" s="47">
        <v>13</v>
      </c>
      <c r="I6" s="48">
        <f>H6-(SUM(K6:AB6))</f>
        <v>13</v>
      </c>
      <c r="J6" s="49" t="str">
        <f t="shared" si="1"/>
        <v>OK</v>
      </c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8" x14ac:dyDescent="0.3">
      <c r="K7" s="56" t="e">
        <f>SUMPRODUCT(G6,K6)</f>
        <v>#VALUE!</v>
      </c>
    </row>
  </sheetData>
  <mergeCells count="24">
    <mergeCell ref="K1:K2"/>
    <mergeCell ref="AB1:AB2"/>
    <mergeCell ref="A2:J2"/>
    <mergeCell ref="A1:C1"/>
    <mergeCell ref="D1:G1"/>
    <mergeCell ref="H1:J1"/>
    <mergeCell ref="P1:P2"/>
    <mergeCell ref="Q1:Q2"/>
    <mergeCell ref="A4:A6"/>
    <mergeCell ref="B4:B6"/>
    <mergeCell ref="Y1:Y2"/>
    <mergeCell ref="Z1:Z2"/>
    <mergeCell ref="AA1:AA2"/>
    <mergeCell ref="S1:S2"/>
    <mergeCell ref="T1:T2"/>
    <mergeCell ref="U1:U2"/>
    <mergeCell ref="V1:V2"/>
    <mergeCell ref="W1:W2"/>
    <mergeCell ref="X1:X2"/>
    <mergeCell ref="M1:M2"/>
    <mergeCell ref="N1:N2"/>
    <mergeCell ref="O1:O2"/>
    <mergeCell ref="R1:R2"/>
    <mergeCell ref="L1:L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8"/>
  <sheetViews>
    <sheetView tabSelected="1" zoomScale="80" zoomScaleNormal="80" workbookViewId="0">
      <selection activeCell="N17" sqref="N17"/>
    </sheetView>
  </sheetViews>
  <sheetFormatPr defaultColWidth="9.7109375" defaultRowHeight="15" x14ac:dyDescent="0.25"/>
  <cols>
    <col min="1" max="1" width="9.7109375" style="2"/>
    <col min="2" max="2" width="29.28515625" style="1" customWidth="1"/>
    <col min="3" max="3" width="16.5703125" style="23" customWidth="1"/>
    <col min="4" max="4" width="89.28515625" style="23" customWidth="1"/>
    <col min="5" max="5" width="15.42578125" style="23" customWidth="1"/>
    <col min="6" max="7" width="17.5703125" style="1" customWidth="1"/>
    <col min="8" max="8" width="12" style="5" customWidth="1"/>
    <col min="9" max="9" width="13.28515625" style="22" customWidth="1"/>
    <col min="10" max="10" width="12.5703125" style="4" customWidth="1"/>
    <col min="11" max="11" width="16.5703125" style="2" bestFit="1" customWidth="1"/>
    <col min="12" max="12" width="20.140625" style="2" bestFit="1" customWidth="1"/>
    <col min="13" max="13" width="9.7109375" style="2"/>
    <col min="14" max="14" width="18.42578125" style="2" customWidth="1"/>
    <col min="15" max="16384" width="9.7109375" style="2"/>
  </cols>
  <sheetData>
    <row r="1" spans="1:14" ht="63.75" customHeight="1" x14ac:dyDescent="0.25">
      <c r="A1" s="93" t="s">
        <v>26</v>
      </c>
      <c r="B1" s="93"/>
      <c r="C1" s="94"/>
      <c r="D1" s="101" t="s">
        <v>16</v>
      </c>
      <c r="E1" s="102"/>
      <c r="F1" s="102"/>
      <c r="G1" s="102"/>
      <c r="H1" s="92" t="s">
        <v>27</v>
      </c>
      <c r="I1" s="92"/>
      <c r="J1" s="92"/>
      <c r="K1" s="92"/>
      <c r="L1" s="92"/>
      <c r="N1" s="72" t="s">
        <v>35</v>
      </c>
    </row>
    <row r="2" spans="1:14" s="3" customFormat="1" ht="30" x14ac:dyDescent="0.2">
      <c r="A2" s="60" t="s">
        <v>5</v>
      </c>
      <c r="B2" s="31" t="s">
        <v>21</v>
      </c>
      <c r="C2" s="31" t="s">
        <v>4</v>
      </c>
      <c r="D2" s="32" t="s">
        <v>17</v>
      </c>
      <c r="E2" s="31" t="s">
        <v>18</v>
      </c>
      <c r="F2" s="31" t="s">
        <v>19</v>
      </c>
      <c r="G2" s="20" t="s">
        <v>2</v>
      </c>
      <c r="H2" s="24" t="s">
        <v>6</v>
      </c>
      <c r="I2" s="21" t="s">
        <v>7</v>
      </c>
      <c r="J2" s="19" t="s">
        <v>8</v>
      </c>
      <c r="K2" s="25" t="s">
        <v>9</v>
      </c>
      <c r="L2" s="25" t="s">
        <v>10</v>
      </c>
      <c r="N2" s="73" t="s">
        <v>36</v>
      </c>
    </row>
    <row r="3" spans="1:14" s="3" customFormat="1" ht="110.25" x14ac:dyDescent="0.2">
      <c r="A3" s="95">
        <v>1</v>
      </c>
      <c r="B3" s="75" t="s">
        <v>29</v>
      </c>
      <c r="C3" s="57">
        <v>1</v>
      </c>
      <c r="D3" s="65" t="s">
        <v>30</v>
      </c>
      <c r="E3" s="33" t="s">
        <v>18</v>
      </c>
      <c r="F3" s="61" t="s">
        <v>20</v>
      </c>
      <c r="G3" s="28">
        <v>3400</v>
      </c>
      <c r="H3" s="26">
        <f>CEO!H4+CEAD!H4+CESFI!H4+CCT!H4+CEART!H4+CEAVI!H4+CEFID!H4+FAED!H4+CEPLAN!H4</f>
        <v>141</v>
      </c>
      <c r="I3" s="29">
        <f>(CEO!H4-CEO!I4)+(CEART!H4-CEART!I4)+(CEAD!H4-CEAD!I4)+(CESFI!H4-CESFI!I4)+(CCT!H4-CCT!I4)+(CEAVI!H4-CEAVI!I4)+(CEFID!H4-CEFID!I4)+(FAED!H4-FAED!I4)+(CEPLAN!H4-CEPLAN!I4)</f>
        <v>29</v>
      </c>
      <c r="J3" s="18">
        <f t="shared" ref="J3:J5" si="0">H3-I3</f>
        <v>112</v>
      </c>
      <c r="K3" s="27">
        <f t="shared" ref="K3:K4" si="1">G3*H3</f>
        <v>479400</v>
      </c>
      <c r="L3" s="27">
        <f t="shared" ref="L3:L4" si="2">I3*G3</f>
        <v>98600</v>
      </c>
      <c r="N3" s="70"/>
    </row>
    <row r="4" spans="1:14" s="3" customFormat="1" ht="110.25" x14ac:dyDescent="0.2">
      <c r="A4" s="96"/>
      <c r="B4" s="76"/>
      <c r="C4" s="57">
        <v>2</v>
      </c>
      <c r="D4" s="65" t="s">
        <v>23</v>
      </c>
      <c r="E4" s="33" t="s">
        <v>18</v>
      </c>
      <c r="F4" s="61" t="s">
        <v>20</v>
      </c>
      <c r="G4" s="28">
        <v>3540</v>
      </c>
      <c r="H4" s="26">
        <f>CEO!H5+CEAD!H5+CESFI!H5+CCT!H5+CEART!H5+CEAVI!H5+CEFID!H5+FAED!H5+CEPLAN!H5</f>
        <v>75</v>
      </c>
      <c r="I4" s="29">
        <f>(CEO!H5-CEO!I5)+(CEART!H5-CEART!I5)+(CEAD!H5-CEAD!I5)+(CESFI!H5-CESFI!I5)+(CCT!H5-CCT!I5)+(CEAVI!H5-CEAVI!I5)+(CEFID!H5-CEFID!I5)+(FAED!H5-FAED!I5)+(CEPLAN!H5-CEPLAN!I5)</f>
        <v>7</v>
      </c>
      <c r="J4" s="18">
        <f t="shared" si="0"/>
        <v>68</v>
      </c>
      <c r="K4" s="27">
        <f t="shared" si="1"/>
        <v>265500</v>
      </c>
      <c r="L4" s="27">
        <f t="shared" si="2"/>
        <v>24780</v>
      </c>
      <c r="N4" s="70">
        <v>20</v>
      </c>
    </row>
    <row r="5" spans="1:14" ht="110.25" x14ac:dyDescent="0.25">
      <c r="A5" s="97"/>
      <c r="B5" s="77"/>
      <c r="C5" s="58">
        <v>3</v>
      </c>
      <c r="D5" s="65" t="s">
        <v>24</v>
      </c>
      <c r="E5" s="33" t="s">
        <v>18</v>
      </c>
      <c r="F5" s="34" t="s">
        <v>20</v>
      </c>
      <c r="G5" s="28">
        <v>3800</v>
      </c>
      <c r="H5" s="26">
        <f>CEO!H6+CEAD!H6+CESFI!H6+CCT!H6+CEART!H6+CEAVI!H6+CEFID!H6+FAED!H6+CEPLAN!H6</f>
        <v>87</v>
      </c>
      <c r="I5" s="29">
        <f>(CEO!H6-CEO!I6)+(CEART!H6-CEART!I6)+(CEAD!H6-CEAD!I6)+(CESFI!H6-CESFI!I6)+(CCT!H6-CCT!I6)+(CEAVI!H6-CEAVI!I6)+(CEFID!H6-CEFID!I6)+(FAED!H6-FAED!I6)+(CEPLAN!H6-CEPLAN!I6)</f>
        <v>7</v>
      </c>
      <c r="J5" s="18">
        <f t="shared" si="0"/>
        <v>80</v>
      </c>
      <c r="K5" s="27">
        <f>G5*H5</f>
        <v>330600</v>
      </c>
      <c r="L5" s="27">
        <f>I5*G5</f>
        <v>26600</v>
      </c>
      <c r="N5" s="71"/>
    </row>
    <row r="6" spans="1:14" s="6" customFormat="1" ht="34.5" customHeight="1" x14ac:dyDescent="0.25">
      <c r="B6" s="1"/>
      <c r="C6" s="23"/>
      <c r="D6" s="23"/>
      <c r="E6" s="23"/>
      <c r="F6" s="1"/>
      <c r="G6" s="1"/>
      <c r="K6" s="30">
        <f>SUM(K3:K5)</f>
        <v>1075500</v>
      </c>
      <c r="L6" s="30">
        <f>SUM(L5:L5)</f>
        <v>26600</v>
      </c>
    </row>
    <row r="7" spans="1:14" s="6" customFormat="1" x14ac:dyDescent="0.25">
      <c r="B7" s="1"/>
      <c r="C7" s="23"/>
      <c r="D7" s="23"/>
      <c r="E7" s="23"/>
      <c r="F7" s="1"/>
      <c r="G7" s="1"/>
    </row>
    <row r="8" spans="1:14" s="6" customFormat="1" x14ac:dyDescent="0.25">
      <c r="B8" s="1"/>
      <c r="C8" s="23"/>
      <c r="D8" s="23"/>
      <c r="E8" s="23"/>
      <c r="F8" s="1"/>
      <c r="G8" s="1"/>
      <c r="H8" s="5"/>
      <c r="I8" s="22"/>
      <c r="J8" s="7"/>
    </row>
    <row r="9" spans="1:14" s="6" customFormat="1" ht="15.75" x14ac:dyDescent="0.25">
      <c r="B9" s="1"/>
      <c r="C9" s="23"/>
      <c r="D9" s="23"/>
      <c r="E9" s="23"/>
      <c r="F9" s="1"/>
      <c r="G9" s="1"/>
      <c r="H9" s="86" t="str">
        <f>A1</f>
        <v>PROCESSO: 974/2021/UDESC</v>
      </c>
      <c r="I9" s="87"/>
      <c r="J9" s="87"/>
      <c r="K9" s="87"/>
      <c r="L9" s="88"/>
    </row>
    <row r="10" spans="1:14" s="6" customFormat="1" ht="15.75" x14ac:dyDescent="0.25">
      <c r="B10" s="1"/>
      <c r="C10" s="23"/>
      <c r="D10" s="23"/>
      <c r="E10" s="23"/>
      <c r="F10" s="1"/>
      <c r="G10" s="1"/>
      <c r="H10" s="89" t="str">
        <f>D1</f>
        <v xml:space="preserve">OBJETO: CONTRATAÇÃO DE EMPRESA PARA PRODUÇÃO DE VÍDEO AULAS PARA A UDESC, </v>
      </c>
      <c r="I10" s="90"/>
      <c r="J10" s="90"/>
      <c r="K10" s="90"/>
      <c r="L10" s="91"/>
    </row>
    <row r="11" spans="1:14" s="6" customFormat="1" ht="15.75" x14ac:dyDescent="0.25">
      <c r="B11" s="1"/>
      <c r="C11" s="23"/>
      <c r="D11" s="23"/>
      <c r="E11" s="23"/>
      <c r="F11" s="1"/>
      <c r="G11" s="1"/>
      <c r="H11" s="98" t="str">
        <f>H1</f>
        <v>VIGÊNCIA DA ATA: 08/09/21 até 08/09/2022.</v>
      </c>
      <c r="I11" s="99"/>
      <c r="J11" s="99"/>
      <c r="K11" s="99"/>
      <c r="L11" s="100"/>
    </row>
    <row r="12" spans="1:14" s="6" customFormat="1" ht="15.75" x14ac:dyDescent="0.25">
      <c r="B12" s="1"/>
      <c r="C12" s="23"/>
      <c r="D12" s="23"/>
      <c r="E12" s="23"/>
      <c r="F12" s="1"/>
      <c r="G12" s="1"/>
      <c r="H12" s="12" t="s">
        <v>11</v>
      </c>
      <c r="I12" s="13"/>
      <c r="J12" s="13"/>
      <c r="K12" s="13"/>
      <c r="L12" s="8">
        <f>K6</f>
        <v>1075500</v>
      </c>
    </row>
    <row r="13" spans="1:14" s="6" customFormat="1" ht="15.75" x14ac:dyDescent="0.25">
      <c r="B13" s="1"/>
      <c r="C13" s="23"/>
      <c r="D13" s="23"/>
      <c r="E13" s="23"/>
      <c r="F13" s="1"/>
      <c r="G13" s="1"/>
      <c r="H13" s="14" t="s">
        <v>12</v>
      </c>
      <c r="I13" s="15"/>
      <c r="J13" s="15"/>
      <c r="K13" s="15"/>
      <c r="L13" s="9">
        <f>L6</f>
        <v>26600</v>
      </c>
    </row>
    <row r="14" spans="1:14" s="6" customFormat="1" ht="15.75" x14ac:dyDescent="0.25">
      <c r="B14" s="1"/>
      <c r="C14" s="23"/>
      <c r="D14" s="23"/>
      <c r="E14" s="23"/>
      <c r="F14" s="1"/>
      <c r="G14" s="1"/>
      <c r="H14" s="14" t="s">
        <v>13</v>
      </c>
      <c r="I14" s="15"/>
      <c r="J14" s="15"/>
      <c r="K14" s="15"/>
      <c r="L14" s="11"/>
    </row>
    <row r="15" spans="1:14" s="6" customFormat="1" ht="15.75" x14ac:dyDescent="0.25">
      <c r="B15" s="1"/>
      <c r="C15" s="23"/>
      <c r="D15" s="23"/>
      <c r="E15" s="23"/>
      <c r="F15" s="1"/>
      <c r="G15" s="1"/>
      <c r="H15" s="16" t="s">
        <v>14</v>
      </c>
      <c r="I15" s="17"/>
      <c r="J15" s="17"/>
      <c r="K15" s="17"/>
      <c r="L15" s="10">
        <f>L13/L12</f>
        <v>2.4732682473268246E-2</v>
      </c>
    </row>
    <row r="16" spans="1:14" s="6" customFormat="1" ht="15.75" x14ac:dyDescent="0.25">
      <c r="B16" s="1"/>
      <c r="C16" s="23"/>
      <c r="D16" s="23"/>
      <c r="E16" s="23"/>
      <c r="F16" s="1"/>
      <c r="G16" s="1"/>
      <c r="H16" s="83" t="s">
        <v>41</v>
      </c>
      <c r="I16" s="84"/>
      <c r="J16" s="84"/>
      <c r="K16" s="84"/>
      <c r="L16" s="85"/>
    </row>
    <row r="17" spans="2:10" s="6" customFormat="1" x14ac:dyDescent="0.25">
      <c r="B17" s="1"/>
      <c r="C17" s="23"/>
      <c r="D17" s="23"/>
      <c r="E17" s="23"/>
      <c r="F17" s="1"/>
      <c r="G17" s="1"/>
      <c r="H17" s="5"/>
      <c r="I17" s="22"/>
      <c r="J17" s="7"/>
    </row>
    <row r="18" spans="2:10" s="6" customFormat="1" x14ac:dyDescent="0.25">
      <c r="B18" s="1"/>
      <c r="C18" s="23"/>
      <c r="D18" s="23"/>
      <c r="E18" s="23"/>
      <c r="F18" s="1"/>
      <c r="G18" s="1"/>
      <c r="H18" s="5"/>
      <c r="I18" s="22"/>
      <c r="J18" s="7"/>
    </row>
    <row r="19" spans="2:10" s="6" customFormat="1" x14ac:dyDescent="0.25">
      <c r="B19" s="1"/>
      <c r="C19" s="23"/>
      <c r="D19" s="23"/>
      <c r="E19" s="23"/>
      <c r="F19" s="1"/>
      <c r="G19" s="1"/>
      <c r="H19" s="5"/>
      <c r="I19" s="22"/>
      <c r="J19" s="7"/>
    </row>
    <row r="20" spans="2:10" s="6" customFormat="1" x14ac:dyDescent="0.25">
      <c r="B20" s="1"/>
      <c r="C20" s="23"/>
      <c r="D20" s="23"/>
      <c r="E20" s="23"/>
      <c r="F20" s="1"/>
      <c r="G20" s="1"/>
      <c r="H20" s="5"/>
      <c r="I20" s="22"/>
      <c r="J20" s="7"/>
    </row>
    <row r="21" spans="2:10" s="6" customFormat="1" x14ac:dyDescent="0.25">
      <c r="B21" s="1"/>
      <c r="C21" s="23"/>
      <c r="D21" s="23"/>
      <c r="E21" s="23"/>
      <c r="F21" s="1"/>
      <c r="G21" s="1"/>
      <c r="H21" s="5"/>
      <c r="I21" s="22"/>
      <c r="J21" s="7"/>
    </row>
    <row r="22" spans="2:10" s="6" customFormat="1" x14ac:dyDescent="0.25">
      <c r="B22" s="1"/>
      <c r="C22" s="23"/>
      <c r="D22" s="23"/>
      <c r="E22" s="23"/>
      <c r="F22" s="1"/>
      <c r="G22" s="1"/>
      <c r="H22" s="5"/>
      <c r="I22" s="22"/>
      <c r="J22" s="7"/>
    </row>
    <row r="23" spans="2:10" s="6" customFormat="1" x14ac:dyDescent="0.25">
      <c r="B23" s="1"/>
      <c r="C23" s="23"/>
      <c r="D23" s="23"/>
      <c r="E23" s="23"/>
      <c r="F23" s="1"/>
      <c r="G23" s="1"/>
      <c r="H23" s="5"/>
      <c r="I23" s="22"/>
      <c r="J23" s="7"/>
    </row>
    <row r="24" spans="2:10" s="6" customFormat="1" x14ac:dyDescent="0.25">
      <c r="B24" s="1"/>
      <c r="C24" s="23"/>
      <c r="D24" s="23"/>
      <c r="E24" s="23"/>
      <c r="F24" s="1"/>
      <c r="G24" s="1"/>
      <c r="H24" s="5"/>
      <c r="I24" s="22"/>
      <c r="J24" s="7"/>
    </row>
    <row r="25" spans="2:10" s="6" customFormat="1" x14ac:dyDescent="0.25">
      <c r="B25" s="1"/>
      <c r="C25" s="23"/>
      <c r="D25" s="23"/>
      <c r="E25" s="23"/>
      <c r="F25" s="1"/>
      <c r="G25" s="1"/>
      <c r="H25" s="5"/>
      <c r="I25" s="22"/>
      <c r="J25" s="7"/>
    </row>
    <row r="26" spans="2:10" s="6" customFormat="1" x14ac:dyDescent="0.25">
      <c r="B26" s="1"/>
      <c r="C26" s="23"/>
      <c r="D26" s="23"/>
      <c r="E26" s="23"/>
      <c r="F26" s="1"/>
      <c r="G26" s="1"/>
      <c r="H26" s="5"/>
      <c r="I26" s="22"/>
      <c r="J26" s="7"/>
    </row>
    <row r="27" spans="2:10" s="6" customFormat="1" x14ac:dyDescent="0.25">
      <c r="B27" s="1"/>
      <c r="C27" s="23"/>
      <c r="D27" s="23"/>
      <c r="E27" s="23"/>
      <c r="F27" s="1"/>
      <c r="G27" s="1"/>
      <c r="H27" s="5"/>
      <c r="I27" s="22"/>
      <c r="J27" s="7"/>
    </row>
    <row r="28" spans="2:10" s="6" customFormat="1" x14ac:dyDescent="0.25">
      <c r="B28" s="1"/>
      <c r="C28" s="23"/>
      <c r="D28" s="23"/>
      <c r="E28" s="23"/>
      <c r="F28" s="1"/>
      <c r="G28" s="1"/>
      <c r="H28" s="5"/>
      <c r="I28" s="22"/>
      <c r="J28" s="7"/>
    </row>
    <row r="29" spans="2:10" s="6" customFormat="1" x14ac:dyDescent="0.25">
      <c r="B29" s="1"/>
      <c r="C29" s="23"/>
      <c r="D29" s="23"/>
      <c r="E29" s="23"/>
      <c r="F29" s="1"/>
      <c r="G29" s="1"/>
      <c r="H29" s="5"/>
      <c r="I29" s="22"/>
      <c r="J29" s="7"/>
    </row>
    <row r="30" spans="2:10" s="6" customFormat="1" x14ac:dyDescent="0.25">
      <c r="B30" s="1"/>
      <c r="C30" s="23"/>
      <c r="D30" s="23"/>
      <c r="E30" s="23"/>
      <c r="F30" s="1"/>
      <c r="G30" s="1"/>
      <c r="H30" s="5"/>
      <c r="I30" s="22"/>
      <c r="J30" s="7"/>
    </row>
    <row r="31" spans="2:10" s="6" customFormat="1" x14ac:dyDescent="0.25">
      <c r="B31" s="1"/>
      <c r="C31" s="23"/>
      <c r="D31" s="23"/>
      <c r="E31" s="23"/>
      <c r="F31" s="1"/>
      <c r="G31" s="1"/>
      <c r="H31" s="5"/>
      <c r="I31" s="22"/>
      <c r="J31" s="7"/>
    </row>
    <row r="32" spans="2:10" s="6" customFormat="1" x14ac:dyDescent="0.25">
      <c r="B32" s="1"/>
      <c r="C32" s="23"/>
      <c r="D32" s="23"/>
      <c r="E32" s="23"/>
      <c r="F32" s="1"/>
      <c r="G32" s="1"/>
      <c r="H32" s="5"/>
      <c r="I32" s="22"/>
      <c r="J32" s="7"/>
    </row>
    <row r="33" spans="2:10" s="6" customFormat="1" x14ac:dyDescent="0.25">
      <c r="B33" s="1"/>
      <c r="C33" s="23"/>
      <c r="D33" s="23"/>
      <c r="E33" s="23"/>
      <c r="F33" s="1"/>
      <c r="G33" s="1"/>
      <c r="H33" s="5"/>
      <c r="I33" s="22"/>
      <c r="J33" s="7"/>
    </row>
    <row r="34" spans="2:10" s="6" customFormat="1" x14ac:dyDescent="0.25">
      <c r="B34" s="1"/>
      <c r="C34" s="23"/>
      <c r="D34" s="23"/>
      <c r="E34" s="23"/>
      <c r="F34" s="1"/>
      <c r="G34" s="1"/>
      <c r="H34" s="5"/>
      <c r="I34" s="22"/>
      <c r="J34" s="7"/>
    </row>
    <row r="35" spans="2:10" s="6" customFormat="1" x14ac:dyDescent="0.25">
      <c r="B35" s="1"/>
      <c r="C35" s="23"/>
      <c r="D35" s="23"/>
      <c r="E35" s="23"/>
      <c r="F35" s="1"/>
      <c r="G35" s="1"/>
      <c r="H35" s="5"/>
      <c r="I35" s="22"/>
      <c r="J35" s="7"/>
    </row>
    <row r="36" spans="2:10" s="6" customFormat="1" x14ac:dyDescent="0.25">
      <c r="B36" s="1"/>
      <c r="C36" s="23"/>
      <c r="D36" s="23"/>
      <c r="E36" s="23"/>
      <c r="F36" s="1"/>
      <c r="G36" s="1"/>
      <c r="H36" s="5"/>
      <c r="I36" s="22"/>
      <c r="J36" s="7"/>
    </row>
    <row r="37" spans="2:10" s="6" customFormat="1" x14ac:dyDescent="0.25">
      <c r="B37" s="1"/>
      <c r="C37" s="23"/>
      <c r="D37" s="23"/>
      <c r="E37" s="23"/>
      <c r="F37" s="1"/>
      <c r="G37" s="1"/>
      <c r="H37" s="5"/>
      <c r="I37" s="22"/>
      <c r="J37" s="7"/>
    </row>
    <row r="38" spans="2:10" s="6" customFormat="1" x14ac:dyDescent="0.25">
      <c r="B38" s="1"/>
      <c r="C38" s="23"/>
      <c r="D38" s="23"/>
      <c r="E38" s="23"/>
      <c r="F38" s="1"/>
      <c r="G38" s="1"/>
      <c r="H38" s="5"/>
      <c r="I38" s="22"/>
      <c r="J38" s="7"/>
    </row>
    <row r="39" spans="2:10" s="6" customFormat="1" x14ac:dyDescent="0.25">
      <c r="B39" s="1"/>
      <c r="C39" s="23"/>
      <c r="D39" s="23"/>
      <c r="E39" s="23"/>
      <c r="F39" s="1"/>
      <c r="G39" s="1"/>
      <c r="H39" s="5"/>
      <c r="I39" s="22"/>
      <c r="J39" s="7"/>
    </row>
    <row r="40" spans="2:10" s="6" customFormat="1" x14ac:dyDescent="0.25">
      <c r="B40" s="1"/>
      <c r="C40" s="23"/>
      <c r="D40" s="23"/>
      <c r="E40" s="23"/>
      <c r="F40" s="1"/>
      <c r="G40" s="1"/>
      <c r="H40" s="5"/>
      <c r="I40" s="22"/>
      <c r="J40" s="7"/>
    </row>
    <row r="41" spans="2:10" s="6" customFormat="1" x14ac:dyDescent="0.25">
      <c r="B41" s="1"/>
      <c r="C41" s="23"/>
      <c r="D41" s="23"/>
      <c r="E41" s="23"/>
      <c r="F41" s="1"/>
      <c r="G41" s="1"/>
      <c r="H41" s="5"/>
      <c r="I41" s="22"/>
      <c r="J41" s="7"/>
    </row>
    <row r="42" spans="2:10" s="6" customFormat="1" x14ac:dyDescent="0.25">
      <c r="B42" s="1"/>
      <c r="C42" s="23"/>
      <c r="D42" s="23"/>
      <c r="E42" s="23"/>
      <c r="F42" s="1"/>
      <c r="G42" s="1"/>
      <c r="H42" s="5"/>
      <c r="I42" s="22"/>
      <c r="J42" s="7"/>
    </row>
    <row r="43" spans="2:10" s="6" customFormat="1" x14ac:dyDescent="0.25">
      <c r="B43" s="1"/>
      <c r="C43" s="23"/>
      <c r="D43" s="23"/>
      <c r="E43" s="23"/>
      <c r="F43" s="1"/>
      <c r="G43" s="1"/>
      <c r="H43" s="5"/>
      <c r="I43" s="22"/>
      <c r="J43" s="7"/>
    </row>
    <row r="44" spans="2:10" s="6" customFormat="1" x14ac:dyDescent="0.25">
      <c r="B44" s="1"/>
      <c r="C44" s="23"/>
      <c r="D44" s="23"/>
      <c r="E44" s="23"/>
      <c r="F44" s="1"/>
      <c r="G44" s="1"/>
      <c r="H44" s="5"/>
      <c r="I44" s="22"/>
      <c r="J44" s="7"/>
    </row>
    <row r="45" spans="2:10" s="6" customFormat="1" x14ac:dyDescent="0.25">
      <c r="B45" s="1"/>
      <c r="C45" s="23"/>
      <c r="D45" s="23"/>
      <c r="E45" s="23"/>
      <c r="F45" s="1"/>
      <c r="G45" s="1"/>
      <c r="H45" s="5"/>
      <c r="I45" s="22"/>
      <c r="J45" s="7"/>
    </row>
    <row r="46" spans="2:10" s="6" customFormat="1" x14ac:dyDescent="0.25">
      <c r="B46" s="1"/>
      <c r="C46" s="23"/>
      <c r="D46" s="23"/>
      <c r="E46" s="23"/>
      <c r="F46" s="1"/>
      <c r="G46" s="1"/>
      <c r="H46" s="5"/>
      <c r="I46" s="22"/>
      <c r="J46" s="7"/>
    </row>
    <row r="47" spans="2:10" s="6" customFormat="1" x14ac:dyDescent="0.25">
      <c r="B47" s="1"/>
      <c r="C47" s="23"/>
      <c r="D47" s="23"/>
      <c r="E47" s="23"/>
      <c r="F47" s="1"/>
      <c r="G47" s="1"/>
      <c r="H47" s="5"/>
      <c r="I47" s="22"/>
      <c r="J47" s="7"/>
    </row>
    <row r="48" spans="2:10" s="6" customFormat="1" x14ac:dyDescent="0.25">
      <c r="B48" s="1"/>
      <c r="C48" s="23"/>
      <c r="D48" s="23"/>
      <c r="E48" s="23"/>
      <c r="F48" s="1"/>
      <c r="G48" s="1"/>
      <c r="H48" s="5"/>
      <c r="I48" s="22"/>
      <c r="J48" s="7"/>
    </row>
    <row r="49" spans="2:10" s="6" customFormat="1" x14ac:dyDescent="0.25">
      <c r="B49" s="1"/>
      <c r="C49" s="23"/>
      <c r="D49" s="23"/>
      <c r="E49" s="23"/>
      <c r="F49" s="1"/>
      <c r="G49" s="1"/>
      <c r="H49" s="5"/>
      <c r="I49" s="22"/>
      <c r="J49" s="7"/>
    </row>
    <row r="50" spans="2:10" s="6" customFormat="1" x14ac:dyDescent="0.25">
      <c r="B50" s="1"/>
      <c r="C50" s="23"/>
      <c r="D50" s="23"/>
      <c r="E50" s="23"/>
      <c r="F50" s="1"/>
      <c r="G50" s="1"/>
      <c r="H50" s="5"/>
      <c r="I50" s="22"/>
      <c r="J50" s="7"/>
    </row>
    <row r="51" spans="2:10" s="6" customFormat="1" x14ac:dyDescent="0.25">
      <c r="B51" s="1"/>
      <c r="C51" s="23"/>
      <c r="D51" s="23"/>
      <c r="E51" s="23"/>
      <c r="F51" s="1"/>
      <c r="G51" s="1"/>
      <c r="H51" s="5"/>
      <c r="I51" s="22"/>
      <c r="J51" s="7"/>
    </row>
    <row r="52" spans="2:10" s="6" customFormat="1" x14ac:dyDescent="0.25">
      <c r="B52" s="1"/>
      <c r="C52" s="23"/>
      <c r="D52" s="23"/>
      <c r="E52" s="23"/>
      <c r="F52" s="1"/>
      <c r="G52" s="1"/>
      <c r="H52" s="5"/>
      <c r="I52" s="22"/>
      <c r="J52" s="7"/>
    </row>
    <row r="53" spans="2:10" s="6" customFormat="1" x14ac:dyDescent="0.25">
      <c r="B53" s="1"/>
      <c r="C53" s="23"/>
      <c r="D53" s="23"/>
      <c r="E53" s="23"/>
      <c r="F53" s="1"/>
      <c r="G53" s="1"/>
      <c r="H53" s="5"/>
      <c r="I53" s="22"/>
      <c r="J53" s="7"/>
    </row>
    <row r="54" spans="2:10" s="6" customFormat="1" x14ac:dyDescent="0.25">
      <c r="B54" s="1"/>
      <c r="C54" s="23"/>
      <c r="D54" s="23"/>
      <c r="E54" s="23"/>
      <c r="F54" s="1"/>
      <c r="G54" s="1"/>
      <c r="H54" s="5"/>
      <c r="I54" s="22"/>
      <c r="J54" s="7"/>
    </row>
    <row r="55" spans="2:10" s="6" customFormat="1" x14ac:dyDescent="0.25">
      <c r="B55" s="1"/>
      <c r="C55" s="23"/>
      <c r="D55" s="23"/>
      <c r="E55" s="23"/>
      <c r="F55" s="1"/>
      <c r="G55" s="1"/>
      <c r="H55" s="5"/>
      <c r="I55" s="22"/>
      <c r="J55" s="7"/>
    </row>
    <row r="56" spans="2:10" s="6" customFormat="1" x14ac:dyDescent="0.25">
      <c r="B56" s="1"/>
      <c r="C56" s="23"/>
      <c r="D56" s="23"/>
      <c r="E56" s="23"/>
      <c r="F56" s="1"/>
      <c r="G56" s="1"/>
      <c r="H56" s="5"/>
      <c r="I56" s="22"/>
      <c r="J56" s="7"/>
    </row>
    <row r="57" spans="2:10" s="6" customFormat="1" x14ac:dyDescent="0.25">
      <c r="B57" s="1"/>
      <c r="C57" s="23"/>
      <c r="D57" s="23"/>
      <c r="E57" s="23"/>
      <c r="F57" s="1"/>
      <c r="G57" s="1"/>
      <c r="H57" s="5"/>
      <c r="I57" s="22"/>
      <c r="J57" s="7"/>
    </row>
    <row r="58" spans="2:10" s="6" customFormat="1" x14ac:dyDescent="0.25">
      <c r="B58" s="1"/>
      <c r="C58" s="23"/>
      <c r="D58" s="23"/>
      <c r="E58" s="23"/>
      <c r="F58" s="1"/>
      <c r="G58" s="1"/>
      <c r="H58" s="5"/>
      <c r="I58" s="22"/>
      <c r="J58" s="7"/>
    </row>
    <row r="59" spans="2:10" s="6" customFormat="1" x14ac:dyDescent="0.25">
      <c r="B59" s="1"/>
      <c r="C59" s="23"/>
      <c r="D59" s="23"/>
      <c r="E59" s="23"/>
      <c r="F59" s="1"/>
      <c r="G59" s="1"/>
      <c r="H59" s="5"/>
      <c r="I59" s="22"/>
      <c r="J59" s="7"/>
    </row>
    <row r="60" spans="2:10" s="6" customFormat="1" x14ac:dyDescent="0.25">
      <c r="B60" s="1"/>
      <c r="C60" s="23"/>
      <c r="D60" s="23"/>
      <c r="E60" s="23"/>
      <c r="F60" s="1"/>
      <c r="G60" s="1"/>
      <c r="H60" s="5"/>
      <c r="I60" s="22"/>
      <c r="J60" s="7"/>
    </row>
    <row r="61" spans="2:10" s="6" customFormat="1" x14ac:dyDescent="0.25">
      <c r="B61" s="1"/>
      <c r="C61" s="23"/>
      <c r="D61" s="23"/>
      <c r="E61" s="23"/>
      <c r="F61" s="1"/>
      <c r="G61" s="1"/>
      <c r="H61" s="5"/>
      <c r="I61" s="22"/>
      <c r="J61" s="7"/>
    </row>
    <row r="62" spans="2:10" s="6" customFormat="1" x14ac:dyDescent="0.25">
      <c r="B62" s="1"/>
      <c r="C62" s="23"/>
      <c r="D62" s="23"/>
      <c r="E62" s="23"/>
      <c r="F62" s="1"/>
      <c r="G62" s="1"/>
      <c r="H62" s="5"/>
      <c r="I62" s="22"/>
      <c r="J62" s="7"/>
    </row>
    <row r="63" spans="2:10" s="6" customFormat="1" x14ac:dyDescent="0.25">
      <c r="B63" s="1"/>
      <c r="C63" s="23"/>
      <c r="D63" s="23"/>
      <c r="E63" s="23"/>
      <c r="F63" s="1"/>
      <c r="G63" s="1"/>
      <c r="H63" s="5"/>
      <c r="I63" s="22"/>
      <c r="J63" s="7"/>
    </row>
    <row r="64" spans="2:10" s="6" customFormat="1" x14ac:dyDescent="0.25">
      <c r="B64" s="1"/>
      <c r="C64" s="23"/>
      <c r="D64" s="23"/>
      <c r="E64" s="23"/>
      <c r="F64" s="1"/>
      <c r="G64" s="1"/>
      <c r="H64" s="5"/>
      <c r="I64" s="22"/>
      <c r="J64" s="7"/>
    </row>
    <row r="65" spans="2:10" s="6" customFormat="1" x14ac:dyDescent="0.25">
      <c r="B65" s="1"/>
      <c r="C65" s="23"/>
      <c r="D65" s="23"/>
      <c r="E65" s="23"/>
      <c r="F65" s="1"/>
      <c r="G65" s="1"/>
      <c r="H65" s="5"/>
      <c r="I65" s="22"/>
      <c r="J65" s="7"/>
    </row>
    <row r="66" spans="2:10" s="6" customFormat="1" x14ac:dyDescent="0.25">
      <c r="B66" s="1"/>
      <c r="C66" s="23"/>
      <c r="D66" s="23"/>
      <c r="E66" s="23"/>
      <c r="F66" s="1"/>
      <c r="G66" s="1"/>
      <c r="H66" s="5"/>
      <c r="I66" s="22"/>
      <c r="J66" s="7"/>
    </row>
    <row r="67" spans="2:10" s="6" customFormat="1" x14ac:dyDescent="0.25">
      <c r="B67" s="1"/>
      <c r="C67" s="23"/>
      <c r="D67" s="23"/>
      <c r="E67" s="23"/>
      <c r="F67" s="1"/>
      <c r="G67" s="1"/>
      <c r="H67" s="5"/>
      <c r="I67" s="22"/>
      <c r="J67" s="7"/>
    </row>
    <row r="68" spans="2:10" s="6" customFormat="1" x14ac:dyDescent="0.25">
      <c r="B68" s="1"/>
      <c r="C68" s="23"/>
      <c r="D68" s="23"/>
      <c r="E68" s="23"/>
      <c r="F68" s="1"/>
      <c r="G68" s="1"/>
      <c r="H68" s="5"/>
      <c r="I68" s="22"/>
      <c r="J68" s="7"/>
    </row>
    <row r="69" spans="2:10" s="6" customFormat="1" x14ac:dyDescent="0.25">
      <c r="B69" s="1"/>
      <c r="C69" s="23"/>
      <c r="D69" s="23"/>
      <c r="E69" s="23"/>
      <c r="F69" s="1"/>
      <c r="G69" s="1"/>
      <c r="H69" s="5"/>
      <c r="I69" s="22"/>
      <c r="J69" s="7"/>
    </row>
    <row r="70" spans="2:10" s="6" customFormat="1" x14ac:dyDescent="0.25">
      <c r="B70" s="1"/>
      <c r="C70" s="23"/>
      <c r="D70" s="23"/>
      <c r="E70" s="23"/>
      <c r="F70" s="1"/>
      <c r="G70" s="1"/>
      <c r="H70" s="5"/>
      <c r="I70" s="22"/>
      <c r="J70" s="7"/>
    </row>
    <row r="71" spans="2:10" s="6" customFormat="1" x14ac:dyDescent="0.25">
      <c r="B71" s="1"/>
      <c r="C71" s="23"/>
      <c r="D71" s="23"/>
      <c r="E71" s="23"/>
      <c r="F71" s="1"/>
      <c r="G71" s="1"/>
      <c r="H71" s="5"/>
      <c r="I71" s="22"/>
      <c r="J71" s="7"/>
    </row>
    <row r="72" spans="2:10" s="6" customFormat="1" x14ac:dyDescent="0.25">
      <c r="B72" s="1"/>
      <c r="C72" s="23"/>
      <c r="D72" s="23"/>
      <c r="E72" s="23"/>
      <c r="F72" s="1"/>
      <c r="G72" s="1"/>
      <c r="H72" s="5"/>
      <c r="I72" s="22"/>
      <c r="J72" s="7"/>
    </row>
    <row r="73" spans="2:10" s="6" customFormat="1" x14ac:dyDescent="0.25">
      <c r="B73" s="1"/>
      <c r="C73" s="23"/>
      <c r="D73" s="23"/>
      <c r="E73" s="23"/>
      <c r="F73" s="1"/>
      <c r="G73" s="1"/>
      <c r="H73" s="5"/>
      <c r="I73" s="22"/>
      <c r="J73" s="7"/>
    </row>
    <row r="74" spans="2:10" s="6" customFormat="1" x14ac:dyDescent="0.25">
      <c r="B74" s="1"/>
      <c r="C74" s="23"/>
      <c r="D74" s="23"/>
      <c r="E74" s="23"/>
      <c r="F74" s="1"/>
      <c r="G74" s="1"/>
      <c r="H74" s="5"/>
      <c r="I74" s="22"/>
      <c r="J74" s="7"/>
    </row>
    <row r="75" spans="2:10" s="6" customFormat="1" x14ac:dyDescent="0.25">
      <c r="B75" s="1"/>
      <c r="C75" s="23"/>
      <c r="D75" s="23"/>
      <c r="E75" s="23"/>
      <c r="F75" s="1"/>
      <c r="G75" s="1"/>
      <c r="H75" s="5"/>
      <c r="I75" s="22"/>
      <c r="J75" s="7"/>
    </row>
    <row r="76" spans="2:10" s="6" customFormat="1" x14ac:dyDescent="0.25">
      <c r="B76" s="1"/>
      <c r="C76" s="23"/>
      <c r="D76" s="23"/>
      <c r="E76" s="23"/>
      <c r="F76" s="1"/>
      <c r="G76" s="1"/>
      <c r="H76" s="5"/>
      <c r="I76" s="22"/>
      <c r="J76" s="7"/>
    </row>
    <row r="77" spans="2:10" s="6" customFormat="1" x14ac:dyDescent="0.25">
      <c r="B77" s="1"/>
      <c r="C77" s="23"/>
      <c r="D77" s="23"/>
      <c r="E77" s="23"/>
      <c r="F77" s="1"/>
      <c r="G77" s="1"/>
      <c r="H77" s="5"/>
      <c r="I77" s="22"/>
      <c r="J77" s="7"/>
    </row>
    <row r="78" spans="2:10" s="6" customFormat="1" x14ac:dyDescent="0.25">
      <c r="B78" s="1"/>
      <c r="C78" s="23"/>
      <c r="D78" s="23"/>
      <c r="E78" s="23"/>
      <c r="F78" s="1"/>
      <c r="G78" s="1"/>
      <c r="H78" s="5"/>
      <c r="I78" s="22"/>
      <c r="J78" s="7"/>
    </row>
    <row r="79" spans="2:10" s="6" customFormat="1" x14ac:dyDescent="0.25">
      <c r="B79" s="1"/>
      <c r="C79" s="23"/>
      <c r="D79" s="23"/>
      <c r="E79" s="23"/>
      <c r="F79" s="1"/>
      <c r="G79" s="1"/>
      <c r="H79" s="5"/>
      <c r="I79" s="22"/>
      <c r="J79" s="7"/>
    </row>
    <row r="80" spans="2:10" s="6" customFormat="1" x14ac:dyDescent="0.25">
      <c r="B80" s="1"/>
      <c r="C80" s="23"/>
      <c r="D80" s="23"/>
      <c r="E80" s="23"/>
      <c r="F80" s="1"/>
      <c r="G80" s="1"/>
      <c r="H80" s="5"/>
      <c r="I80" s="22"/>
      <c r="J80" s="7"/>
    </row>
    <row r="81" spans="2:10" s="6" customFormat="1" x14ac:dyDescent="0.25">
      <c r="B81" s="1"/>
      <c r="C81" s="23"/>
      <c r="D81" s="23"/>
      <c r="E81" s="23"/>
      <c r="F81" s="1"/>
      <c r="G81" s="1"/>
      <c r="H81" s="5"/>
      <c r="I81" s="22"/>
      <c r="J81" s="7"/>
    </row>
    <row r="82" spans="2:10" s="6" customFormat="1" x14ac:dyDescent="0.25">
      <c r="B82" s="1"/>
      <c r="C82" s="23"/>
      <c r="D82" s="23"/>
      <c r="E82" s="23"/>
      <c r="F82" s="1"/>
      <c r="G82" s="1"/>
      <c r="H82" s="5"/>
      <c r="I82" s="22"/>
      <c r="J82" s="7"/>
    </row>
    <row r="83" spans="2:10" s="6" customFormat="1" x14ac:dyDescent="0.25">
      <c r="B83" s="1"/>
      <c r="C83" s="23"/>
      <c r="D83" s="23"/>
      <c r="E83" s="23"/>
      <c r="F83" s="1"/>
      <c r="G83" s="1"/>
      <c r="H83" s="5"/>
      <c r="I83" s="22"/>
      <c r="J83" s="7"/>
    </row>
    <row r="84" spans="2:10" s="6" customFormat="1" x14ac:dyDescent="0.25">
      <c r="B84" s="1"/>
      <c r="C84" s="23"/>
      <c r="D84" s="23"/>
      <c r="E84" s="23"/>
      <c r="F84" s="1"/>
      <c r="G84" s="1"/>
      <c r="H84" s="5"/>
      <c r="I84" s="22"/>
      <c r="J84" s="7"/>
    </row>
    <row r="85" spans="2:10" s="6" customFormat="1" x14ac:dyDescent="0.25">
      <c r="B85" s="1"/>
      <c r="C85" s="23"/>
      <c r="D85" s="23"/>
      <c r="E85" s="23"/>
      <c r="F85" s="1"/>
      <c r="G85" s="1"/>
      <c r="H85" s="5"/>
      <c r="I85" s="22"/>
      <c r="J85" s="7"/>
    </row>
    <row r="86" spans="2:10" s="6" customFormat="1" x14ac:dyDescent="0.25">
      <c r="B86" s="1"/>
      <c r="C86" s="23"/>
      <c r="D86" s="23"/>
      <c r="E86" s="23"/>
      <c r="F86" s="1"/>
      <c r="G86" s="1"/>
      <c r="H86" s="5"/>
      <c r="I86" s="22"/>
      <c r="J86" s="7"/>
    </row>
    <row r="87" spans="2:10" s="6" customFormat="1" x14ac:dyDescent="0.25">
      <c r="B87" s="1"/>
      <c r="C87" s="23"/>
      <c r="D87" s="23"/>
      <c r="E87" s="23"/>
      <c r="F87" s="1"/>
      <c r="G87" s="1"/>
      <c r="H87" s="5"/>
      <c r="I87" s="22"/>
      <c r="J87" s="7"/>
    </row>
    <row r="88" spans="2:10" s="6" customFormat="1" x14ac:dyDescent="0.25">
      <c r="B88" s="1"/>
      <c r="C88" s="23"/>
      <c r="D88" s="23"/>
      <c r="E88" s="23"/>
      <c r="F88" s="1"/>
      <c r="G88" s="1"/>
      <c r="H88" s="5"/>
      <c r="I88" s="22"/>
      <c r="J88" s="7"/>
    </row>
    <row r="89" spans="2:10" s="6" customFormat="1" x14ac:dyDescent="0.25">
      <c r="B89" s="1"/>
      <c r="C89" s="23"/>
      <c r="D89" s="23"/>
      <c r="E89" s="23"/>
      <c r="F89" s="1"/>
      <c r="G89" s="1"/>
      <c r="H89" s="5"/>
      <c r="I89" s="22"/>
      <c r="J89" s="7"/>
    </row>
    <row r="90" spans="2:10" s="6" customFormat="1" x14ac:dyDescent="0.25">
      <c r="B90" s="1"/>
      <c r="C90" s="23"/>
      <c r="D90" s="23"/>
      <c r="E90" s="23"/>
      <c r="F90" s="1"/>
      <c r="G90" s="1"/>
      <c r="H90" s="5"/>
      <c r="I90" s="22"/>
      <c r="J90" s="7"/>
    </row>
    <row r="91" spans="2:10" s="6" customFormat="1" x14ac:dyDescent="0.25">
      <c r="B91" s="1"/>
      <c r="C91" s="23"/>
      <c r="D91" s="23"/>
      <c r="E91" s="23"/>
      <c r="F91" s="1"/>
      <c r="G91" s="1"/>
      <c r="H91" s="5"/>
      <c r="I91" s="22"/>
      <c r="J91" s="7"/>
    </row>
    <row r="92" spans="2:10" s="6" customFormat="1" x14ac:dyDescent="0.25">
      <c r="B92" s="1"/>
      <c r="C92" s="23"/>
      <c r="D92" s="23"/>
      <c r="E92" s="23"/>
      <c r="F92" s="1"/>
      <c r="G92" s="1"/>
      <c r="H92" s="5"/>
      <c r="I92" s="22"/>
      <c r="J92" s="7"/>
    </row>
    <row r="93" spans="2:10" s="6" customFormat="1" x14ac:dyDescent="0.25">
      <c r="B93" s="1"/>
      <c r="C93" s="23"/>
      <c r="D93" s="23"/>
      <c r="E93" s="23"/>
      <c r="F93" s="1"/>
      <c r="G93" s="1"/>
      <c r="H93" s="5"/>
      <c r="I93" s="22"/>
      <c r="J93" s="7"/>
    </row>
    <row r="94" spans="2:10" s="6" customFormat="1" x14ac:dyDescent="0.25">
      <c r="B94" s="1"/>
      <c r="C94" s="23"/>
      <c r="D94" s="23"/>
      <c r="E94" s="23"/>
      <c r="F94" s="1"/>
      <c r="G94" s="1"/>
      <c r="H94" s="5"/>
      <c r="I94" s="22"/>
      <c r="J94" s="7"/>
    </row>
    <row r="95" spans="2:10" s="6" customFormat="1" x14ac:dyDescent="0.25">
      <c r="B95" s="1"/>
      <c r="C95" s="23"/>
      <c r="D95" s="23"/>
      <c r="E95" s="23"/>
      <c r="F95" s="1"/>
      <c r="G95" s="1"/>
      <c r="H95" s="5"/>
      <c r="I95" s="22"/>
      <c r="J95" s="7"/>
    </row>
    <row r="96" spans="2:10" s="6" customFormat="1" x14ac:dyDescent="0.25">
      <c r="B96" s="1"/>
      <c r="C96" s="23"/>
      <c r="D96" s="23"/>
      <c r="E96" s="23"/>
      <c r="F96" s="1"/>
      <c r="G96" s="1"/>
      <c r="H96" s="5"/>
      <c r="I96" s="22"/>
      <c r="J96" s="7"/>
    </row>
    <row r="97" spans="2:10" s="6" customFormat="1" x14ac:dyDescent="0.25">
      <c r="B97" s="1"/>
      <c r="C97" s="23"/>
      <c r="D97" s="23"/>
      <c r="E97" s="23"/>
      <c r="F97" s="1"/>
      <c r="G97" s="1"/>
      <c r="H97" s="5"/>
      <c r="I97" s="22"/>
      <c r="J97" s="7"/>
    </row>
    <row r="98" spans="2:10" s="6" customFormat="1" x14ac:dyDescent="0.25">
      <c r="B98" s="1"/>
      <c r="C98" s="23"/>
      <c r="D98" s="23"/>
      <c r="E98" s="23"/>
      <c r="F98" s="1"/>
      <c r="G98" s="1"/>
      <c r="H98" s="5"/>
      <c r="I98" s="22"/>
      <c r="J98" s="7"/>
    </row>
    <row r="99" spans="2:10" s="6" customFormat="1" x14ac:dyDescent="0.25">
      <c r="B99" s="1"/>
      <c r="C99" s="23"/>
      <c r="D99" s="23"/>
      <c r="E99" s="23"/>
      <c r="F99" s="1"/>
      <c r="G99" s="1"/>
      <c r="H99" s="5"/>
      <c r="I99" s="22"/>
      <c r="J99" s="7"/>
    </row>
    <row r="100" spans="2:10" s="6" customFormat="1" x14ac:dyDescent="0.25">
      <c r="B100" s="1"/>
      <c r="C100" s="23"/>
      <c r="D100" s="23"/>
      <c r="E100" s="23"/>
      <c r="F100" s="1"/>
      <c r="G100" s="1"/>
      <c r="H100" s="5"/>
      <c r="I100" s="22"/>
      <c r="J100" s="7"/>
    </row>
    <row r="101" spans="2:10" s="6" customFormat="1" x14ac:dyDescent="0.25">
      <c r="B101" s="1"/>
      <c r="C101" s="23"/>
      <c r="D101" s="23"/>
      <c r="E101" s="23"/>
      <c r="F101" s="1"/>
      <c r="G101" s="1"/>
      <c r="H101" s="5"/>
      <c r="I101" s="22"/>
      <c r="J101" s="7"/>
    </row>
    <row r="102" spans="2:10" s="6" customFormat="1" x14ac:dyDescent="0.25">
      <c r="B102" s="1"/>
      <c r="C102" s="23"/>
      <c r="D102" s="23"/>
      <c r="E102" s="23"/>
      <c r="F102" s="1"/>
      <c r="G102" s="1"/>
      <c r="H102" s="5"/>
      <c r="I102" s="22"/>
      <c r="J102" s="7"/>
    </row>
    <row r="103" spans="2:10" s="6" customFormat="1" x14ac:dyDescent="0.25">
      <c r="B103" s="1"/>
      <c r="C103" s="23"/>
      <c r="D103" s="23"/>
      <c r="E103" s="23"/>
      <c r="F103" s="1"/>
      <c r="G103" s="1"/>
      <c r="H103" s="5"/>
      <c r="I103" s="22"/>
      <c r="J103" s="7"/>
    </row>
    <row r="104" spans="2:10" s="6" customFormat="1" x14ac:dyDescent="0.25">
      <c r="B104" s="1"/>
      <c r="C104" s="23"/>
      <c r="D104" s="23"/>
      <c r="E104" s="23"/>
      <c r="F104" s="1"/>
      <c r="G104" s="1"/>
      <c r="H104" s="5"/>
      <c r="I104" s="22"/>
      <c r="J104" s="7"/>
    </row>
    <row r="105" spans="2:10" s="6" customFormat="1" x14ac:dyDescent="0.25">
      <c r="B105" s="1"/>
      <c r="C105" s="23"/>
      <c r="D105" s="23"/>
      <c r="E105" s="23"/>
      <c r="F105" s="1"/>
      <c r="G105" s="1"/>
      <c r="H105" s="5"/>
      <c r="I105" s="22"/>
      <c r="J105" s="7"/>
    </row>
    <row r="106" spans="2:10" s="6" customFormat="1" x14ac:dyDescent="0.25">
      <c r="B106" s="1"/>
      <c r="C106" s="23"/>
      <c r="D106" s="23"/>
      <c r="E106" s="23"/>
      <c r="F106" s="1"/>
      <c r="G106" s="1"/>
      <c r="H106" s="5"/>
      <c r="I106" s="22"/>
      <c r="J106" s="7"/>
    </row>
    <row r="107" spans="2:10" s="6" customFormat="1" x14ac:dyDescent="0.25">
      <c r="B107" s="1"/>
      <c r="C107" s="23"/>
      <c r="D107" s="23"/>
      <c r="E107" s="23"/>
      <c r="F107" s="1"/>
      <c r="G107" s="1"/>
      <c r="H107" s="5"/>
      <c r="I107" s="22"/>
      <c r="J107" s="7"/>
    </row>
    <row r="108" spans="2:10" s="6" customFormat="1" x14ac:dyDescent="0.25">
      <c r="B108" s="1"/>
      <c r="C108" s="23"/>
      <c r="D108" s="23"/>
      <c r="E108" s="23"/>
      <c r="F108" s="1"/>
      <c r="G108" s="1"/>
      <c r="H108" s="5"/>
      <c r="I108" s="22"/>
      <c r="J108" s="7"/>
    </row>
    <row r="109" spans="2:10" s="6" customFormat="1" x14ac:dyDescent="0.25">
      <c r="B109" s="1"/>
      <c r="C109" s="23"/>
      <c r="D109" s="23"/>
      <c r="E109" s="23"/>
      <c r="F109" s="1"/>
      <c r="G109" s="1"/>
      <c r="H109" s="5"/>
      <c r="I109" s="22"/>
      <c r="J109" s="7"/>
    </row>
    <row r="110" spans="2:10" s="6" customFormat="1" x14ac:dyDescent="0.25">
      <c r="B110" s="1"/>
      <c r="C110" s="23"/>
      <c r="D110" s="23"/>
      <c r="E110" s="23"/>
      <c r="F110" s="1"/>
      <c r="G110" s="1"/>
      <c r="H110" s="5"/>
      <c r="I110" s="22"/>
      <c r="J110" s="7"/>
    </row>
    <row r="111" spans="2:10" s="6" customFormat="1" x14ac:dyDescent="0.25">
      <c r="B111" s="1"/>
      <c r="C111" s="23"/>
      <c r="D111" s="23"/>
      <c r="E111" s="23"/>
      <c r="F111" s="1"/>
      <c r="G111" s="1"/>
      <c r="H111" s="5"/>
      <c r="I111" s="22"/>
      <c r="J111" s="7"/>
    </row>
    <row r="112" spans="2:10" s="6" customFormat="1" x14ac:dyDescent="0.25">
      <c r="B112" s="1"/>
      <c r="C112" s="23"/>
      <c r="D112" s="23"/>
      <c r="E112" s="23"/>
      <c r="F112" s="1"/>
      <c r="G112" s="1"/>
      <c r="H112" s="5"/>
      <c r="I112" s="22"/>
      <c r="J112" s="7"/>
    </row>
    <row r="113" spans="2:10" s="6" customFormat="1" x14ac:dyDescent="0.25">
      <c r="B113" s="1"/>
      <c r="C113" s="23"/>
      <c r="D113" s="23"/>
      <c r="E113" s="23"/>
      <c r="F113" s="1"/>
      <c r="G113" s="1"/>
      <c r="H113" s="5"/>
      <c r="I113" s="22"/>
      <c r="J113" s="7"/>
    </row>
    <row r="114" spans="2:10" s="6" customFormat="1" x14ac:dyDescent="0.25">
      <c r="B114" s="1"/>
      <c r="C114" s="23"/>
      <c r="D114" s="23"/>
      <c r="E114" s="23"/>
      <c r="F114" s="1"/>
      <c r="G114" s="1"/>
      <c r="H114" s="5"/>
      <c r="I114" s="22"/>
      <c r="J114" s="7"/>
    </row>
    <row r="115" spans="2:10" s="6" customFormat="1" x14ac:dyDescent="0.25">
      <c r="B115" s="1"/>
      <c r="C115" s="23"/>
      <c r="D115" s="23"/>
      <c r="E115" s="23"/>
      <c r="F115" s="1"/>
      <c r="G115" s="1"/>
      <c r="H115" s="5"/>
      <c r="I115" s="22"/>
      <c r="J115" s="7"/>
    </row>
    <row r="116" spans="2:10" s="6" customFormat="1" x14ac:dyDescent="0.25">
      <c r="B116" s="1"/>
      <c r="C116" s="23"/>
      <c r="D116" s="23"/>
      <c r="E116" s="23"/>
      <c r="F116" s="1"/>
      <c r="G116" s="1"/>
      <c r="H116" s="5"/>
      <c r="I116" s="22"/>
      <c r="J116" s="7"/>
    </row>
    <row r="117" spans="2:10" s="6" customFormat="1" x14ac:dyDescent="0.25">
      <c r="B117" s="1"/>
      <c r="C117" s="23"/>
      <c r="D117" s="23"/>
      <c r="E117" s="23"/>
      <c r="F117" s="1"/>
      <c r="G117" s="1"/>
      <c r="H117" s="5"/>
      <c r="I117" s="22"/>
      <c r="J117" s="7"/>
    </row>
    <row r="118" spans="2:10" s="6" customFormat="1" x14ac:dyDescent="0.25">
      <c r="B118" s="1"/>
      <c r="C118" s="23"/>
      <c r="D118" s="23"/>
      <c r="E118" s="23"/>
      <c r="F118" s="1"/>
      <c r="G118" s="1"/>
      <c r="H118" s="5"/>
      <c r="I118" s="22"/>
      <c r="J118" s="7"/>
    </row>
    <row r="119" spans="2:10" s="6" customFormat="1" x14ac:dyDescent="0.25">
      <c r="B119" s="1"/>
      <c r="C119" s="23"/>
      <c r="D119" s="23"/>
      <c r="E119" s="23"/>
      <c r="F119" s="1"/>
      <c r="G119" s="1"/>
      <c r="H119" s="5"/>
      <c r="I119" s="22"/>
      <c r="J119" s="7"/>
    </row>
    <row r="120" spans="2:10" s="6" customFormat="1" x14ac:dyDescent="0.25">
      <c r="B120" s="1"/>
      <c r="C120" s="23"/>
      <c r="D120" s="23"/>
      <c r="E120" s="23"/>
      <c r="F120" s="1"/>
      <c r="G120" s="1"/>
      <c r="H120" s="5"/>
      <c r="I120" s="22"/>
      <c r="J120" s="7"/>
    </row>
    <row r="121" spans="2:10" s="6" customFormat="1" x14ac:dyDescent="0.25">
      <c r="B121" s="1"/>
      <c r="C121" s="23"/>
      <c r="D121" s="23"/>
      <c r="E121" s="23"/>
      <c r="F121" s="1"/>
      <c r="G121" s="1"/>
      <c r="H121" s="5"/>
      <c r="I121" s="22"/>
      <c r="J121" s="7"/>
    </row>
    <row r="122" spans="2:10" s="6" customFormat="1" x14ac:dyDescent="0.25">
      <c r="B122" s="1"/>
      <c r="C122" s="23"/>
      <c r="D122" s="23"/>
      <c r="E122" s="23"/>
      <c r="F122" s="1"/>
      <c r="G122" s="1"/>
      <c r="H122" s="5"/>
      <c r="I122" s="22"/>
      <c r="J122" s="7"/>
    </row>
    <row r="123" spans="2:10" s="6" customFormat="1" x14ac:dyDescent="0.25">
      <c r="B123" s="1"/>
      <c r="C123" s="23"/>
      <c r="D123" s="23"/>
      <c r="E123" s="23"/>
      <c r="F123" s="1"/>
      <c r="G123" s="1"/>
      <c r="H123" s="5"/>
      <c r="I123" s="22"/>
      <c r="J123" s="7"/>
    </row>
    <row r="124" spans="2:10" s="6" customFormat="1" x14ac:dyDescent="0.25">
      <c r="B124" s="1"/>
      <c r="C124" s="23"/>
      <c r="D124" s="23"/>
      <c r="E124" s="23"/>
      <c r="F124" s="1"/>
      <c r="G124" s="1"/>
      <c r="H124" s="5"/>
      <c r="I124" s="22"/>
      <c r="J124" s="7"/>
    </row>
    <row r="125" spans="2:10" s="6" customFormat="1" x14ac:dyDescent="0.25">
      <c r="B125" s="1"/>
      <c r="C125" s="23"/>
      <c r="D125" s="23"/>
      <c r="E125" s="23"/>
      <c r="F125" s="1"/>
      <c r="G125" s="1"/>
      <c r="H125" s="5"/>
      <c r="I125" s="22"/>
      <c r="J125" s="7"/>
    </row>
    <row r="126" spans="2:10" s="6" customFormat="1" x14ac:dyDescent="0.25">
      <c r="B126" s="1"/>
      <c r="C126" s="23"/>
      <c r="D126" s="23"/>
      <c r="E126" s="23"/>
      <c r="F126" s="1"/>
      <c r="G126" s="1"/>
      <c r="H126" s="5"/>
      <c r="I126" s="22"/>
      <c r="J126" s="7"/>
    </row>
    <row r="127" spans="2:10" s="6" customFormat="1" x14ac:dyDescent="0.25">
      <c r="B127" s="1"/>
      <c r="C127" s="23"/>
      <c r="D127" s="23"/>
      <c r="E127" s="23"/>
      <c r="F127" s="1"/>
      <c r="G127" s="1"/>
      <c r="H127" s="5"/>
      <c r="I127" s="22"/>
      <c r="J127" s="7"/>
    </row>
    <row r="128" spans="2:10" s="6" customFormat="1" x14ac:dyDescent="0.25">
      <c r="B128" s="1"/>
      <c r="C128" s="23"/>
      <c r="D128" s="23"/>
      <c r="E128" s="23"/>
      <c r="F128" s="1"/>
      <c r="G128" s="1"/>
      <c r="H128" s="5"/>
      <c r="I128" s="22"/>
      <c r="J128" s="7"/>
    </row>
    <row r="129" spans="2:10" s="6" customFormat="1" x14ac:dyDescent="0.25">
      <c r="B129" s="1"/>
      <c r="C129" s="23"/>
      <c r="D129" s="23"/>
      <c r="E129" s="23"/>
      <c r="F129" s="1"/>
      <c r="G129" s="1"/>
      <c r="H129" s="5"/>
      <c r="I129" s="22"/>
      <c r="J129" s="7"/>
    </row>
    <row r="130" spans="2:10" s="6" customFormat="1" x14ac:dyDescent="0.25">
      <c r="B130" s="1"/>
      <c r="C130" s="23"/>
      <c r="D130" s="23"/>
      <c r="E130" s="23"/>
      <c r="F130" s="1"/>
      <c r="G130" s="1"/>
      <c r="H130" s="5"/>
      <c r="I130" s="22"/>
      <c r="J130" s="7"/>
    </row>
    <row r="131" spans="2:10" s="6" customFormat="1" x14ac:dyDescent="0.25">
      <c r="B131" s="1"/>
      <c r="C131" s="23"/>
      <c r="D131" s="23"/>
      <c r="E131" s="23"/>
      <c r="F131" s="1"/>
      <c r="G131" s="1"/>
      <c r="H131" s="5"/>
      <c r="I131" s="22"/>
      <c r="J131" s="7"/>
    </row>
    <row r="132" spans="2:10" s="6" customFormat="1" x14ac:dyDescent="0.25">
      <c r="B132" s="1"/>
      <c r="C132" s="23"/>
      <c r="D132" s="23"/>
      <c r="E132" s="23"/>
      <c r="F132" s="1"/>
      <c r="G132" s="1"/>
      <c r="H132" s="5"/>
      <c r="I132" s="22"/>
      <c r="J132" s="7"/>
    </row>
    <row r="133" spans="2:10" s="6" customFormat="1" x14ac:dyDescent="0.25">
      <c r="B133" s="1"/>
      <c r="C133" s="23"/>
      <c r="D133" s="23"/>
      <c r="E133" s="23"/>
      <c r="F133" s="1"/>
      <c r="G133" s="1"/>
      <c r="H133" s="5"/>
      <c r="I133" s="22"/>
      <c r="J133" s="7"/>
    </row>
    <row r="134" spans="2:10" s="6" customFormat="1" x14ac:dyDescent="0.25">
      <c r="B134" s="1"/>
      <c r="C134" s="23"/>
      <c r="D134" s="23"/>
      <c r="E134" s="23"/>
      <c r="F134" s="1"/>
      <c r="G134" s="1"/>
      <c r="H134" s="5"/>
      <c r="I134" s="22"/>
      <c r="J134" s="7"/>
    </row>
    <row r="135" spans="2:10" s="6" customFormat="1" x14ac:dyDescent="0.25">
      <c r="B135" s="1"/>
      <c r="C135" s="23"/>
      <c r="D135" s="23"/>
      <c r="E135" s="23"/>
      <c r="F135" s="1"/>
      <c r="G135" s="1"/>
      <c r="H135" s="5"/>
      <c r="I135" s="22"/>
      <c r="J135" s="7"/>
    </row>
    <row r="136" spans="2:10" s="6" customFormat="1" x14ac:dyDescent="0.25">
      <c r="B136" s="1"/>
      <c r="C136" s="23"/>
      <c r="D136" s="23"/>
      <c r="E136" s="23"/>
      <c r="F136" s="1"/>
      <c r="G136" s="1"/>
      <c r="H136" s="5"/>
      <c r="I136" s="22"/>
      <c r="J136" s="7"/>
    </row>
    <row r="137" spans="2:10" s="6" customFormat="1" x14ac:dyDescent="0.25">
      <c r="B137" s="1"/>
      <c r="C137" s="23"/>
      <c r="D137" s="23"/>
      <c r="E137" s="23"/>
      <c r="F137" s="1"/>
      <c r="G137" s="1"/>
      <c r="H137" s="5"/>
      <c r="I137" s="22"/>
      <c r="J137" s="7"/>
    </row>
    <row r="138" spans="2:10" s="6" customFormat="1" x14ac:dyDescent="0.25">
      <c r="B138" s="1"/>
      <c r="C138" s="23"/>
      <c r="D138" s="23"/>
      <c r="E138" s="23"/>
      <c r="F138" s="1"/>
      <c r="G138" s="1"/>
      <c r="H138" s="5"/>
      <c r="I138" s="22"/>
      <c r="J138" s="7"/>
    </row>
    <row r="139" spans="2:10" s="6" customFormat="1" x14ac:dyDescent="0.25">
      <c r="B139" s="1"/>
      <c r="C139" s="23"/>
      <c r="D139" s="23"/>
      <c r="E139" s="23"/>
      <c r="F139" s="1"/>
      <c r="G139" s="1"/>
      <c r="H139" s="5"/>
      <c r="I139" s="22"/>
      <c r="J139" s="7"/>
    </row>
    <row r="140" spans="2:10" s="6" customFormat="1" x14ac:dyDescent="0.25">
      <c r="B140" s="1"/>
      <c r="C140" s="23"/>
      <c r="D140" s="23"/>
      <c r="E140" s="23"/>
      <c r="F140" s="1"/>
      <c r="G140" s="1"/>
      <c r="H140" s="5"/>
      <c r="I140" s="22"/>
      <c r="J140" s="7"/>
    </row>
    <row r="141" spans="2:10" s="6" customFormat="1" x14ac:dyDescent="0.25">
      <c r="B141" s="1"/>
      <c r="C141" s="23"/>
      <c r="D141" s="23"/>
      <c r="E141" s="23"/>
      <c r="F141" s="1"/>
      <c r="G141" s="1"/>
      <c r="H141" s="5"/>
      <c r="I141" s="22"/>
      <c r="J141" s="7"/>
    </row>
    <row r="142" spans="2:10" s="6" customFormat="1" x14ac:dyDescent="0.25">
      <c r="B142" s="1"/>
      <c r="C142" s="23"/>
      <c r="D142" s="23"/>
      <c r="E142" s="23"/>
      <c r="F142" s="1"/>
      <c r="G142" s="1"/>
      <c r="H142" s="5"/>
      <c r="I142" s="22"/>
      <c r="J142" s="7"/>
    </row>
    <row r="143" spans="2:10" s="6" customFormat="1" x14ac:dyDescent="0.25">
      <c r="B143" s="1"/>
      <c r="C143" s="23"/>
      <c r="D143" s="23"/>
      <c r="E143" s="23"/>
      <c r="F143" s="1"/>
      <c r="G143" s="1"/>
      <c r="H143" s="5"/>
      <c r="I143" s="22"/>
      <c r="J143" s="7"/>
    </row>
    <row r="144" spans="2:10" s="6" customFormat="1" x14ac:dyDescent="0.25">
      <c r="B144" s="1"/>
      <c r="C144" s="23"/>
      <c r="D144" s="23"/>
      <c r="E144" s="23"/>
      <c r="F144" s="1"/>
      <c r="G144" s="1"/>
      <c r="H144" s="5"/>
      <c r="I144" s="22"/>
      <c r="J144" s="7"/>
    </row>
    <row r="145" spans="2:10" s="6" customFormat="1" x14ac:dyDescent="0.25">
      <c r="B145" s="1"/>
      <c r="C145" s="23"/>
      <c r="D145" s="23"/>
      <c r="E145" s="23"/>
      <c r="F145" s="1"/>
      <c r="G145" s="1"/>
      <c r="H145" s="5"/>
      <c r="I145" s="22"/>
      <c r="J145" s="7"/>
    </row>
    <row r="146" spans="2:10" s="6" customFormat="1" x14ac:dyDescent="0.25">
      <c r="B146" s="1"/>
      <c r="C146" s="23"/>
      <c r="D146" s="23"/>
      <c r="E146" s="23"/>
      <c r="F146" s="1"/>
      <c r="G146" s="1"/>
      <c r="H146" s="5"/>
      <c r="I146" s="22"/>
      <c r="J146" s="7"/>
    </row>
    <row r="147" spans="2:10" s="6" customFormat="1" x14ac:dyDescent="0.25">
      <c r="B147" s="1"/>
      <c r="C147" s="23"/>
      <c r="D147" s="23"/>
      <c r="E147" s="23"/>
      <c r="F147" s="1"/>
      <c r="G147" s="1"/>
      <c r="H147" s="5"/>
      <c r="I147" s="22"/>
      <c r="J147" s="7"/>
    </row>
    <row r="148" spans="2:10" s="6" customFormat="1" x14ac:dyDescent="0.25">
      <c r="B148" s="1"/>
      <c r="C148" s="23"/>
      <c r="D148" s="23"/>
      <c r="E148" s="23"/>
      <c r="F148" s="1"/>
      <c r="G148" s="1"/>
      <c r="H148" s="5"/>
      <c r="I148" s="22"/>
      <c r="J148" s="7"/>
    </row>
    <row r="149" spans="2:10" s="6" customFormat="1" x14ac:dyDescent="0.25">
      <c r="B149" s="1"/>
      <c r="C149" s="23"/>
      <c r="D149" s="23"/>
      <c r="E149" s="23"/>
      <c r="F149" s="1"/>
      <c r="G149" s="1"/>
      <c r="H149" s="5"/>
      <c r="I149" s="22"/>
      <c r="J149" s="7"/>
    </row>
    <row r="150" spans="2:10" s="6" customFormat="1" x14ac:dyDescent="0.25">
      <c r="B150" s="1"/>
      <c r="C150" s="23"/>
      <c r="D150" s="23"/>
      <c r="E150" s="23"/>
      <c r="F150" s="1"/>
      <c r="G150" s="1"/>
      <c r="H150" s="5"/>
      <c r="I150" s="22"/>
      <c r="J150" s="7"/>
    </row>
    <row r="151" spans="2:10" s="6" customFormat="1" x14ac:dyDescent="0.25">
      <c r="B151" s="1"/>
      <c r="C151" s="23"/>
      <c r="D151" s="23"/>
      <c r="E151" s="23"/>
      <c r="F151" s="1"/>
      <c r="G151" s="1"/>
      <c r="H151" s="5"/>
      <c r="I151" s="22"/>
      <c r="J151" s="7"/>
    </row>
    <row r="152" spans="2:10" s="6" customFormat="1" x14ac:dyDescent="0.25">
      <c r="B152" s="1"/>
      <c r="C152" s="23"/>
      <c r="D152" s="23"/>
      <c r="E152" s="23"/>
      <c r="F152" s="1"/>
      <c r="G152" s="1"/>
      <c r="H152" s="5"/>
      <c r="I152" s="22"/>
      <c r="J152" s="7"/>
    </row>
    <row r="153" spans="2:10" s="6" customFormat="1" x14ac:dyDescent="0.25">
      <c r="B153" s="1"/>
      <c r="C153" s="23"/>
      <c r="D153" s="23"/>
      <c r="E153" s="23"/>
      <c r="F153" s="1"/>
      <c r="G153" s="1"/>
      <c r="H153" s="5"/>
      <c r="I153" s="22"/>
      <c r="J153" s="7"/>
    </row>
    <row r="154" spans="2:10" s="6" customFormat="1" x14ac:dyDescent="0.25">
      <c r="B154" s="1"/>
      <c r="C154" s="23"/>
      <c r="D154" s="23"/>
      <c r="E154" s="23"/>
      <c r="F154" s="1"/>
      <c r="G154" s="1"/>
      <c r="H154" s="5"/>
      <c r="I154" s="22"/>
      <c r="J154" s="7"/>
    </row>
    <row r="155" spans="2:10" s="6" customFormat="1" x14ac:dyDescent="0.25">
      <c r="B155" s="1"/>
      <c r="C155" s="23"/>
      <c r="D155" s="23"/>
      <c r="E155" s="23"/>
      <c r="F155" s="1"/>
      <c r="G155" s="1"/>
      <c r="H155" s="5"/>
      <c r="I155" s="22"/>
      <c r="J155" s="7"/>
    </row>
    <row r="156" spans="2:10" s="6" customFormat="1" x14ac:dyDescent="0.25">
      <c r="B156" s="1"/>
      <c r="C156" s="23"/>
      <c r="D156" s="23"/>
      <c r="E156" s="23"/>
      <c r="F156" s="1"/>
      <c r="G156" s="1"/>
      <c r="H156" s="5"/>
      <c r="I156" s="22"/>
      <c r="J156" s="7"/>
    </row>
    <row r="157" spans="2:10" s="6" customFormat="1" x14ac:dyDescent="0.25">
      <c r="B157" s="1"/>
      <c r="C157" s="23"/>
      <c r="D157" s="23"/>
      <c r="E157" s="23"/>
      <c r="F157" s="1"/>
      <c r="G157" s="1"/>
      <c r="H157" s="5"/>
      <c r="I157" s="22"/>
      <c r="J157" s="7"/>
    </row>
    <row r="158" spans="2:10" s="6" customFormat="1" x14ac:dyDescent="0.25">
      <c r="B158" s="1"/>
      <c r="C158" s="23"/>
      <c r="D158" s="23"/>
      <c r="E158" s="23"/>
      <c r="F158" s="1"/>
      <c r="G158" s="1"/>
      <c r="H158" s="5"/>
      <c r="I158" s="22"/>
      <c r="J158" s="7"/>
    </row>
    <row r="159" spans="2:10" s="6" customFormat="1" x14ac:dyDescent="0.25">
      <c r="B159" s="1"/>
      <c r="C159" s="23"/>
      <c r="D159" s="23"/>
      <c r="E159" s="23"/>
      <c r="F159" s="1"/>
      <c r="G159" s="1"/>
      <c r="H159" s="5"/>
      <c r="I159" s="22"/>
      <c r="J159" s="7"/>
    </row>
    <row r="160" spans="2:10" s="6" customFormat="1" x14ac:dyDescent="0.25">
      <c r="B160" s="1"/>
      <c r="C160" s="23"/>
      <c r="D160" s="23"/>
      <c r="E160" s="23"/>
      <c r="F160" s="1"/>
      <c r="G160" s="1"/>
      <c r="H160" s="5"/>
      <c r="I160" s="22"/>
      <c r="J160" s="7"/>
    </row>
    <row r="161" spans="2:10" s="6" customFormat="1" x14ac:dyDescent="0.25">
      <c r="B161" s="1"/>
      <c r="C161" s="23"/>
      <c r="D161" s="23"/>
      <c r="E161" s="23"/>
      <c r="F161" s="1"/>
      <c r="G161" s="1"/>
      <c r="H161" s="5"/>
      <c r="I161" s="22"/>
      <c r="J161" s="7"/>
    </row>
    <row r="162" spans="2:10" s="6" customFormat="1" x14ac:dyDescent="0.25">
      <c r="B162" s="1"/>
      <c r="C162" s="23"/>
      <c r="D162" s="23"/>
      <c r="E162" s="23"/>
      <c r="F162" s="1"/>
      <c r="G162" s="1"/>
      <c r="H162" s="5"/>
      <c r="I162" s="22"/>
      <c r="J162" s="7"/>
    </row>
    <row r="163" spans="2:10" s="6" customFormat="1" x14ac:dyDescent="0.25">
      <c r="B163" s="1"/>
      <c r="C163" s="23"/>
      <c r="D163" s="23"/>
      <c r="E163" s="23"/>
      <c r="F163" s="1"/>
      <c r="G163" s="1"/>
      <c r="H163" s="5"/>
      <c r="I163" s="22"/>
      <c r="J163" s="7"/>
    </row>
    <row r="164" spans="2:10" s="6" customFormat="1" x14ac:dyDescent="0.25">
      <c r="B164" s="1"/>
      <c r="C164" s="23"/>
      <c r="D164" s="23"/>
      <c r="E164" s="23"/>
      <c r="F164" s="1"/>
      <c r="G164" s="1"/>
      <c r="H164" s="5"/>
      <c r="I164" s="22"/>
      <c r="J164" s="7"/>
    </row>
    <row r="165" spans="2:10" s="6" customFormat="1" x14ac:dyDescent="0.25">
      <c r="B165" s="1"/>
      <c r="C165" s="23"/>
      <c r="D165" s="23"/>
      <c r="E165" s="23"/>
      <c r="F165" s="1"/>
      <c r="G165" s="1"/>
      <c r="H165" s="5"/>
      <c r="I165" s="22"/>
      <c r="J165" s="7"/>
    </row>
    <row r="166" spans="2:10" s="6" customFormat="1" x14ac:dyDescent="0.25">
      <c r="B166" s="1"/>
      <c r="C166" s="23"/>
      <c r="D166" s="23"/>
      <c r="E166" s="23"/>
      <c r="F166" s="1"/>
      <c r="G166" s="1"/>
      <c r="H166" s="5"/>
      <c r="I166" s="22"/>
      <c r="J166" s="7"/>
    </row>
    <row r="167" spans="2:10" s="6" customFormat="1" x14ac:dyDescent="0.25">
      <c r="B167" s="1"/>
      <c r="C167" s="23"/>
      <c r="D167" s="23"/>
      <c r="E167" s="23"/>
      <c r="F167" s="1"/>
      <c r="G167" s="1"/>
      <c r="H167" s="5"/>
      <c r="I167" s="22"/>
      <c r="J167" s="7"/>
    </row>
    <row r="168" spans="2:10" s="6" customFormat="1" x14ac:dyDescent="0.25">
      <c r="B168" s="1"/>
      <c r="C168" s="23"/>
      <c r="D168" s="23"/>
      <c r="E168" s="23"/>
      <c r="F168" s="1"/>
      <c r="G168" s="1"/>
      <c r="H168" s="5"/>
      <c r="I168" s="22"/>
      <c r="J168" s="7"/>
    </row>
    <row r="169" spans="2:10" s="6" customFormat="1" x14ac:dyDescent="0.25">
      <c r="B169" s="1"/>
      <c r="C169" s="23"/>
      <c r="D169" s="23"/>
      <c r="E169" s="23"/>
      <c r="F169" s="1"/>
      <c r="G169" s="1"/>
      <c r="H169" s="5"/>
      <c r="I169" s="22"/>
      <c r="J169" s="7"/>
    </row>
    <row r="170" spans="2:10" s="6" customFormat="1" x14ac:dyDescent="0.25">
      <c r="B170" s="1"/>
      <c r="C170" s="23"/>
      <c r="D170" s="23"/>
      <c r="E170" s="23"/>
      <c r="F170" s="1"/>
      <c r="G170" s="1"/>
      <c r="H170" s="5"/>
      <c r="I170" s="22"/>
      <c r="J170" s="7"/>
    </row>
    <row r="171" spans="2:10" s="6" customFormat="1" x14ac:dyDescent="0.25">
      <c r="B171" s="1"/>
      <c r="C171" s="23"/>
      <c r="D171" s="23"/>
      <c r="E171" s="23"/>
      <c r="F171" s="1"/>
      <c r="G171" s="1"/>
      <c r="H171" s="5"/>
      <c r="I171" s="22"/>
      <c r="J171" s="7"/>
    </row>
    <row r="172" spans="2:10" s="6" customFormat="1" x14ac:dyDescent="0.25">
      <c r="B172" s="1"/>
      <c r="C172" s="23"/>
      <c r="D172" s="23"/>
      <c r="E172" s="23"/>
      <c r="F172" s="1"/>
      <c r="G172" s="1"/>
      <c r="H172" s="5"/>
      <c r="I172" s="22"/>
      <c r="J172" s="7"/>
    </row>
    <row r="173" spans="2:10" s="6" customFormat="1" x14ac:dyDescent="0.25">
      <c r="B173" s="1"/>
      <c r="C173" s="23"/>
      <c r="D173" s="23"/>
      <c r="E173" s="23"/>
      <c r="F173" s="1"/>
      <c r="G173" s="1"/>
      <c r="H173" s="5"/>
      <c r="I173" s="22"/>
      <c r="J173" s="7"/>
    </row>
    <row r="174" spans="2:10" s="6" customFormat="1" x14ac:dyDescent="0.25">
      <c r="B174" s="1"/>
      <c r="C174" s="23"/>
      <c r="D174" s="23"/>
      <c r="E174" s="23"/>
      <c r="F174" s="1"/>
      <c r="G174" s="1"/>
      <c r="H174" s="5"/>
      <c r="I174" s="22"/>
      <c r="J174" s="7"/>
    </row>
    <row r="175" spans="2:10" s="6" customFormat="1" x14ac:dyDescent="0.25">
      <c r="B175" s="1"/>
      <c r="C175" s="23"/>
      <c r="D175" s="23"/>
      <c r="E175" s="23"/>
      <c r="F175" s="1"/>
      <c r="G175" s="1"/>
      <c r="H175" s="5"/>
      <c r="I175" s="22"/>
      <c r="J175" s="7"/>
    </row>
    <row r="176" spans="2:10" s="6" customFormat="1" x14ac:dyDescent="0.25">
      <c r="B176" s="1"/>
      <c r="C176" s="23"/>
      <c r="D176" s="23"/>
      <c r="E176" s="23"/>
      <c r="F176" s="1"/>
      <c r="G176" s="1"/>
      <c r="H176" s="5"/>
      <c r="I176" s="22"/>
      <c r="J176" s="7"/>
    </row>
    <row r="177" spans="2:12" s="6" customFormat="1" x14ac:dyDescent="0.25">
      <c r="B177" s="1"/>
      <c r="C177" s="23"/>
      <c r="D177" s="23"/>
      <c r="E177" s="23"/>
      <c r="F177" s="1"/>
      <c r="G177" s="1"/>
      <c r="H177" s="5"/>
      <c r="I177" s="22"/>
      <c r="J177" s="7"/>
    </row>
    <row r="178" spans="2:12" s="6" customFormat="1" x14ac:dyDescent="0.25">
      <c r="B178" s="1"/>
      <c r="C178" s="23"/>
      <c r="D178" s="23"/>
      <c r="E178" s="23"/>
      <c r="F178" s="1"/>
      <c r="G178" s="1"/>
      <c r="H178" s="5"/>
      <c r="I178" s="22"/>
      <c r="J178" s="7"/>
    </row>
    <row r="179" spans="2:12" s="6" customFormat="1" x14ac:dyDescent="0.25">
      <c r="B179" s="1"/>
      <c r="C179" s="23"/>
      <c r="D179" s="23"/>
      <c r="E179" s="23"/>
      <c r="F179" s="1"/>
      <c r="G179" s="1"/>
      <c r="H179" s="5"/>
      <c r="I179" s="22"/>
      <c r="J179" s="7"/>
    </row>
    <row r="180" spans="2:12" s="6" customFormat="1" x14ac:dyDescent="0.25">
      <c r="B180" s="1"/>
      <c r="C180" s="23"/>
      <c r="D180" s="23"/>
      <c r="E180" s="23"/>
      <c r="F180" s="1"/>
      <c r="G180" s="1"/>
      <c r="H180" s="5"/>
      <c r="I180" s="22"/>
      <c r="J180" s="7"/>
    </row>
    <row r="181" spans="2:12" s="6" customFormat="1" x14ac:dyDescent="0.25">
      <c r="B181" s="1"/>
      <c r="C181" s="23"/>
      <c r="D181" s="23"/>
      <c r="E181" s="23"/>
      <c r="F181" s="1"/>
      <c r="G181" s="1"/>
      <c r="H181" s="5"/>
      <c r="I181" s="22"/>
      <c r="J181" s="7"/>
    </row>
    <row r="182" spans="2:12" s="6" customFormat="1" x14ac:dyDescent="0.25">
      <c r="B182" s="1"/>
      <c r="C182" s="23"/>
      <c r="D182" s="23"/>
      <c r="E182" s="23"/>
      <c r="F182" s="1"/>
      <c r="G182" s="1"/>
      <c r="H182" s="5"/>
      <c r="I182" s="22"/>
      <c r="J182" s="7"/>
    </row>
    <row r="183" spans="2:12" s="6" customFormat="1" x14ac:dyDescent="0.25">
      <c r="B183" s="1"/>
      <c r="C183" s="23"/>
      <c r="D183" s="23"/>
      <c r="E183" s="23"/>
      <c r="F183" s="1"/>
      <c r="G183" s="1"/>
      <c r="H183" s="5"/>
      <c r="I183" s="22"/>
      <c r="J183" s="7"/>
    </row>
    <row r="184" spans="2:12" s="6" customFormat="1" x14ac:dyDescent="0.25">
      <c r="B184" s="1"/>
      <c r="C184" s="23"/>
      <c r="D184" s="23"/>
      <c r="E184" s="23"/>
      <c r="F184" s="1"/>
      <c r="G184" s="1"/>
      <c r="H184" s="5"/>
      <c r="I184" s="22"/>
      <c r="J184" s="7"/>
    </row>
    <row r="185" spans="2:12" s="6" customFormat="1" x14ac:dyDescent="0.25">
      <c r="B185" s="1"/>
      <c r="C185" s="23"/>
      <c r="D185" s="23"/>
      <c r="E185" s="23"/>
      <c r="F185" s="1"/>
      <c r="G185" s="1"/>
      <c r="H185" s="5"/>
      <c r="I185" s="22"/>
      <c r="J185" s="7"/>
    </row>
    <row r="186" spans="2:12" s="6" customFormat="1" x14ac:dyDescent="0.25">
      <c r="B186" s="1"/>
      <c r="C186" s="23"/>
      <c r="D186" s="23"/>
      <c r="E186" s="23"/>
      <c r="F186" s="1"/>
      <c r="G186" s="1"/>
      <c r="H186" s="5"/>
      <c r="I186" s="22"/>
      <c r="J186" s="4"/>
      <c r="K186" s="2"/>
      <c r="L186" s="2"/>
    </row>
    <row r="187" spans="2:12" s="6" customFormat="1" x14ac:dyDescent="0.25">
      <c r="B187" s="1"/>
      <c r="C187" s="23"/>
      <c r="D187" s="23"/>
      <c r="E187" s="23"/>
      <c r="F187" s="1"/>
      <c r="G187" s="1"/>
      <c r="H187" s="5"/>
      <c r="I187" s="22"/>
      <c r="J187" s="4"/>
      <c r="K187" s="2"/>
      <c r="L187" s="2"/>
    </row>
    <row r="188" spans="2:12" s="6" customFormat="1" x14ac:dyDescent="0.25">
      <c r="B188" s="1"/>
      <c r="C188" s="23"/>
      <c r="D188" s="23"/>
      <c r="E188" s="23"/>
      <c r="F188" s="1"/>
      <c r="G188" s="1"/>
      <c r="H188" s="5"/>
      <c r="I188" s="22"/>
      <c r="J188" s="4"/>
      <c r="K188" s="2"/>
      <c r="L188" s="2"/>
    </row>
  </sheetData>
  <mergeCells count="9">
    <mergeCell ref="H16:L16"/>
    <mergeCell ref="H9:L9"/>
    <mergeCell ref="H10:L10"/>
    <mergeCell ref="H1:L1"/>
    <mergeCell ref="A1:C1"/>
    <mergeCell ref="A3:A5"/>
    <mergeCell ref="B3:B5"/>
    <mergeCell ref="H11:L11"/>
    <mergeCell ref="D1:G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7"/>
  <sheetViews>
    <sheetView zoomScale="80" zoomScaleNormal="80" workbookViewId="0">
      <selection activeCell="M11" sqref="M11"/>
    </sheetView>
  </sheetViews>
  <sheetFormatPr defaultColWidth="9.7109375" defaultRowHeight="18.75" x14ac:dyDescent="0.3"/>
  <cols>
    <col min="1" max="1" width="9.7109375" style="35"/>
    <col min="2" max="2" width="24.28515625" style="50" customWidth="1"/>
    <col min="3" max="3" width="11.28515625" style="51" customWidth="1"/>
    <col min="4" max="4" width="70" style="50" customWidth="1"/>
    <col min="5" max="5" width="15.42578125" style="50" customWidth="1"/>
    <col min="6" max="6" width="17.5703125" style="50" customWidth="1"/>
    <col min="7" max="7" width="16.7109375" style="50" bestFit="1" customWidth="1"/>
    <col min="8" max="8" width="13.42578125" style="52" customWidth="1"/>
    <col min="9" max="9" width="15.42578125" style="53" customWidth="1"/>
    <col min="10" max="10" width="12.5703125" style="54" customWidth="1"/>
    <col min="11" max="20" width="15.7109375" style="55" customWidth="1"/>
    <col min="21" max="28" width="15.7109375" style="35" customWidth="1"/>
    <col min="29" max="16384" width="9.7109375" style="35"/>
  </cols>
  <sheetData>
    <row r="1" spans="1:28" ht="65.25" customHeight="1" x14ac:dyDescent="0.3">
      <c r="A1" s="81" t="s">
        <v>26</v>
      </c>
      <c r="B1" s="81"/>
      <c r="C1" s="81"/>
      <c r="D1" s="82" t="s">
        <v>25</v>
      </c>
      <c r="E1" s="82"/>
      <c r="F1" s="82"/>
      <c r="G1" s="82"/>
      <c r="H1" s="82" t="s">
        <v>27</v>
      </c>
      <c r="I1" s="82"/>
      <c r="J1" s="82"/>
      <c r="K1" s="78" t="s">
        <v>37</v>
      </c>
      <c r="L1" s="78" t="s">
        <v>38</v>
      </c>
      <c r="M1" s="78" t="s">
        <v>28</v>
      </c>
      <c r="N1" s="78" t="s">
        <v>28</v>
      </c>
      <c r="O1" s="78" t="s">
        <v>28</v>
      </c>
      <c r="P1" s="78" t="s">
        <v>28</v>
      </c>
      <c r="Q1" s="78" t="s">
        <v>28</v>
      </c>
      <c r="R1" s="78" t="s">
        <v>28</v>
      </c>
      <c r="S1" s="78" t="s">
        <v>28</v>
      </c>
      <c r="T1" s="78" t="s">
        <v>28</v>
      </c>
      <c r="U1" s="78" t="s">
        <v>28</v>
      </c>
      <c r="V1" s="78" t="s">
        <v>28</v>
      </c>
      <c r="W1" s="78" t="s">
        <v>28</v>
      </c>
      <c r="X1" s="78" t="s">
        <v>28</v>
      </c>
      <c r="Y1" s="78" t="s">
        <v>28</v>
      </c>
      <c r="Z1" s="78" t="s">
        <v>28</v>
      </c>
      <c r="AA1" s="78" t="s">
        <v>28</v>
      </c>
      <c r="AB1" s="78" t="s">
        <v>28</v>
      </c>
    </row>
    <row r="2" spans="1:28" ht="21.75" customHeight="1" x14ac:dyDescent="0.3">
      <c r="A2" s="79" t="s">
        <v>15</v>
      </c>
      <c r="B2" s="79"/>
      <c r="C2" s="79"/>
      <c r="D2" s="79"/>
      <c r="E2" s="79"/>
      <c r="F2" s="79"/>
      <c r="G2" s="79"/>
      <c r="H2" s="79"/>
      <c r="I2" s="79"/>
      <c r="J2" s="80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</row>
    <row r="3" spans="1:28" s="43" customFormat="1" ht="56.25" x14ac:dyDescent="0.2">
      <c r="A3" s="59" t="s">
        <v>5</v>
      </c>
      <c r="B3" s="36" t="s">
        <v>21</v>
      </c>
      <c r="C3" s="36" t="s">
        <v>22</v>
      </c>
      <c r="D3" s="37" t="s">
        <v>17</v>
      </c>
      <c r="E3" s="36" t="s">
        <v>18</v>
      </c>
      <c r="F3" s="36" t="s">
        <v>19</v>
      </c>
      <c r="G3" s="38" t="s">
        <v>2</v>
      </c>
      <c r="H3" s="39" t="s">
        <v>6</v>
      </c>
      <c r="I3" s="40" t="s">
        <v>0</v>
      </c>
      <c r="J3" s="41" t="s">
        <v>3</v>
      </c>
      <c r="K3" s="104">
        <v>44697</v>
      </c>
      <c r="L3" s="104">
        <v>44812</v>
      </c>
      <c r="M3" s="42" t="s">
        <v>1</v>
      </c>
      <c r="N3" s="42" t="s">
        <v>1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  <c r="V3" s="42" t="s">
        <v>1</v>
      </c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</row>
    <row r="4" spans="1:28" s="43" customFormat="1" ht="126" x14ac:dyDescent="0.2">
      <c r="A4" s="74">
        <v>1</v>
      </c>
      <c r="B4" s="75" t="s">
        <v>29</v>
      </c>
      <c r="C4" s="57">
        <v>1</v>
      </c>
      <c r="D4" s="63" t="s">
        <v>30</v>
      </c>
      <c r="E4" s="44" t="s">
        <v>18</v>
      </c>
      <c r="F4" s="45" t="s">
        <v>20</v>
      </c>
      <c r="G4" s="62">
        <v>3400</v>
      </c>
      <c r="H4" s="47">
        <v>17</v>
      </c>
      <c r="I4" s="48">
        <f t="shared" ref="I4:I5" si="0">H4-(SUM(K4:AB4))</f>
        <v>6</v>
      </c>
      <c r="J4" s="49" t="str">
        <f t="shared" ref="J4:J6" si="1">IF(I4&lt;0,"ATENÇÃO","OK")</f>
        <v>OK</v>
      </c>
      <c r="K4" s="103">
        <v>5</v>
      </c>
      <c r="L4" s="103">
        <v>6</v>
      </c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8" s="43" customFormat="1" ht="141.75" x14ac:dyDescent="0.2">
      <c r="A5" s="74"/>
      <c r="B5" s="76"/>
      <c r="C5" s="57">
        <v>2</v>
      </c>
      <c r="D5" s="63" t="s">
        <v>23</v>
      </c>
      <c r="E5" s="44" t="s">
        <v>18</v>
      </c>
      <c r="F5" s="45" t="s">
        <v>20</v>
      </c>
      <c r="G5" s="62">
        <v>3540</v>
      </c>
      <c r="H5" s="47">
        <v>6</v>
      </c>
      <c r="I5" s="48">
        <f t="shared" si="0"/>
        <v>2</v>
      </c>
      <c r="J5" s="49" t="str">
        <f t="shared" si="1"/>
        <v>OK</v>
      </c>
      <c r="K5" s="103">
        <v>2</v>
      </c>
      <c r="L5" s="103">
        <v>2</v>
      </c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ht="141.75" x14ac:dyDescent="0.3">
      <c r="A6" s="74"/>
      <c r="B6" s="77"/>
      <c r="C6" s="58">
        <v>3</v>
      </c>
      <c r="D6" s="63" t="s">
        <v>24</v>
      </c>
      <c r="E6" s="44" t="s">
        <v>18</v>
      </c>
      <c r="F6" s="45" t="s">
        <v>20</v>
      </c>
      <c r="G6" s="46">
        <v>3800</v>
      </c>
      <c r="H6" s="47">
        <f>0+3</f>
        <v>3</v>
      </c>
      <c r="I6" s="48">
        <f>H6-(SUM(K6:AB6))</f>
        <v>0</v>
      </c>
      <c r="J6" s="49" t="str">
        <f t="shared" si="1"/>
        <v>OK</v>
      </c>
      <c r="K6" s="103"/>
      <c r="L6" s="103">
        <v>3</v>
      </c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8" x14ac:dyDescent="0.3">
      <c r="K7" s="56" t="e">
        <f>SUMPRODUCT(G6,K6)</f>
        <v>#VALUE!</v>
      </c>
    </row>
  </sheetData>
  <mergeCells count="24">
    <mergeCell ref="L1:L2"/>
    <mergeCell ref="K1:K2"/>
    <mergeCell ref="P1:P2"/>
    <mergeCell ref="X1:X2"/>
    <mergeCell ref="Y1:Y2"/>
    <mergeCell ref="U1:U2"/>
    <mergeCell ref="Q1:Q2"/>
    <mergeCell ref="R1:R2"/>
    <mergeCell ref="S1:S2"/>
    <mergeCell ref="T1:T2"/>
    <mergeCell ref="AB1:AB2"/>
    <mergeCell ref="A2:J2"/>
    <mergeCell ref="A4:A6"/>
    <mergeCell ref="B4:B6"/>
    <mergeCell ref="M1:M2"/>
    <mergeCell ref="N1:N2"/>
    <mergeCell ref="A1:C1"/>
    <mergeCell ref="D1:G1"/>
    <mergeCell ref="H1:J1"/>
    <mergeCell ref="AA1:AA2"/>
    <mergeCell ref="Z1:Z2"/>
    <mergeCell ref="O1:O2"/>
    <mergeCell ref="V1:V2"/>
    <mergeCell ref="W1:W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7"/>
  <sheetViews>
    <sheetView zoomScale="80" zoomScaleNormal="80" workbookViewId="0">
      <selection activeCell="Q4" sqref="Q4"/>
    </sheetView>
  </sheetViews>
  <sheetFormatPr defaultColWidth="9.7109375" defaultRowHeight="18.75" x14ac:dyDescent="0.3"/>
  <cols>
    <col min="1" max="1" width="9.7109375" style="35"/>
    <col min="2" max="2" width="24.28515625" style="50" customWidth="1"/>
    <col min="3" max="3" width="11.28515625" style="51" customWidth="1"/>
    <col min="4" max="4" width="70" style="50" customWidth="1"/>
    <col min="5" max="5" width="15.42578125" style="50" customWidth="1"/>
    <col min="6" max="6" width="17.5703125" style="50" customWidth="1"/>
    <col min="7" max="7" width="16.7109375" style="50" bestFit="1" customWidth="1"/>
    <col min="8" max="8" width="13.42578125" style="52" customWidth="1"/>
    <col min="9" max="9" width="15.42578125" style="53" customWidth="1"/>
    <col min="10" max="10" width="12.5703125" style="54" customWidth="1"/>
    <col min="11" max="20" width="15.7109375" style="55" customWidth="1"/>
    <col min="21" max="28" width="15.7109375" style="35" customWidth="1"/>
    <col min="29" max="16384" width="9.7109375" style="35"/>
  </cols>
  <sheetData>
    <row r="1" spans="1:28" ht="65.25" customHeight="1" x14ac:dyDescent="0.3">
      <c r="A1" s="81" t="s">
        <v>26</v>
      </c>
      <c r="B1" s="81"/>
      <c r="C1" s="81"/>
      <c r="D1" s="82" t="s">
        <v>25</v>
      </c>
      <c r="E1" s="82"/>
      <c r="F1" s="82"/>
      <c r="G1" s="82"/>
      <c r="H1" s="82" t="s">
        <v>27</v>
      </c>
      <c r="I1" s="82"/>
      <c r="J1" s="82"/>
      <c r="K1" s="78" t="s">
        <v>31</v>
      </c>
      <c r="L1" s="78" t="s">
        <v>32</v>
      </c>
      <c r="M1" s="78" t="s">
        <v>33</v>
      </c>
      <c r="N1" s="78" t="s">
        <v>39</v>
      </c>
      <c r="O1" s="78" t="s">
        <v>40</v>
      </c>
      <c r="P1" s="78" t="s">
        <v>28</v>
      </c>
      <c r="Q1" s="78" t="s">
        <v>28</v>
      </c>
      <c r="R1" s="78" t="s">
        <v>28</v>
      </c>
      <c r="S1" s="78" t="s">
        <v>28</v>
      </c>
      <c r="T1" s="78" t="s">
        <v>28</v>
      </c>
      <c r="U1" s="78" t="s">
        <v>28</v>
      </c>
      <c r="V1" s="78" t="s">
        <v>28</v>
      </c>
      <c r="W1" s="78" t="s">
        <v>28</v>
      </c>
      <c r="X1" s="78" t="s">
        <v>28</v>
      </c>
      <c r="Y1" s="78" t="s">
        <v>28</v>
      </c>
      <c r="Z1" s="78" t="s">
        <v>28</v>
      </c>
      <c r="AA1" s="78" t="s">
        <v>28</v>
      </c>
      <c r="AB1" s="78" t="s">
        <v>28</v>
      </c>
    </row>
    <row r="2" spans="1:28" ht="21.75" customHeight="1" x14ac:dyDescent="0.3">
      <c r="A2" s="79" t="s">
        <v>15</v>
      </c>
      <c r="B2" s="79"/>
      <c r="C2" s="79"/>
      <c r="D2" s="79"/>
      <c r="E2" s="79"/>
      <c r="F2" s="79"/>
      <c r="G2" s="79"/>
      <c r="H2" s="79"/>
      <c r="I2" s="79"/>
      <c r="J2" s="80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</row>
    <row r="3" spans="1:28" s="43" customFormat="1" ht="56.25" x14ac:dyDescent="0.2">
      <c r="A3" s="59" t="s">
        <v>5</v>
      </c>
      <c r="B3" s="36" t="s">
        <v>21</v>
      </c>
      <c r="C3" s="36" t="s">
        <v>22</v>
      </c>
      <c r="D3" s="37" t="s">
        <v>17</v>
      </c>
      <c r="E3" s="36" t="s">
        <v>18</v>
      </c>
      <c r="F3" s="36" t="s">
        <v>19</v>
      </c>
      <c r="G3" s="38" t="s">
        <v>2</v>
      </c>
      <c r="H3" s="39" t="s">
        <v>6</v>
      </c>
      <c r="I3" s="40" t="s">
        <v>0</v>
      </c>
      <c r="J3" s="41" t="s">
        <v>3</v>
      </c>
      <c r="K3" s="66">
        <v>44474</v>
      </c>
      <c r="L3" s="66">
        <v>44516</v>
      </c>
      <c r="M3" s="67">
        <v>44607</v>
      </c>
      <c r="N3" s="106">
        <v>44810</v>
      </c>
      <c r="O3" s="106">
        <v>44810</v>
      </c>
      <c r="P3" s="105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  <c r="V3" s="42" t="s">
        <v>1</v>
      </c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</row>
    <row r="4" spans="1:28" s="43" customFormat="1" ht="135" x14ac:dyDescent="0.2">
      <c r="A4" s="74">
        <v>1</v>
      </c>
      <c r="B4" s="75" t="s">
        <v>29</v>
      </c>
      <c r="C4" s="57">
        <v>1</v>
      </c>
      <c r="D4" s="64" t="s">
        <v>30</v>
      </c>
      <c r="E4" s="44" t="s">
        <v>18</v>
      </c>
      <c r="F4" s="45" t="s">
        <v>20</v>
      </c>
      <c r="G4" s="62">
        <v>3400</v>
      </c>
      <c r="H4" s="47">
        <v>46</v>
      </c>
      <c r="I4" s="48">
        <f t="shared" ref="I4:I5" si="0">H4-(SUM(K4:AB4))</f>
        <v>28</v>
      </c>
      <c r="J4" s="49" t="str">
        <f t="shared" ref="J4:J6" si="1">IF(I4&lt;0,"ATENÇÃO","OK")</f>
        <v>OK</v>
      </c>
      <c r="K4" s="42">
        <v>10</v>
      </c>
      <c r="L4" s="42"/>
      <c r="M4" s="42"/>
      <c r="N4" s="105">
        <v>1</v>
      </c>
      <c r="O4" s="105"/>
      <c r="P4" s="105">
        <v>7</v>
      </c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8" s="43" customFormat="1" ht="135" x14ac:dyDescent="0.2">
      <c r="A5" s="74"/>
      <c r="B5" s="76"/>
      <c r="C5" s="57">
        <v>2</v>
      </c>
      <c r="D5" s="64" t="s">
        <v>23</v>
      </c>
      <c r="E5" s="44" t="s">
        <v>18</v>
      </c>
      <c r="F5" s="45" t="s">
        <v>20</v>
      </c>
      <c r="G5" s="62">
        <v>3540</v>
      </c>
      <c r="H5" s="47">
        <v>6</v>
      </c>
      <c r="I5" s="48">
        <f t="shared" si="0"/>
        <v>4</v>
      </c>
      <c r="J5" s="49" t="str">
        <f t="shared" si="1"/>
        <v>OK</v>
      </c>
      <c r="K5" s="42"/>
      <c r="L5" s="42"/>
      <c r="M5" s="42"/>
      <c r="N5" s="105">
        <v>1</v>
      </c>
      <c r="O5" s="105">
        <v>1</v>
      </c>
      <c r="P5" s="105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ht="135" x14ac:dyDescent="0.3">
      <c r="A6" s="74"/>
      <c r="B6" s="77"/>
      <c r="C6" s="58">
        <v>3</v>
      </c>
      <c r="D6" s="64" t="s">
        <v>24</v>
      </c>
      <c r="E6" s="44" t="s">
        <v>18</v>
      </c>
      <c r="F6" s="45" t="s">
        <v>20</v>
      </c>
      <c r="G6" s="46">
        <v>3800</v>
      </c>
      <c r="H6" s="47">
        <v>3</v>
      </c>
      <c r="I6" s="48">
        <f>H6-(SUM(K6:AB6))</f>
        <v>0</v>
      </c>
      <c r="J6" s="49" t="str">
        <f t="shared" si="1"/>
        <v>OK</v>
      </c>
      <c r="K6" s="42"/>
      <c r="L6" s="42">
        <v>1</v>
      </c>
      <c r="M6" s="42">
        <v>1</v>
      </c>
      <c r="N6" s="105"/>
      <c r="O6" s="105">
        <v>1</v>
      </c>
      <c r="P6" s="105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8" x14ac:dyDescent="0.3">
      <c r="K7" s="56" t="e">
        <f>SUMPRODUCT(G6,K6)</f>
        <v>#VALUE!</v>
      </c>
    </row>
  </sheetData>
  <mergeCells count="24">
    <mergeCell ref="X1:X2"/>
    <mergeCell ref="Y1:Y2"/>
    <mergeCell ref="L1:L2"/>
    <mergeCell ref="M1:M2"/>
    <mergeCell ref="Q1:Q2"/>
    <mergeCell ref="O1:O2"/>
    <mergeCell ref="P1:P2"/>
    <mergeCell ref="N1:N2"/>
    <mergeCell ref="AB1:AB2"/>
    <mergeCell ref="A2:J2"/>
    <mergeCell ref="A4:A6"/>
    <mergeCell ref="B4:B6"/>
    <mergeCell ref="K1:K2"/>
    <mergeCell ref="A1:C1"/>
    <mergeCell ref="D1:G1"/>
    <mergeCell ref="H1:J1"/>
    <mergeCell ref="Z1:Z2"/>
    <mergeCell ref="R1:R2"/>
    <mergeCell ref="S1:S2"/>
    <mergeCell ref="T1:T2"/>
    <mergeCell ref="AA1:AA2"/>
    <mergeCell ref="U1:U2"/>
    <mergeCell ref="V1:V2"/>
    <mergeCell ref="W1:W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5E822-481D-4F52-89EB-D06C9D014800}">
  <dimension ref="A1:AB7"/>
  <sheetViews>
    <sheetView zoomScale="80" zoomScaleNormal="80" workbookViewId="0">
      <selection activeCell="D11" sqref="D11"/>
    </sheetView>
  </sheetViews>
  <sheetFormatPr defaultColWidth="9.7109375" defaultRowHeight="18.75" x14ac:dyDescent="0.3"/>
  <cols>
    <col min="1" max="1" width="9.7109375" style="35"/>
    <col min="2" max="2" width="24.28515625" style="50" customWidth="1"/>
    <col min="3" max="3" width="11.28515625" style="51" customWidth="1"/>
    <col min="4" max="4" width="70" style="50" customWidth="1"/>
    <col min="5" max="5" width="15.42578125" style="50" customWidth="1"/>
    <col min="6" max="6" width="17.5703125" style="50" customWidth="1"/>
    <col min="7" max="7" width="16.7109375" style="50" bestFit="1" customWidth="1"/>
    <col min="8" max="8" width="13.42578125" style="52" customWidth="1"/>
    <col min="9" max="9" width="15.42578125" style="53" customWidth="1"/>
    <col min="10" max="10" width="12.5703125" style="54" customWidth="1"/>
    <col min="11" max="20" width="15.7109375" style="55" customWidth="1"/>
    <col min="21" max="28" width="15.7109375" style="35" customWidth="1"/>
    <col min="29" max="16384" width="9.7109375" style="35"/>
  </cols>
  <sheetData>
    <row r="1" spans="1:28" ht="65.25" customHeight="1" x14ac:dyDescent="0.3">
      <c r="A1" s="81" t="s">
        <v>26</v>
      </c>
      <c r="B1" s="81"/>
      <c r="C1" s="81"/>
      <c r="D1" s="82" t="s">
        <v>25</v>
      </c>
      <c r="E1" s="82"/>
      <c r="F1" s="82"/>
      <c r="G1" s="82"/>
      <c r="H1" s="82" t="s">
        <v>27</v>
      </c>
      <c r="I1" s="82"/>
      <c r="J1" s="82"/>
      <c r="K1" s="78" t="s">
        <v>28</v>
      </c>
      <c r="L1" s="78" t="s">
        <v>28</v>
      </c>
      <c r="M1" s="78" t="s">
        <v>28</v>
      </c>
      <c r="N1" s="78" t="s">
        <v>28</v>
      </c>
      <c r="O1" s="78" t="s">
        <v>28</v>
      </c>
      <c r="P1" s="78" t="s">
        <v>28</v>
      </c>
      <c r="Q1" s="78" t="s">
        <v>28</v>
      </c>
      <c r="R1" s="78" t="s">
        <v>28</v>
      </c>
      <c r="S1" s="78" t="s">
        <v>28</v>
      </c>
      <c r="T1" s="78" t="s">
        <v>28</v>
      </c>
      <c r="U1" s="78" t="s">
        <v>28</v>
      </c>
      <c r="V1" s="78" t="s">
        <v>28</v>
      </c>
      <c r="W1" s="78" t="s">
        <v>28</v>
      </c>
      <c r="X1" s="78" t="s">
        <v>28</v>
      </c>
      <c r="Y1" s="78" t="s">
        <v>28</v>
      </c>
      <c r="Z1" s="78" t="s">
        <v>28</v>
      </c>
      <c r="AA1" s="78" t="s">
        <v>28</v>
      </c>
      <c r="AB1" s="78" t="s">
        <v>28</v>
      </c>
    </row>
    <row r="2" spans="1:28" ht="21.75" customHeight="1" x14ac:dyDescent="0.3">
      <c r="A2" s="79" t="s">
        <v>15</v>
      </c>
      <c r="B2" s="79"/>
      <c r="C2" s="79"/>
      <c r="D2" s="79"/>
      <c r="E2" s="79"/>
      <c r="F2" s="79"/>
      <c r="G2" s="79"/>
      <c r="H2" s="79"/>
      <c r="I2" s="79"/>
      <c r="J2" s="80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</row>
    <row r="3" spans="1:28" s="43" customFormat="1" ht="56.25" x14ac:dyDescent="0.2">
      <c r="A3" s="59" t="s">
        <v>5</v>
      </c>
      <c r="B3" s="36" t="s">
        <v>21</v>
      </c>
      <c r="C3" s="36" t="s">
        <v>22</v>
      </c>
      <c r="D3" s="37" t="s">
        <v>17</v>
      </c>
      <c r="E3" s="36" t="s">
        <v>18</v>
      </c>
      <c r="F3" s="36" t="s">
        <v>19</v>
      </c>
      <c r="G3" s="38" t="s">
        <v>2</v>
      </c>
      <c r="H3" s="39" t="s">
        <v>6</v>
      </c>
      <c r="I3" s="40" t="s">
        <v>0</v>
      </c>
      <c r="J3" s="41" t="s">
        <v>3</v>
      </c>
      <c r="K3" s="42" t="s">
        <v>1</v>
      </c>
      <c r="L3" s="42" t="s">
        <v>1</v>
      </c>
      <c r="M3" s="42" t="s">
        <v>1</v>
      </c>
      <c r="N3" s="42" t="s">
        <v>1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  <c r="V3" s="42" t="s">
        <v>1</v>
      </c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</row>
    <row r="4" spans="1:28" s="43" customFormat="1" ht="126" x14ac:dyDescent="0.2">
      <c r="A4" s="74">
        <v>1</v>
      </c>
      <c r="B4" s="75" t="s">
        <v>29</v>
      </c>
      <c r="C4" s="57">
        <v>1</v>
      </c>
      <c r="D4" s="63" t="s">
        <v>30</v>
      </c>
      <c r="E4" s="44" t="s">
        <v>18</v>
      </c>
      <c r="F4" s="45" t="s">
        <v>20</v>
      </c>
      <c r="G4" s="62">
        <v>3400</v>
      </c>
      <c r="H4" s="47">
        <v>10</v>
      </c>
      <c r="I4" s="48">
        <f t="shared" ref="I4:I5" si="0">H4-(SUM(K4:AB4))</f>
        <v>10</v>
      </c>
      <c r="J4" s="49" t="str">
        <f t="shared" ref="J4:J6" si="1">IF(I4&lt;0,"ATENÇÃO","OK")</f>
        <v>OK</v>
      </c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8" s="43" customFormat="1" ht="141.75" x14ac:dyDescent="0.2">
      <c r="A5" s="74"/>
      <c r="B5" s="76"/>
      <c r="C5" s="57">
        <v>2</v>
      </c>
      <c r="D5" s="63" t="s">
        <v>23</v>
      </c>
      <c r="E5" s="44" t="s">
        <v>18</v>
      </c>
      <c r="F5" s="45" t="s">
        <v>20</v>
      </c>
      <c r="G5" s="62">
        <v>3540</v>
      </c>
      <c r="H5" s="47">
        <v>10</v>
      </c>
      <c r="I5" s="48">
        <f t="shared" si="0"/>
        <v>10</v>
      </c>
      <c r="J5" s="49" t="str">
        <f t="shared" si="1"/>
        <v>OK</v>
      </c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ht="141.75" x14ac:dyDescent="0.3">
      <c r="A6" s="74"/>
      <c r="B6" s="77"/>
      <c r="C6" s="58">
        <v>3</v>
      </c>
      <c r="D6" s="63" t="s">
        <v>24</v>
      </c>
      <c r="E6" s="44" t="s">
        <v>18</v>
      </c>
      <c r="F6" s="45" t="s">
        <v>20</v>
      </c>
      <c r="G6" s="46">
        <v>3800</v>
      </c>
      <c r="H6" s="47">
        <v>10</v>
      </c>
      <c r="I6" s="48">
        <f>H6-(SUM(K6:AB6))</f>
        <v>10</v>
      </c>
      <c r="J6" s="49" t="str">
        <f t="shared" si="1"/>
        <v>OK</v>
      </c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8" x14ac:dyDescent="0.3">
      <c r="K7" s="56" t="e">
        <f>SUMPRODUCT(G6,K6)</f>
        <v>#VALUE!</v>
      </c>
    </row>
  </sheetData>
  <mergeCells count="24">
    <mergeCell ref="R1:R2"/>
    <mergeCell ref="S1:S2"/>
    <mergeCell ref="A1:C1"/>
    <mergeCell ref="D1:G1"/>
    <mergeCell ref="H1:J1"/>
    <mergeCell ref="K1:K2"/>
    <mergeCell ref="L1:L2"/>
    <mergeCell ref="M1:M2"/>
    <mergeCell ref="Z1:Z2"/>
    <mergeCell ref="AA1:AA2"/>
    <mergeCell ref="AB1:AB2"/>
    <mergeCell ref="A2:J2"/>
    <mergeCell ref="A4:A6"/>
    <mergeCell ref="B4:B6"/>
    <mergeCell ref="T1:T2"/>
    <mergeCell ref="U1:U2"/>
    <mergeCell ref="V1:V2"/>
    <mergeCell ref="W1:W2"/>
    <mergeCell ref="X1:X2"/>
    <mergeCell ref="Y1:Y2"/>
    <mergeCell ref="N1:N2"/>
    <mergeCell ref="O1:O2"/>
    <mergeCell ref="P1:P2"/>
    <mergeCell ref="Q1:Q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2D3B3-5311-4A49-99AF-372938289F73}">
  <dimension ref="A1:AB7"/>
  <sheetViews>
    <sheetView zoomScale="80" zoomScaleNormal="80" workbookViewId="0">
      <selection activeCell="D11" sqref="D11"/>
    </sheetView>
  </sheetViews>
  <sheetFormatPr defaultColWidth="9.7109375" defaultRowHeight="18.75" x14ac:dyDescent="0.3"/>
  <cols>
    <col min="1" max="1" width="9.7109375" style="35"/>
    <col min="2" max="2" width="24.28515625" style="50" customWidth="1"/>
    <col min="3" max="3" width="11.28515625" style="51" customWidth="1"/>
    <col min="4" max="4" width="70" style="50" customWidth="1"/>
    <col min="5" max="5" width="15.42578125" style="50" customWidth="1"/>
    <col min="6" max="6" width="17.5703125" style="50" customWidth="1"/>
    <col min="7" max="7" width="16.7109375" style="50" bestFit="1" customWidth="1"/>
    <col min="8" max="8" width="13.42578125" style="52" customWidth="1"/>
    <col min="9" max="9" width="15.42578125" style="53" customWidth="1"/>
    <col min="10" max="10" width="12.5703125" style="54" customWidth="1"/>
    <col min="11" max="20" width="15.7109375" style="55" customWidth="1"/>
    <col min="21" max="28" width="15.7109375" style="35" customWidth="1"/>
    <col min="29" max="16384" width="9.7109375" style="35"/>
  </cols>
  <sheetData>
    <row r="1" spans="1:28" ht="65.25" customHeight="1" x14ac:dyDescent="0.3">
      <c r="A1" s="81" t="s">
        <v>26</v>
      </c>
      <c r="B1" s="81"/>
      <c r="C1" s="81"/>
      <c r="D1" s="82" t="s">
        <v>25</v>
      </c>
      <c r="E1" s="82"/>
      <c r="F1" s="82"/>
      <c r="G1" s="82"/>
      <c r="H1" s="82" t="s">
        <v>27</v>
      </c>
      <c r="I1" s="82"/>
      <c r="J1" s="82"/>
      <c r="K1" s="78" t="s">
        <v>28</v>
      </c>
      <c r="L1" s="78" t="s">
        <v>28</v>
      </c>
      <c r="M1" s="78" t="s">
        <v>28</v>
      </c>
      <c r="N1" s="78" t="s">
        <v>28</v>
      </c>
      <c r="O1" s="78" t="s">
        <v>28</v>
      </c>
      <c r="P1" s="78" t="s">
        <v>28</v>
      </c>
      <c r="Q1" s="78" t="s">
        <v>28</v>
      </c>
      <c r="R1" s="78" t="s">
        <v>28</v>
      </c>
      <c r="S1" s="78" t="s">
        <v>28</v>
      </c>
      <c r="T1" s="78" t="s">
        <v>28</v>
      </c>
      <c r="U1" s="78" t="s">
        <v>28</v>
      </c>
      <c r="V1" s="78" t="s">
        <v>28</v>
      </c>
      <c r="W1" s="78" t="s">
        <v>28</v>
      </c>
      <c r="X1" s="78" t="s">
        <v>28</v>
      </c>
      <c r="Y1" s="78" t="s">
        <v>28</v>
      </c>
      <c r="Z1" s="78" t="s">
        <v>28</v>
      </c>
      <c r="AA1" s="78" t="s">
        <v>28</v>
      </c>
      <c r="AB1" s="78" t="s">
        <v>28</v>
      </c>
    </row>
    <row r="2" spans="1:28" ht="21.75" customHeight="1" x14ac:dyDescent="0.3">
      <c r="A2" s="79" t="s">
        <v>15</v>
      </c>
      <c r="B2" s="79"/>
      <c r="C2" s="79"/>
      <c r="D2" s="79"/>
      <c r="E2" s="79"/>
      <c r="F2" s="79"/>
      <c r="G2" s="79"/>
      <c r="H2" s="79"/>
      <c r="I2" s="79"/>
      <c r="J2" s="80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</row>
    <row r="3" spans="1:28" s="43" customFormat="1" ht="56.25" x14ac:dyDescent="0.2">
      <c r="A3" s="59" t="s">
        <v>5</v>
      </c>
      <c r="B3" s="36" t="s">
        <v>21</v>
      </c>
      <c r="C3" s="36" t="s">
        <v>22</v>
      </c>
      <c r="D3" s="37" t="s">
        <v>17</v>
      </c>
      <c r="E3" s="36" t="s">
        <v>18</v>
      </c>
      <c r="F3" s="36" t="s">
        <v>19</v>
      </c>
      <c r="G3" s="38" t="s">
        <v>2</v>
      </c>
      <c r="H3" s="39" t="s">
        <v>6</v>
      </c>
      <c r="I3" s="40" t="s">
        <v>0</v>
      </c>
      <c r="J3" s="41" t="s">
        <v>3</v>
      </c>
      <c r="K3" s="42" t="s">
        <v>1</v>
      </c>
      <c r="L3" s="42" t="s">
        <v>1</v>
      </c>
      <c r="M3" s="42" t="s">
        <v>1</v>
      </c>
      <c r="N3" s="42" t="s">
        <v>1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  <c r="V3" s="42" t="s">
        <v>1</v>
      </c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</row>
    <row r="4" spans="1:28" s="43" customFormat="1" ht="126" x14ac:dyDescent="0.2">
      <c r="A4" s="74">
        <v>1</v>
      </c>
      <c r="B4" s="75" t="s">
        <v>29</v>
      </c>
      <c r="C4" s="57">
        <v>1</v>
      </c>
      <c r="D4" s="63" t="s">
        <v>30</v>
      </c>
      <c r="E4" s="44" t="s">
        <v>18</v>
      </c>
      <c r="F4" s="45" t="s">
        <v>20</v>
      </c>
      <c r="G4" s="62">
        <v>3400</v>
      </c>
      <c r="H4" s="47">
        <v>3</v>
      </c>
      <c r="I4" s="48">
        <f t="shared" ref="I4:I5" si="0">H4-(SUM(K4:AB4))</f>
        <v>3</v>
      </c>
      <c r="J4" s="49" t="str">
        <f t="shared" ref="J4:J6" si="1">IF(I4&lt;0,"ATENÇÃO","OK")</f>
        <v>OK</v>
      </c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8" s="43" customFormat="1" ht="141.75" x14ac:dyDescent="0.2">
      <c r="A5" s="74"/>
      <c r="B5" s="76"/>
      <c r="C5" s="57">
        <v>2</v>
      </c>
      <c r="D5" s="63" t="s">
        <v>23</v>
      </c>
      <c r="E5" s="44" t="s">
        <v>18</v>
      </c>
      <c r="F5" s="45" t="s">
        <v>20</v>
      </c>
      <c r="G5" s="62">
        <v>3540</v>
      </c>
      <c r="H5" s="47">
        <v>3</v>
      </c>
      <c r="I5" s="48">
        <f t="shared" si="0"/>
        <v>3</v>
      </c>
      <c r="J5" s="49" t="str">
        <f t="shared" si="1"/>
        <v>OK</v>
      </c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ht="141.75" x14ac:dyDescent="0.3">
      <c r="A6" s="74"/>
      <c r="B6" s="77"/>
      <c r="C6" s="58">
        <v>3</v>
      </c>
      <c r="D6" s="63" t="s">
        <v>24</v>
      </c>
      <c r="E6" s="44" t="s">
        <v>18</v>
      </c>
      <c r="F6" s="45" t="s">
        <v>20</v>
      </c>
      <c r="G6" s="46">
        <v>3800</v>
      </c>
      <c r="H6" s="47">
        <v>3</v>
      </c>
      <c r="I6" s="48">
        <f>H6-(SUM(K6:AB6))</f>
        <v>3</v>
      </c>
      <c r="J6" s="49" t="str">
        <f t="shared" si="1"/>
        <v>OK</v>
      </c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8" x14ac:dyDescent="0.3">
      <c r="K7" s="56" t="e">
        <f>SUMPRODUCT(G6,K6)</f>
        <v>#VALUE!</v>
      </c>
    </row>
  </sheetData>
  <mergeCells count="24">
    <mergeCell ref="R1:R2"/>
    <mergeCell ref="S1:S2"/>
    <mergeCell ref="A1:C1"/>
    <mergeCell ref="D1:G1"/>
    <mergeCell ref="H1:J1"/>
    <mergeCell ref="K1:K2"/>
    <mergeCell ref="L1:L2"/>
    <mergeCell ref="M1:M2"/>
    <mergeCell ref="Z1:Z2"/>
    <mergeCell ref="AA1:AA2"/>
    <mergeCell ref="AB1:AB2"/>
    <mergeCell ref="A2:J2"/>
    <mergeCell ref="A4:A6"/>
    <mergeCell ref="B4:B6"/>
    <mergeCell ref="T1:T2"/>
    <mergeCell ref="U1:U2"/>
    <mergeCell ref="V1:V2"/>
    <mergeCell ref="W1:W2"/>
    <mergeCell ref="X1:X2"/>
    <mergeCell ref="Y1:Y2"/>
    <mergeCell ref="N1:N2"/>
    <mergeCell ref="O1:O2"/>
    <mergeCell ref="P1:P2"/>
    <mergeCell ref="Q1:Q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7"/>
  <sheetViews>
    <sheetView zoomScale="80" zoomScaleNormal="80" workbookViewId="0">
      <selection activeCell="D12" sqref="D12"/>
    </sheetView>
  </sheetViews>
  <sheetFormatPr defaultColWidth="9.7109375" defaultRowHeight="18.75" x14ac:dyDescent="0.3"/>
  <cols>
    <col min="1" max="1" width="9.7109375" style="35"/>
    <col min="2" max="2" width="24.28515625" style="50" customWidth="1"/>
    <col min="3" max="3" width="11.28515625" style="51" customWidth="1"/>
    <col min="4" max="4" width="70" style="50" customWidth="1"/>
    <col min="5" max="5" width="15.42578125" style="50" customWidth="1"/>
    <col min="6" max="6" width="17.5703125" style="50" customWidth="1"/>
    <col min="7" max="7" width="16.7109375" style="50" bestFit="1" customWidth="1"/>
    <col min="8" max="8" width="13.42578125" style="52" customWidth="1"/>
    <col min="9" max="9" width="15.42578125" style="53" customWidth="1"/>
    <col min="10" max="10" width="12.5703125" style="54" customWidth="1"/>
    <col min="11" max="20" width="15.7109375" style="55" customWidth="1"/>
    <col min="21" max="28" width="15.7109375" style="35" customWidth="1"/>
    <col min="29" max="16384" width="9.7109375" style="35"/>
  </cols>
  <sheetData>
    <row r="1" spans="1:28" ht="65.25" customHeight="1" x14ac:dyDescent="0.3">
      <c r="A1" s="81" t="s">
        <v>26</v>
      </c>
      <c r="B1" s="81"/>
      <c r="C1" s="81"/>
      <c r="D1" s="82" t="s">
        <v>25</v>
      </c>
      <c r="E1" s="82"/>
      <c r="F1" s="82"/>
      <c r="G1" s="82"/>
      <c r="H1" s="82" t="s">
        <v>27</v>
      </c>
      <c r="I1" s="82"/>
      <c r="J1" s="82"/>
      <c r="K1" s="78" t="s">
        <v>28</v>
      </c>
      <c r="L1" s="78" t="s">
        <v>28</v>
      </c>
      <c r="M1" s="78" t="s">
        <v>28</v>
      </c>
      <c r="N1" s="78" t="s">
        <v>28</v>
      </c>
      <c r="O1" s="78" t="s">
        <v>28</v>
      </c>
      <c r="P1" s="78" t="s">
        <v>28</v>
      </c>
      <c r="Q1" s="78" t="s">
        <v>28</v>
      </c>
      <c r="R1" s="78" t="s">
        <v>28</v>
      </c>
      <c r="S1" s="78" t="s">
        <v>28</v>
      </c>
      <c r="T1" s="78" t="s">
        <v>28</v>
      </c>
      <c r="U1" s="78" t="s">
        <v>28</v>
      </c>
      <c r="V1" s="78" t="s">
        <v>28</v>
      </c>
      <c r="W1" s="78" t="s">
        <v>28</v>
      </c>
      <c r="X1" s="78" t="s">
        <v>28</v>
      </c>
      <c r="Y1" s="78" t="s">
        <v>28</v>
      </c>
      <c r="Z1" s="78" t="s">
        <v>28</v>
      </c>
      <c r="AA1" s="78" t="s">
        <v>28</v>
      </c>
      <c r="AB1" s="78" t="s">
        <v>28</v>
      </c>
    </row>
    <row r="2" spans="1:28" ht="21.75" customHeight="1" x14ac:dyDescent="0.3">
      <c r="A2" s="79" t="s">
        <v>15</v>
      </c>
      <c r="B2" s="79"/>
      <c r="C2" s="79"/>
      <c r="D2" s="79"/>
      <c r="E2" s="79"/>
      <c r="F2" s="79"/>
      <c r="G2" s="79"/>
      <c r="H2" s="79"/>
      <c r="I2" s="79"/>
      <c r="J2" s="80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</row>
    <row r="3" spans="1:28" s="43" customFormat="1" ht="56.25" x14ac:dyDescent="0.2">
      <c r="A3" s="59" t="s">
        <v>5</v>
      </c>
      <c r="B3" s="36" t="s">
        <v>21</v>
      </c>
      <c r="C3" s="36" t="s">
        <v>22</v>
      </c>
      <c r="D3" s="37" t="s">
        <v>17</v>
      </c>
      <c r="E3" s="36" t="s">
        <v>18</v>
      </c>
      <c r="F3" s="36" t="s">
        <v>19</v>
      </c>
      <c r="G3" s="38" t="s">
        <v>2</v>
      </c>
      <c r="H3" s="39" t="s">
        <v>6</v>
      </c>
      <c r="I3" s="40" t="s">
        <v>0</v>
      </c>
      <c r="J3" s="41" t="s">
        <v>3</v>
      </c>
      <c r="K3" s="42" t="s">
        <v>1</v>
      </c>
      <c r="L3" s="42" t="s">
        <v>1</v>
      </c>
      <c r="M3" s="42" t="s">
        <v>1</v>
      </c>
      <c r="N3" s="42" t="s">
        <v>1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  <c r="V3" s="42" t="s">
        <v>1</v>
      </c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</row>
    <row r="4" spans="1:28" s="43" customFormat="1" ht="126" x14ac:dyDescent="0.2">
      <c r="A4" s="74">
        <v>1</v>
      </c>
      <c r="B4" s="75" t="s">
        <v>29</v>
      </c>
      <c r="C4" s="57">
        <v>1</v>
      </c>
      <c r="D4" s="63" t="s">
        <v>30</v>
      </c>
      <c r="E4" s="44" t="s">
        <v>18</v>
      </c>
      <c r="F4" s="45" t="s">
        <v>20</v>
      </c>
      <c r="G4" s="62">
        <v>3400</v>
      </c>
      <c r="H4" s="47">
        <v>0</v>
      </c>
      <c r="I4" s="48">
        <f t="shared" ref="I4:I5" si="0">H4-(SUM(K4:AB4))</f>
        <v>0</v>
      </c>
      <c r="J4" s="49" t="str">
        <f t="shared" ref="J4:J6" si="1">IF(I4&lt;0,"ATENÇÃO","OK")</f>
        <v>OK</v>
      </c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8" s="43" customFormat="1" ht="141.75" x14ac:dyDescent="0.2">
      <c r="A5" s="74"/>
      <c r="B5" s="76"/>
      <c r="C5" s="57">
        <v>2</v>
      </c>
      <c r="D5" s="63" t="s">
        <v>23</v>
      </c>
      <c r="E5" s="44" t="s">
        <v>18</v>
      </c>
      <c r="F5" s="45" t="s">
        <v>20</v>
      </c>
      <c r="G5" s="62">
        <v>3540</v>
      </c>
      <c r="H5" s="47">
        <v>10</v>
      </c>
      <c r="I5" s="48">
        <f t="shared" si="0"/>
        <v>10</v>
      </c>
      <c r="J5" s="49" t="str">
        <f t="shared" si="1"/>
        <v>OK</v>
      </c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ht="141.75" x14ac:dyDescent="0.3">
      <c r="A6" s="74"/>
      <c r="B6" s="77"/>
      <c r="C6" s="58">
        <v>3</v>
      </c>
      <c r="D6" s="63" t="s">
        <v>24</v>
      </c>
      <c r="E6" s="44" t="s">
        <v>18</v>
      </c>
      <c r="F6" s="45" t="s">
        <v>20</v>
      </c>
      <c r="G6" s="46">
        <v>3800</v>
      </c>
      <c r="H6" s="47">
        <v>24</v>
      </c>
      <c r="I6" s="48">
        <f>H6-(SUM(K6:AB6))</f>
        <v>24</v>
      </c>
      <c r="J6" s="49" t="str">
        <f t="shared" si="1"/>
        <v>OK</v>
      </c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8" x14ac:dyDescent="0.3">
      <c r="K7" s="56" t="e">
        <f>SUMPRODUCT(G6,K6)</f>
        <v>#VALUE!</v>
      </c>
    </row>
  </sheetData>
  <mergeCells count="24">
    <mergeCell ref="K1:K2"/>
    <mergeCell ref="AB1:AB2"/>
    <mergeCell ref="A2:J2"/>
    <mergeCell ref="A1:C1"/>
    <mergeCell ref="D1:G1"/>
    <mergeCell ref="H1:J1"/>
    <mergeCell ref="P1:P2"/>
    <mergeCell ref="Q1:Q2"/>
    <mergeCell ref="A4:A6"/>
    <mergeCell ref="B4:B6"/>
    <mergeCell ref="Y1:Y2"/>
    <mergeCell ref="Z1:Z2"/>
    <mergeCell ref="AA1:AA2"/>
    <mergeCell ref="S1:S2"/>
    <mergeCell ref="T1:T2"/>
    <mergeCell ref="U1:U2"/>
    <mergeCell ref="V1:V2"/>
    <mergeCell ref="W1:W2"/>
    <mergeCell ref="X1:X2"/>
    <mergeCell ref="M1:M2"/>
    <mergeCell ref="N1:N2"/>
    <mergeCell ref="O1:O2"/>
    <mergeCell ref="R1:R2"/>
    <mergeCell ref="L1:L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1BCAB-63C9-45B8-BAE7-C4BD3941B1C3}">
  <dimension ref="A1:AB7"/>
  <sheetViews>
    <sheetView zoomScale="80" zoomScaleNormal="80" workbookViewId="0">
      <selection activeCell="I12" sqref="I12"/>
    </sheetView>
  </sheetViews>
  <sheetFormatPr defaultColWidth="9.7109375" defaultRowHeight="18.75" x14ac:dyDescent="0.3"/>
  <cols>
    <col min="1" max="1" width="9.7109375" style="35"/>
    <col min="2" max="2" width="24.28515625" style="50" customWidth="1"/>
    <col min="3" max="3" width="11.28515625" style="51" customWidth="1"/>
    <col min="4" max="4" width="70" style="50" customWidth="1"/>
    <col min="5" max="5" width="15.42578125" style="50" customWidth="1"/>
    <col min="6" max="6" width="17.5703125" style="50" customWidth="1"/>
    <col min="7" max="7" width="16.7109375" style="50" bestFit="1" customWidth="1"/>
    <col min="8" max="8" width="13.42578125" style="52" customWidth="1"/>
    <col min="9" max="9" width="15.42578125" style="53" customWidth="1"/>
    <col min="10" max="10" width="12.5703125" style="54" customWidth="1"/>
    <col min="11" max="20" width="15.7109375" style="55" customWidth="1"/>
    <col min="21" max="28" width="15.7109375" style="35" customWidth="1"/>
    <col min="29" max="16384" width="9.7109375" style="35"/>
  </cols>
  <sheetData>
    <row r="1" spans="1:28" ht="65.25" customHeight="1" x14ac:dyDescent="0.3">
      <c r="A1" s="81" t="s">
        <v>26</v>
      </c>
      <c r="B1" s="81"/>
      <c r="C1" s="81"/>
      <c r="D1" s="82" t="s">
        <v>25</v>
      </c>
      <c r="E1" s="82"/>
      <c r="F1" s="82"/>
      <c r="G1" s="82"/>
      <c r="H1" s="82" t="s">
        <v>27</v>
      </c>
      <c r="I1" s="82"/>
      <c r="J1" s="82"/>
      <c r="K1" s="78" t="s">
        <v>28</v>
      </c>
      <c r="L1" s="78" t="s">
        <v>28</v>
      </c>
      <c r="M1" s="78" t="s">
        <v>28</v>
      </c>
      <c r="N1" s="78" t="s">
        <v>28</v>
      </c>
      <c r="O1" s="78" t="s">
        <v>28</v>
      </c>
      <c r="P1" s="78" t="s">
        <v>28</v>
      </c>
      <c r="Q1" s="78" t="s">
        <v>28</v>
      </c>
      <c r="R1" s="78" t="s">
        <v>28</v>
      </c>
      <c r="S1" s="78" t="s">
        <v>28</v>
      </c>
      <c r="T1" s="78" t="s">
        <v>28</v>
      </c>
      <c r="U1" s="78" t="s">
        <v>28</v>
      </c>
      <c r="V1" s="78" t="s">
        <v>28</v>
      </c>
      <c r="W1" s="78" t="s">
        <v>28</v>
      </c>
      <c r="X1" s="78" t="s">
        <v>28</v>
      </c>
      <c r="Y1" s="78" t="s">
        <v>28</v>
      </c>
      <c r="Z1" s="78" t="s">
        <v>28</v>
      </c>
      <c r="AA1" s="78" t="s">
        <v>28</v>
      </c>
      <c r="AB1" s="78" t="s">
        <v>28</v>
      </c>
    </row>
    <row r="2" spans="1:28" ht="21.75" customHeight="1" x14ac:dyDescent="0.3">
      <c r="A2" s="79" t="s">
        <v>15</v>
      </c>
      <c r="B2" s="79"/>
      <c r="C2" s="79"/>
      <c r="D2" s="79"/>
      <c r="E2" s="79"/>
      <c r="F2" s="79"/>
      <c r="G2" s="79"/>
      <c r="H2" s="79"/>
      <c r="I2" s="79"/>
      <c r="J2" s="80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</row>
    <row r="3" spans="1:28" s="43" customFormat="1" ht="56.25" x14ac:dyDescent="0.2">
      <c r="A3" s="59" t="s">
        <v>5</v>
      </c>
      <c r="B3" s="36" t="s">
        <v>21</v>
      </c>
      <c r="C3" s="36" t="s">
        <v>22</v>
      </c>
      <c r="D3" s="37" t="s">
        <v>17</v>
      </c>
      <c r="E3" s="36" t="s">
        <v>18</v>
      </c>
      <c r="F3" s="36" t="s">
        <v>19</v>
      </c>
      <c r="G3" s="38" t="s">
        <v>2</v>
      </c>
      <c r="H3" s="39" t="s">
        <v>6</v>
      </c>
      <c r="I3" s="40" t="s">
        <v>0</v>
      </c>
      <c r="J3" s="41" t="s">
        <v>3</v>
      </c>
      <c r="K3" s="42" t="s">
        <v>1</v>
      </c>
      <c r="L3" s="42" t="s">
        <v>1</v>
      </c>
      <c r="M3" s="42" t="s">
        <v>1</v>
      </c>
      <c r="N3" s="42" t="s">
        <v>1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  <c r="V3" s="42" t="s">
        <v>1</v>
      </c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</row>
    <row r="4" spans="1:28" s="43" customFormat="1" ht="126" x14ac:dyDescent="0.2">
      <c r="A4" s="74">
        <v>1</v>
      </c>
      <c r="B4" s="75" t="s">
        <v>29</v>
      </c>
      <c r="C4" s="57">
        <v>1</v>
      </c>
      <c r="D4" s="63" t="s">
        <v>30</v>
      </c>
      <c r="E4" s="44" t="s">
        <v>18</v>
      </c>
      <c r="F4" s="45" t="s">
        <v>20</v>
      </c>
      <c r="G4" s="62">
        <v>3400</v>
      </c>
      <c r="H4" s="47">
        <v>20</v>
      </c>
      <c r="I4" s="48">
        <f t="shared" ref="I4:I5" si="0">H4-(SUM(K4:AB4))</f>
        <v>20</v>
      </c>
      <c r="J4" s="49" t="str">
        <f t="shared" ref="J4:J6" si="1">IF(I4&lt;0,"ATENÇÃO","OK")</f>
        <v>OK</v>
      </c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8" s="43" customFormat="1" ht="141.75" x14ac:dyDescent="0.2">
      <c r="A5" s="74"/>
      <c r="B5" s="76"/>
      <c r="C5" s="57">
        <v>2</v>
      </c>
      <c r="D5" s="63" t="s">
        <v>23</v>
      </c>
      <c r="E5" s="44" t="s">
        <v>18</v>
      </c>
      <c r="F5" s="45" t="s">
        <v>20</v>
      </c>
      <c r="G5" s="62">
        <v>3540</v>
      </c>
      <c r="H5" s="47">
        <v>25</v>
      </c>
      <c r="I5" s="48">
        <f t="shared" si="0"/>
        <v>25</v>
      </c>
      <c r="J5" s="49" t="str">
        <f t="shared" si="1"/>
        <v>OK</v>
      </c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ht="141.75" x14ac:dyDescent="0.3">
      <c r="A6" s="74"/>
      <c r="B6" s="77"/>
      <c r="C6" s="58">
        <v>3</v>
      </c>
      <c r="D6" s="63" t="s">
        <v>24</v>
      </c>
      <c r="E6" s="44" t="s">
        <v>18</v>
      </c>
      <c r="F6" s="45" t="s">
        <v>20</v>
      </c>
      <c r="G6" s="46">
        <v>3800</v>
      </c>
      <c r="H6" s="47">
        <f>30-3</f>
        <v>27</v>
      </c>
      <c r="I6" s="48">
        <f>H6-(SUM(K6:AB6))</f>
        <v>27</v>
      </c>
      <c r="J6" s="49" t="str">
        <f t="shared" si="1"/>
        <v>OK</v>
      </c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8" x14ac:dyDescent="0.3">
      <c r="K7" s="56" t="e">
        <f>SUMPRODUCT(G6,K6)</f>
        <v>#VALUE!</v>
      </c>
    </row>
  </sheetData>
  <mergeCells count="24">
    <mergeCell ref="R1:R2"/>
    <mergeCell ref="S1:S2"/>
    <mergeCell ref="A1:C1"/>
    <mergeCell ref="D1:G1"/>
    <mergeCell ref="H1:J1"/>
    <mergeCell ref="K1:K2"/>
    <mergeCell ref="L1:L2"/>
    <mergeCell ref="M1:M2"/>
    <mergeCell ref="Z1:Z2"/>
    <mergeCell ref="AA1:AA2"/>
    <mergeCell ref="AB1:AB2"/>
    <mergeCell ref="A2:J2"/>
    <mergeCell ref="A4:A6"/>
    <mergeCell ref="B4:B6"/>
    <mergeCell ref="T1:T2"/>
    <mergeCell ref="U1:U2"/>
    <mergeCell ref="V1:V2"/>
    <mergeCell ref="W1:W2"/>
    <mergeCell ref="X1:X2"/>
    <mergeCell ref="Y1:Y2"/>
    <mergeCell ref="N1:N2"/>
    <mergeCell ref="O1:O2"/>
    <mergeCell ref="P1:P2"/>
    <mergeCell ref="Q1:Q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"/>
  <sheetViews>
    <sheetView zoomScale="80" zoomScaleNormal="80" workbookViewId="0">
      <selection activeCell="I10" sqref="I10"/>
    </sheetView>
  </sheetViews>
  <sheetFormatPr defaultColWidth="9.7109375" defaultRowHeight="18.75" x14ac:dyDescent="0.3"/>
  <cols>
    <col min="1" max="1" width="9.7109375" style="35"/>
    <col min="2" max="2" width="24.28515625" style="50" customWidth="1"/>
    <col min="3" max="3" width="11.28515625" style="51" customWidth="1"/>
    <col min="4" max="4" width="70" style="50" customWidth="1"/>
    <col min="5" max="5" width="15.42578125" style="50" customWidth="1"/>
    <col min="6" max="6" width="17.5703125" style="50" customWidth="1"/>
    <col min="7" max="7" width="16.7109375" style="50" bestFit="1" customWidth="1"/>
    <col min="8" max="8" width="13.42578125" style="52" customWidth="1"/>
    <col min="9" max="9" width="15.42578125" style="53" customWidth="1"/>
    <col min="10" max="10" width="12.5703125" style="54" customWidth="1"/>
    <col min="11" max="20" width="15.7109375" style="55" customWidth="1"/>
    <col min="21" max="28" width="15.7109375" style="35" customWidth="1"/>
    <col min="29" max="16384" width="9.7109375" style="35"/>
  </cols>
  <sheetData>
    <row r="1" spans="1:28" ht="65.25" customHeight="1" x14ac:dyDescent="0.3">
      <c r="A1" s="81" t="s">
        <v>26</v>
      </c>
      <c r="B1" s="81"/>
      <c r="C1" s="81"/>
      <c r="D1" s="82" t="s">
        <v>25</v>
      </c>
      <c r="E1" s="82"/>
      <c r="F1" s="82"/>
      <c r="G1" s="82"/>
      <c r="H1" s="82" t="s">
        <v>27</v>
      </c>
      <c r="I1" s="82"/>
      <c r="J1" s="82"/>
      <c r="K1" s="78" t="s">
        <v>34</v>
      </c>
      <c r="L1" s="78" t="s">
        <v>28</v>
      </c>
      <c r="M1" s="78" t="s">
        <v>28</v>
      </c>
      <c r="N1" s="78" t="s">
        <v>28</v>
      </c>
      <c r="O1" s="78" t="s">
        <v>28</v>
      </c>
      <c r="P1" s="78" t="s">
        <v>28</v>
      </c>
      <c r="Q1" s="78" t="s">
        <v>28</v>
      </c>
      <c r="R1" s="78" t="s">
        <v>28</v>
      </c>
      <c r="S1" s="78" t="s">
        <v>28</v>
      </c>
      <c r="T1" s="78" t="s">
        <v>28</v>
      </c>
      <c r="U1" s="78" t="s">
        <v>28</v>
      </c>
      <c r="V1" s="78" t="s">
        <v>28</v>
      </c>
      <c r="W1" s="78" t="s">
        <v>28</v>
      </c>
      <c r="X1" s="78" t="s">
        <v>28</v>
      </c>
      <c r="Y1" s="78" t="s">
        <v>28</v>
      </c>
      <c r="Z1" s="78" t="s">
        <v>28</v>
      </c>
      <c r="AA1" s="78" t="s">
        <v>28</v>
      </c>
      <c r="AB1" s="78" t="s">
        <v>28</v>
      </c>
    </row>
    <row r="2" spans="1:28" ht="21.75" customHeight="1" x14ac:dyDescent="0.3">
      <c r="A2" s="79" t="s">
        <v>15</v>
      </c>
      <c r="B2" s="79"/>
      <c r="C2" s="79"/>
      <c r="D2" s="79"/>
      <c r="E2" s="79"/>
      <c r="F2" s="79"/>
      <c r="G2" s="79"/>
      <c r="H2" s="79"/>
      <c r="I2" s="79"/>
      <c r="J2" s="80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</row>
    <row r="3" spans="1:28" s="43" customFormat="1" ht="56.25" x14ac:dyDescent="0.2">
      <c r="A3" s="59" t="s">
        <v>5</v>
      </c>
      <c r="B3" s="36" t="s">
        <v>21</v>
      </c>
      <c r="C3" s="36" t="s">
        <v>22</v>
      </c>
      <c r="D3" s="37" t="s">
        <v>17</v>
      </c>
      <c r="E3" s="36" t="s">
        <v>18</v>
      </c>
      <c r="F3" s="36" t="s">
        <v>19</v>
      </c>
      <c r="G3" s="38" t="s">
        <v>2</v>
      </c>
      <c r="H3" s="39" t="s">
        <v>6</v>
      </c>
      <c r="I3" s="40" t="s">
        <v>0</v>
      </c>
      <c r="J3" s="41" t="s">
        <v>3</v>
      </c>
      <c r="K3" s="42" t="s">
        <v>1</v>
      </c>
      <c r="L3" s="42" t="s">
        <v>1</v>
      </c>
      <c r="M3" s="42" t="s">
        <v>1</v>
      </c>
      <c r="N3" s="42" t="s">
        <v>1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  <c r="V3" s="42" t="s">
        <v>1</v>
      </c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</row>
    <row r="4" spans="1:28" s="43" customFormat="1" ht="126" x14ac:dyDescent="0.2">
      <c r="A4" s="74">
        <v>1</v>
      </c>
      <c r="B4" s="75" t="s">
        <v>29</v>
      </c>
      <c r="C4" s="57">
        <v>1</v>
      </c>
      <c r="D4" s="63" t="s">
        <v>30</v>
      </c>
      <c r="E4" s="44" t="s">
        <v>18</v>
      </c>
      <c r="F4" s="45" t="s">
        <v>20</v>
      </c>
      <c r="G4" s="62">
        <v>3400</v>
      </c>
      <c r="H4" s="47">
        <v>20</v>
      </c>
      <c r="I4" s="48">
        <f t="shared" ref="I4:I5" si="0">H4-(SUM(K4:AB4))</f>
        <v>20</v>
      </c>
      <c r="J4" s="49" t="str">
        <f t="shared" ref="J4:J6" si="1">IF(I4&lt;0,"ATENÇÃO","OK")</f>
        <v>OK</v>
      </c>
      <c r="K4" s="42">
        <v>0</v>
      </c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8" s="43" customFormat="1" ht="141.75" x14ac:dyDescent="0.2">
      <c r="A5" s="74"/>
      <c r="B5" s="76"/>
      <c r="C5" s="57">
        <v>2</v>
      </c>
      <c r="D5" s="63" t="s">
        <v>23</v>
      </c>
      <c r="E5" s="44" t="s">
        <v>18</v>
      </c>
      <c r="F5" s="45" t="s">
        <v>20</v>
      </c>
      <c r="G5" s="62">
        <v>3540</v>
      </c>
      <c r="H5" s="47">
        <v>5</v>
      </c>
      <c r="I5" s="48">
        <f t="shared" si="0"/>
        <v>4</v>
      </c>
      <c r="J5" s="49" t="str">
        <f t="shared" si="1"/>
        <v>OK</v>
      </c>
      <c r="K5" s="42">
        <v>1</v>
      </c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ht="141.75" x14ac:dyDescent="0.3">
      <c r="A6" s="74"/>
      <c r="B6" s="77"/>
      <c r="C6" s="58">
        <v>3</v>
      </c>
      <c r="D6" s="63" t="s">
        <v>24</v>
      </c>
      <c r="E6" s="44" t="s">
        <v>18</v>
      </c>
      <c r="F6" s="45" t="s">
        <v>20</v>
      </c>
      <c r="G6" s="46">
        <v>3800</v>
      </c>
      <c r="H6" s="47">
        <v>4</v>
      </c>
      <c r="I6" s="48">
        <f>H6-(SUM(K6:AB6))</f>
        <v>3</v>
      </c>
      <c r="J6" s="49" t="str">
        <f t="shared" si="1"/>
        <v>OK</v>
      </c>
      <c r="K6" s="42">
        <v>1</v>
      </c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8" x14ac:dyDescent="0.3">
      <c r="K7" s="56">
        <f>K4*G4</f>
        <v>0</v>
      </c>
    </row>
    <row r="8" spans="1:28" x14ac:dyDescent="0.3">
      <c r="K8" s="68">
        <f>K5*G5</f>
        <v>3540</v>
      </c>
    </row>
    <row r="9" spans="1:28" x14ac:dyDescent="0.3">
      <c r="K9" s="68">
        <f>K6*G6</f>
        <v>3800</v>
      </c>
    </row>
    <row r="10" spans="1:28" x14ac:dyDescent="0.3">
      <c r="K10" s="69">
        <f>SUM(K7:K9)</f>
        <v>7340</v>
      </c>
    </row>
  </sheetData>
  <mergeCells count="24">
    <mergeCell ref="AB1:AB2"/>
    <mergeCell ref="AA1:AA2"/>
    <mergeCell ref="P1:P2"/>
    <mergeCell ref="Q1:Q2"/>
    <mergeCell ref="M1:M2"/>
    <mergeCell ref="N1:N2"/>
    <mergeCell ref="O1:O2"/>
    <mergeCell ref="W1:W2"/>
    <mergeCell ref="X1:X2"/>
    <mergeCell ref="Y1:Y2"/>
    <mergeCell ref="Z1:Z2"/>
    <mergeCell ref="V1:V2"/>
    <mergeCell ref="R1:R2"/>
    <mergeCell ref="S1:S2"/>
    <mergeCell ref="T1:T2"/>
    <mergeCell ref="U1:U2"/>
    <mergeCell ref="A4:A6"/>
    <mergeCell ref="A1:C1"/>
    <mergeCell ref="A2:J2"/>
    <mergeCell ref="B4:B6"/>
    <mergeCell ref="L1:L2"/>
    <mergeCell ref="K1:K2"/>
    <mergeCell ref="D1:G1"/>
    <mergeCell ref="H1:J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6AA78-976D-4593-B5F6-099C23B0F5D0}">
  <dimension ref="A1:AB7"/>
  <sheetViews>
    <sheetView zoomScale="80" zoomScaleNormal="80" workbookViewId="0">
      <selection activeCell="K6" sqref="K6"/>
    </sheetView>
  </sheetViews>
  <sheetFormatPr defaultColWidth="9.7109375" defaultRowHeight="18.75" x14ac:dyDescent="0.3"/>
  <cols>
    <col min="1" max="1" width="9.7109375" style="35"/>
    <col min="2" max="2" width="24.28515625" style="50" customWidth="1"/>
    <col min="3" max="3" width="11.28515625" style="51" customWidth="1"/>
    <col min="4" max="4" width="70" style="50" customWidth="1"/>
    <col min="5" max="5" width="15.42578125" style="50" customWidth="1"/>
    <col min="6" max="6" width="17.5703125" style="50" customWidth="1"/>
    <col min="7" max="7" width="16.7109375" style="50" bestFit="1" customWidth="1"/>
    <col min="8" max="8" width="13.42578125" style="52" customWidth="1"/>
    <col min="9" max="9" width="15.42578125" style="53" customWidth="1"/>
    <col min="10" max="10" width="12.5703125" style="54" customWidth="1"/>
    <col min="11" max="20" width="15.7109375" style="55" customWidth="1"/>
    <col min="21" max="28" width="15.7109375" style="35" customWidth="1"/>
    <col min="29" max="16384" width="9.7109375" style="35"/>
  </cols>
  <sheetData>
    <row r="1" spans="1:28" ht="65.25" customHeight="1" x14ac:dyDescent="0.3">
      <c r="A1" s="81" t="s">
        <v>26</v>
      </c>
      <c r="B1" s="81"/>
      <c r="C1" s="81"/>
      <c r="D1" s="82" t="s">
        <v>25</v>
      </c>
      <c r="E1" s="82"/>
      <c r="F1" s="82"/>
      <c r="G1" s="82"/>
      <c r="H1" s="82" t="s">
        <v>27</v>
      </c>
      <c r="I1" s="82"/>
      <c r="J1" s="82"/>
      <c r="K1" s="78" t="s">
        <v>28</v>
      </c>
      <c r="L1" s="78" t="s">
        <v>28</v>
      </c>
      <c r="M1" s="78" t="s">
        <v>28</v>
      </c>
      <c r="N1" s="78" t="s">
        <v>28</v>
      </c>
      <c r="O1" s="78" t="s">
        <v>28</v>
      </c>
      <c r="P1" s="78" t="s">
        <v>28</v>
      </c>
      <c r="Q1" s="78" t="s">
        <v>28</v>
      </c>
      <c r="R1" s="78" t="s">
        <v>28</v>
      </c>
      <c r="S1" s="78" t="s">
        <v>28</v>
      </c>
      <c r="T1" s="78" t="s">
        <v>28</v>
      </c>
      <c r="U1" s="78" t="s">
        <v>28</v>
      </c>
      <c r="V1" s="78" t="s">
        <v>28</v>
      </c>
      <c r="W1" s="78" t="s">
        <v>28</v>
      </c>
      <c r="X1" s="78" t="s">
        <v>28</v>
      </c>
      <c r="Y1" s="78" t="s">
        <v>28</v>
      </c>
      <c r="Z1" s="78" t="s">
        <v>28</v>
      </c>
      <c r="AA1" s="78" t="s">
        <v>28</v>
      </c>
      <c r="AB1" s="78" t="s">
        <v>28</v>
      </c>
    </row>
    <row r="2" spans="1:28" ht="21.75" customHeight="1" x14ac:dyDescent="0.3">
      <c r="A2" s="79" t="s">
        <v>15</v>
      </c>
      <c r="B2" s="79"/>
      <c r="C2" s="79"/>
      <c r="D2" s="79"/>
      <c r="E2" s="79"/>
      <c r="F2" s="79"/>
      <c r="G2" s="79"/>
      <c r="H2" s="79"/>
      <c r="I2" s="79"/>
      <c r="J2" s="80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</row>
    <row r="3" spans="1:28" s="43" customFormat="1" ht="56.25" x14ac:dyDescent="0.2">
      <c r="A3" s="59" t="s">
        <v>5</v>
      </c>
      <c r="B3" s="36" t="s">
        <v>21</v>
      </c>
      <c r="C3" s="36" t="s">
        <v>22</v>
      </c>
      <c r="D3" s="37" t="s">
        <v>17</v>
      </c>
      <c r="E3" s="36" t="s">
        <v>18</v>
      </c>
      <c r="F3" s="36" t="s">
        <v>19</v>
      </c>
      <c r="G3" s="38" t="s">
        <v>2</v>
      </c>
      <c r="H3" s="39" t="s">
        <v>6</v>
      </c>
      <c r="I3" s="40" t="s">
        <v>0</v>
      </c>
      <c r="J3" s="41" t="s">
        <v>3</v>
      </c>
      <c r="K3" s="42" t="s">
        <v>1</v>
      </c>
      <c r="L3" s="42" t="s">
        <v>1</v>
      </c>
      <c r="M3" s="42" t="s">
        <v>1</v>
      </c>
      <c r="N3" s="42" t="s">
        <v>1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  <c r="V3" s="42" t="s">
        <v>1</v>
      </c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</row>
    <row r="4" spans="1:28" s="43" customFormat="1" ht="126" x14ac:dyDescent="0.2">
      <c r="A4" s="74">
        <v>1</v>
      </c>
      <c r="B4" s="75" t="s">
        <v>29</v>
      </c>
      <c r="C4" s="57">
        <v>1</v>
      </c>
      <c r="D4" s="63" t="s">
        <v>30</v>
      </c>
      <c r="E4" s="44" t="s">
        <v>18</v>
      </c>
      <c r="F4" s="45" t="s">
        <v>20</v>
      </c>
      <c r="G4" s="62">
        <v>3400</v>
      </c>
      <c r="H4" s="47">
        <v>20</v>
      </c>
      <c r="I4" s="48">
        <f t="shared" ref="I4:I5" si="0">H4-(SUM(K4:AB4))</f>
        <v>20</v>
      </c>
      <c r="J4" s="49" t="str">
        <f t="shared" ref="J4:J6" si="1">IF(I4&lt;0,"ATENÇÃO","OK")</f>
        <v>OK</v>
      </c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8" s="43" customFormat="1" ht="141.75" x14ac:dyDescent="0.2">
      <c r="A5" s="74"/>
      <c r="B5" s="76"/>
      <c r="C5" s="57">
        <v>2</v>
      </c>
      <c r="D5" s="63" t="s">
        <v>23</v>
      </c>
      <c r="E5" s="44" t="s">
        <v>18</v>
      </c>
      <c r="F5" s="45" t="s">
        <v>20</v>
      </c>
      <c r="G5" s="62">
        <v>3540</v>
      </c>
      <c r="H5" s="47">
        <v>0</v>
      </c>
      <c r="I5" s="48">
        <f t="shared" si="0"/>
        <v>0</v>
      </c>
      <c r="J5" s="49" t="str">
        <f t="shared" si="1"/>
        <v>OK</v>
      </c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ht="141.75" x14ac:dyDescent="0.3">
      <c r="A6" s="74"/>
      <c r="B6" s="77"/>
      <c r="C6" s="58">
        <v>3</v>
      </c>
      <c r="D6" s="63" t="s">
        <v>24</v>
      </c>
      <c r="E6" s="44" t="s">
        <v>18</v>
      </c>
      <c r="F6" s="45" t="s">
        <v>20</v>
      </c>
      <c r="G6" s="46">
        <v>3800</v>
      </c>
      <c r="H6" s="47">
        <v>0</v>
      </c>
      <c r="I6" s="48">
        <f>H6-(SUM(K6:AB6))</f>
        <v>0</v>
      </c>
      <c r="J6" s="49" t="str">
        <f t="shared" si="1"/>
        <v>OK</v>
      </c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8" x14ac:dyDescent="0.3">
      <c r="K7" s="56" t="e">
        <f>SUMPRODUCT(G6,K6)</f>
        <v>#VALUE!</v>
      </c>
    </row>
  </sheetData>
  <mergeCells count="24">
    <mergeCell ref="R1:R2"/>
    <mergeCell ref="S1:S2"/>
    <mergeCell ref="A1:C1"/>
    <mergeCell ref="D1:G1"/>
    <mergeCell ref="H1:J1"/>
    <mergeCell ref="K1:K2"/>
    <mergeCell ref="L1:L2"/>
    <mergeCell ref="M1:M2"/>
    <mergeCell ref="Z1:Z2"/>
    <mergeCell ref="AA1:AA2"/>
    <mergeCell ref="AB1:AB2"/>
    <mergeCell ref="A2:J2"/>
    <mergeCell ref="A4:A6"/>
    <mergeCell ref="B4:B6"/>
    <mergeCell ref="T1:T2"/>
    <mergeCell ref="U1:U2"/>
    <mergeCell ref="V1:V2"/>
    <mergeCell ref="W1:W2"/>
    <mergeCell ref="X1:X2"/>
    <mergeCell ref="Y1:Y2"/>
    <mergeCell ref="N1:N2"/>
    <mergeCell ref="O1:O2"/>
    <mergeCell ref="P1:P2"/>
    <mergeCell ref="Q1:Q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CCT</vt:lpstr>
      <vt:lpstr>CEAD</vt:lpstr>
      <vt:lpstr>CEART</vt:lpstr>
      <vt:lpstr>CEAVI</vt:lpstr>
      <vt:lpstr>CEFID</vt:lpstr>
      <vt:lpstr>CESFI</vt:lpstr>
      <vt:lpstr>FAED</vt:lpstr>
      <vt:lpstr>CEO</vt:lpstr>
      <vt:lpstr>CEPLAN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PAULO EDISON DE LIMA</cp:lastModifiedBy>
  <cp:lastPrinted>2014-06-04T18:55:53Z</cp:lastPrinted>
  <dcterms:created xsi:type="dcterms:W3CDTF">2010-06-19T20:43:11Z</dcterms:created>
  <dcterms:modified xsi:type="dcterms:W3CDTF">2022-10-10T20:36:40Z</dcterms:modified>
</cp:coreProperties>
</file>