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18 PROCESSOS ENCERRADOS\PE 0869.2017 - UDESC - Material de Expediente SRP - SGPE 8290.2017 VIG 01.11.18\"/>
    </mc:Choice>
  </mc:AlternateContent>
  <bookViews>
    <workbookView xWindow="0" yWindow="0" windowWidth="20490" windowHeight="7155" tabRatio="857" activeTab="14"/>
  </bookViews>
  <sheets>
    <sheet name="Reitoria" sheetId="75" r:id="rId1"/>
    <sheet name="Museu" sheetId="150" r:id="rId2"/>
    <sheet name="ESAG" sheetId="131" r:id="rId3"/>
    <sheet name="CEART" sheetId="132" r:id="rId4"/>
    <sheet name="FAED" sheetId="133" r:id="rId5"/>
    <sheet name="CEAD" sheetId="134" r:id="rId6"/>
    <sheet name="CEFID" sheetId="135" r:id="rId7"/>
    <sheet name="CERES" sheetId="136" r:id="rId8"/>
    <sheet name="CESFI" sheetId="137" r:id="rId9"/>
    <sheet name="CAV" sheetId="144" r:id="rId10"/>
    <sheet name="CCT" sheetId="145" r:id="rId11"/>
    <sheet name="CEO" sheetId="146" r:id="rId12"/>
    <sheet name="CEPLAN" sheetId="147" r:id="rId13"/>
    <sheet name="CEAVI" sheetId="148" r:id="rId14"/>
    <sheet name="GESTOR" sheetId="149" r:id="rId15"/>
    <sheet name="Modelo Anexo II IN 002_2014" sheetId="77" r:id="rId16"/>
  </sheets>
  <definedNames>
    <definedName name="diasuteis" localSheetId="9">#REF!</definedName>
    <definedName name="diasuteis" localSheetId="10">#REF!</definedName>
    <definedName name="diasuteis" localSheetId="5">#REF!</definedName>
    <definedName name="diasuteis" localSheetId="3">#REF!</definedName>
    <definedName name="diasuteis" localSheetId="13">#REF!</definedName>
    <definedName name="diasuteis" localSheetId="6">#REF!</definedName>
    <definedName name="diasuteis" localSheetId="11">#REF!</definedName>
    <definedName name="diasuteis" localSheetId="12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4">#REF!</definedName>
    <definedName name="diasuteis" localSheetId="14">#REF!</definedName>
    <definedName name="diasuteis" localSheetId="1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 localSheetId="13">#REF!</definedName>
    <definedName name="Ferias" localSheetId="6">#REF!</definedName>
    <definedName name="Ferias" localSheetId="11">#REF!</definedName>
    <definedName name="Ferias" localSheetId="12">#REF!</definedName>
    <definedName name="Ferias" localSheetId="8">#REF!</definedName>
    <definedName name="Ferias" localSheetId="2">#REF!</definedName>
    <definedName name="Ferias" localSheetId="4">#REF!</definedName>
    <definedName name="Ferias" localSheetId="14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3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L5" i="135" l="1"/>
  <c r="L6" i="135"/>
  <c r="L7" i="135"/>
  <c r="L8" i="135"/>
  <c r="L9" i="135"/>
  <c r="L10" i="135"/>
  <c r="L11" i="135"/>
  <c r="L12" i="135"/>
  <c r="L13" i="135"/>
  <c r="L14" i="135"/>
  <c r="L15" i="135"/>
  <c r="L17" i="135"/>
  <c r="L18" i="135"/>
  <c r="L19" i="135"/>
  <c r="L20" i="135"/>
  <c r="L21" i="135"/>
  <c r="L22" i="135"/>
  <c r="L23" i="135"/>
  <c r="L24" i="135"/>
  <c r="L25" i="135"/>
  <c r="L26" i="135"/>
  <c r="L28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1" i="135"/>
  <c r="L82" i="135"/>
  <c r="L83" i="135"/>
  <c r="L84" i="135"/>
  <c r="L85" i="135"/>
  <c r="L86" i="135"/>
  <c r="L87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62" i="135"/>
  <c r="L163" i="135"/>
  <c r="L164" i="135"/>
  <c r="L165" i="135"/>
  <c r="L166" i="135"/>
  <c r="L167" i="135"/>
  <c r="L168" i="135"/>
  <c r="L169" i="135"/>
  <c r="L170" i="135"/>
  <c r="L171" i="135"/>
  <c r="L172" i="135"/>
  <c r="L173" i="135"/>
  <c r="L174" i="135"/>
  <c r="L175" i="135"/>
  <c r="L176" i="135"/>
  <c r="L177" i="135"/>
  <c r="L178" i="135"/>
  <c r="L179" i="135"/>
  <c r="L180" i="135"/>
  <c r="L181" i="135"/>
  <c r="L182" i="135"/>
  <c r="L183" i="135"/>
  <c r="L184" i="135"/>
  <c r="L185" i="135"/>
  <c r="L186" i="135"/>
  <c r="L187" i="135"/>
  <c r="L188" i="135"/>
  <c r="L189" i="135"/>
  <c r="L190" i="135"/>
  <c r="L191" i="135"/>
  <c r="L192" i="135"/>
  <c r="L193" i="135"/>
  <c r="L194" i="135"/>
  <c r="L195" i="135"/>
  <c r="L196" i="135"/>
  <c r="L197" i="135"/>
  <c r="L198" i="135"/>
  <c r="L199" i="135"/>
  <c r="L200" i="135"/>
  <c r="L201" i="135"/>
  <c r="L202" i="135"/>
  <c r="L203" i="135"/>
  <c r="L204" i="135"/>
  <c r="L206" i="135"/>
  <c r="L207" i="135"/>
  <c r="L208" i="135"/>
  <c r="L209" i="135"/>
  <c r="L210" i="135"/>
  <c r="L211" i="135"/>
  <c r="L212" i="135"/>
  <c r="L213" i="135"/>
  <c r="L214" i="135"/>
  <c r="L215" i="135"/>
  <c r="L216" i="135"/>
  <c r="L217" i="135"/>
  <c r="L218" i="135"/>
  <c r="L219" i="135"/>
  <c r="L220" i="135"/>
  <c r="L221" i="135"/>
  <c r="L222" i="135"/>
  <c r="L223" i="135"/>
  <c r="L224" i="135"/>
  <c r="L225" i="135"/>
  <c r="L226" i="135"/>
  <c r="L227" i="135"/>
  <c r="L228" i="135"/>
  <c r="L229" i="135"/>
  <c r="L230" i="135"/>
  <c r="L231" i="135"/>
  <c r="L232" i="135"/>
  <c r="L233" i="135"/>
  <c r="L234" i="135"/>
  <c r="L235" i="135"/>
  <c r="L236" i="135"/>
  <c r="L237" i="135"/>
  <c r="L238" i="135"/>
  <c r="L239" i="135"/>
  <c r="L240" i="135"/>
  <c r="L241" i="135"/>
  <c r="L242" i="135"/>
  <c r="L243" i="135"/>
  <c r="L244" i="135"/>
  <c r="L245" i="135"/>
  <c r="L246" i="135"/>
  <c r="L247" i="135"/>
  <c r="L248" i="135"/>
  <c r="L249" i="135"/>
  <c r="L250" i="135"/>
  <c r="L251" i="135"/>
  <c r="L252" i="135"/>
  <c r="L253" i="135"/>
  <c r="L254" i="135"/>
  <c r="L255" i="135"/>
  <c r="L256" i="135"/>
  <c r="L257" i="135"/>
  <c r="L4" i="135"/>
  <c r="L5" i="144" l="1"/>
  <c r="L6" i="144"/>
  <c r="L7" i="144"/>
  <c r="L8" i="144"/>
  <c r="L9" i="144"/>
  <c r="L10" i="144"/>
  <c r="L11" i="144"/>
  <c r="L12" i="144"/>
  <c r="L13" i="144"/>
  <c r="L14" i="144"/>
  <c r="L15" i="144"/>
  <c r="L17" i="144"/>
  <c r="L18" i="144"/>
  <c r="L19" i="144"/>
  <c r="L20" i="144"/>
  <c r="L21" i="144"/>
  <c r="L22" i="144"/>
  <c r="L23" i="144"/>
  <c r="L24" i="144"/>
  <c r="L25" i="144"/>
  <c r="L26" i="144"/>
  <c r="L28" i="144"/>
  <c r="L31" i="144"/>
  <c r="L34" i="144"/>
  <c r="L35" i="144"/>
  <c r="L36" i="144"/>
  <c r="L37" i="144"/>
  <c r="L38" i="144"/>
  <c r="L39" i="144"/>
  <c r="L40" i="144"/>
  <c r="L41" i="144"/>
  <c r="L42" i="144"/>
  <c r="L43" i="144"/>
  <c r="L44" i="144"/>
  <c r="L45" i="144"/>
  <c r="L46" i="144"/>
  <c r="L47" i="144"/>
  <c r="L48" i="144"/>
  <c r="L49" i="144"/>
  <c r="L50" i="144"/>
  <c r="L51" i="144"/>
  <c r="L52" i="144"/>
  <c r="L53" i="144"/>
  <c r="L54" i="144"/>
  <c r="L55" i="144"/>
  <c r="L56" i="144"/>
  <c r="L57" i="144"/>
  <c r="L58" i="144"/>
  <c r="L59" i="144"/>
  <c r="L60" i="144"/>
  <c r="L61" i="144"/>
  <c r="L62" i="144"/>
  <c r="L63" i="144"/>
  <c r="L64" i="144"/>
  <c r="L65" i="144"/>
  <c r="L66" i="144"/>
  <c r="L67" i="144"/>
  <c r="L68" i="144"/>
  <c r="L69" i="144"/>
  <c r="L70" i="144"/>
  <c r="L71" i="144"/>
  <c r="L72" i="144"/>
  <c r="L73" i="144"/>
  <c r="L74" i="144"/>
  <c r="L75" i="144"/>
  <c r="L76" i="144"/>
  <c r="L77" i="144"/>
  <c r="L78" i="144"/>
  <c r="L79" i="144"/>
  <c r="L81" i="144"/>
  <c r="L82" i="144"/>
  <c r="L83" i="144"/>
  <c r="L84" i="144"/>
  <c r="L85" i="144"/>
  <c r="L86" i="144"/>
  <c r="L87" i="144"/>
  <c r="L89" i="144"/>
  <c r="L90" i="144"/>
  <c r="L91" i="144"/>
  <c r="L92" i="144"/>
  <c r="L93" i="144"/>
  <c r="L94" i="144"/>
  <c r="L95" i="144"/>
  <c r="L96" i="144"/>
  <c r="L97" i="144"/>
  <c r="L98" i="144"/>
  <c r="L99" i="144"/>
  <c r="L100" i="144"/>
  <c r="L101" i="144"/>
  <c r="L102" i="144"/>
  <c r="L103" i="144"/>
  <c r="L104" i="144"/>
  <c r="L105" i="144"/>
  <c r="L106" i="144"/>
  <c r="L107" i="144"/>
  <c r="L108" i="144"/>
  <c r="L110" i="144"/>
  <c r="L111" i="144"/>
  <c r="L112" i="144"/>
  <c r="L113" i="144"/>
  <c r="L114" i="144"/>
  <c r="L115" i="144"/>
  <c r="L116" i="144"/>
  <c r="L117" i="144"/>
  <c r="L118" i="144"/>
  <c r="L119" i="144"/>
  <c r="L120" i="144"/>
  <c r="L121" i="144"/>
  <c r="L122" i="144"/>
  <c r="L123" i="144"/>
  <c r="L124" i="144"/>
  <c r="L125" i="144"/>
  <c r="L126" i="144"/>
  <c r="L127" i="144"/>
  <c r="L128" i="144"/>
  <c r="L130" i="144"/>
  <c r="L131" i="144"/>
  <c r="L132" i="144"/>
  <c r="L133" i="144"/>
  <c r="L134" i="144"/>
  <c r="L135" i="144"/>
  <c r="L136" i="144"/>
  <c r="L137" i="144"/>
  <c r="L138" i="144"/>
  <c r="L139" i="144"/>
  <c r="L140" i="144"/>
  <c r="L141" i="144"/>
  <c r="L142" i="144"/>
  <c r="L143" i="144"/>
  <c r="L144" i="144"/>
  <c r="L145" i="144"/>
  <c r="L146" i="144"/>
  <c r="L147" i="144"/>
  <c r="L148" i="144"/>
  <c r="L149" i="144"/>
  <c r="L150" i="144"/>
  <c r="L151" i="144"/>
  <c r="L152" i="144"/>
  <c r="L153" i="144"/>
  <c r="L154" i="144"/>
  <c r="L155" i="144"/>
  <c r="L156" i="144"/>
  <c r="L157" i="144"/>
  <c r="L158" i="144"/>
  <c r="L159" i="144"/>
  <c r="L160" i="144"/>
  <c r="L161" i="144"/>
  <c r="L162" i="144"/>
  <c r="L163" i="144"/>
  <c r="L164" i="144"/>
  <c r="L165" i="144"/>
  <c r="L166" i="144"/>
  <c r="L167" i="144"/>
  <c r="L168" i="144"/>
  <c r="L169" i="144"/>
  <c r="L170" i="144"/>
  <c r="L171" i="144"/>
  <c r="L172" i="144"/>
  <c r="L173" i="144"/>
  <c r="L174" i="144"/>
  <c r="L175" i="144"/>
  <c r="L176" i="144"/>
  <c r="L177" i="144"/>
  <c r="L178" i="144"/>
  <c r="L179" i="144"/>
  <c r="L180" i="144"/>
  <c r="L181" i="144"/>
  <c r="L182" i="144"/>
  <c r="L183" i="144"/>
  <c r="L184" i="144"/>
  <c r="L185" i="144"/>
  <c r="L186" i="144"/>
  <c r="L187" i="144"/>
  <c r="L188" i="144"/>
  <c r="L189" i="144"/>
  <c r="L190" i="144"/>
  <c r="L191" i="144"/>
  <c r="L192" i="144"/>
  <c r="L193" i="144"/>
  <c r="L194" i="144"/>
  <c r="L195" i="144"/>
  <c r="L196" i="144"/>
  <c r="L197" i="144"/>
  <c r="L198" i="144"/>
  <c r="L199" i="144"/>
  <c r="L200" i="144"/>
  <c r="L201" i="144"/>
  <c r="L202" i="144"/>
  <c r="L204" i="144"/>
  <c r="L205" i="144"/>
  <c r="L206" i="144"/>
  <c r="L207" i="144"/>
  <c r="L208" i="144"/>
  <c r="L209" i="144"/>
  <c r="L210" i="144"/>
  <c r="L211" i="144"/>
  <c r="L213" i="144"/>
  <c r="L214" i="144"/>
  <c r="L215" i="144"/>
  <c r="L216" i="144"/>
  <c r="L217" i="144"/>
  <c r="L218" i="144"/>
  <c r="L219" i="144"/>
  <c r="L220" i="144"/>
  <c r="L221" i="144"/>
  <c r="L222" i="144"/>
  <c r="L223" i="144"/>
  <c r="L224" i="144"/>
  <c r="L225" i="144"/>
  <c r="L226" i="144"/>
  <c r="L227" i="144"/>
  <c r="L228" i="144"/>
  <c r="L229" i="144"/>
  <c r="L230" i="144"/>
  <c r="L231" i="144"/>
  <c r="L232" i="144"/>
  <c r="L233" i="144"/>
  <c r="L234" i="144"/>
  <c r="L235" i="144"/>
  <c r="L236" i="144"/>
  <c r="L237" i="144"/>
  <c r="L238" i="144"/>
  <c r="L239" i="144"/>
  <c r="L240" i="144"/>
  <c r="L241" i="144"/>
  <c r="L242" i="144"/>
  <c r="L243" i="144"/>
  <c r="L244" i="144"/>
  <c r="L245" i="144"/>
  <c r="L246" i="144"/>
  <c r="L247" i="144"/>
  <c r="L248" i="144"/>
  <c r="L249" i="144"/>
  <c r="L250" i="144"/>
  <c r="L251" i="144"/>
  <c r="L252" i="144"/>
  <c r="L253" i="144"/>
  <c r="L254" i="144"/>
  <c r="L255" i="144"/>
  <c r="L256" i="144"/>
  <c r="L257" i="144"/>
  <c r="L4" i="144"/>
  <c r="L258" i="144"/>
  <c r="L5" i="148" l="1"/>
  <c r="L6" i="148"/>
  <c r="L7" i="148"/>
  <c r="L8" i="148"/>
  <c r="L9" i="148"/>
  <c r="L10" i="148"/>
  <c r="L11" i="148"/>
  <c r="L12" i="148"/>
  <c r="L13" i="148"/>
  <c r="L14" i="148"/>
  <c r="L15" i="148"/>
  <c r="L16" i="148"/>
  <c r="L17" i="148"/>
  <c r="L18" i="148"/>
  <c r="L19" i="148"/>
  <c r="L20" i="148"/>
  <c r="L21" i="148"/>
  <c r="L22" i="148"/>
  <c r="L23" i="148"/>
  <c r="L24" i="148"/>
  <c r="L25" i="148"/>
  <c r="L26" i="148"/>
  <c r="L27" i="148"/>
  <c r="L28" i="148"/>
  <c r="L29" i="148"/>
  <c r="L30" i="148"/>
  <c r="L31" i="148"/>
  <c r="L34" i="148"/>
  <c r="L35" i="148"/>
  <c r="L36" i="148"/>
  <c r="L37" i="148"/>
  <c r="L38" i="148"/>
  <c r="L39" i="148"/>
  <c r="L40" i="148"/>
  <c r="L41" i="148"/>
  <c r="L42" i="148"/>
  <c r="L43" i="148"/>
  <c r="L44" i="148"/>
  <c r="L45" i="148"/>
  <c r="L46" i="148"/>
  <c r="L47" i="148"/>
  <c r="L48" i="148"/>
  <c r="L49" i="148"/>
  <c r="L50" i="148"/>
  <c r="L51" i="148"/>
  <c r="L52" i="148"/>
  <c r="L53" i="148"/>
  <c r="L54" i="148"/>
  <c r="L55" i="148"/>
  <c r="L56" i="148"/>
  <c r="L57" i="148"/>
  <c r="L58" i="148"/>
  <c r="L59" i="148"/>
  <c r="L60" i="148"/>
  <c r="L61" i="148"/>
  <c r="L62" i="148"/>
  <c r="L63" i="148"/>
  <c r="L64" i="148"/>
  <c r="L65" i="148"/>
  <c r="L66" i="148"/>
  <c r="L67" i="148"/>
  <c r="L68" i="148"/>
  <c r="L69" i="148"/>
  <c r="L70" i="148"/>
  <c r="L71" i="148"/>
  <c r="L72" i="148"/>
  <c r="L73" i="148"/>
  <c r="L74" i="148"/>
  <c r="L75" i="148"/>
  <c r="L76" i="148"/>
  <c r="L77" i="148"/>
  <c r="L78" i="148"/>
  <c r="L79" i="148"/>
  <c r="L80" i="148"/>
  <c r="L81" i="148"/>
  <c r="L82" i="148"/>
  <c r="L83" i="148"/>
  <c r="L84" i="148"/>
  <c r="L85" i="148"/>
  <c r="L86" i="148"/>
  <c r="L87" i="148"/>
  <c r="L88" i="148"/>
  <c r="L89" i="148"/>
  <c r="L90" i="148"/>
  <c r="L91" i="148"/>
  <c r="L92" i="148"/>
  <c r="L93" i="148"/>
  <c r="L94" i="148"/>
  <c r="L95" i="148"/>
  <c r="L96" i="148"/>
  <c r="L97" i="148"/>
  <c r="L98" i="148"/>
  <c r="L99" i="148"/>
  <c r="L100" i="148"/>
  <c r="L101" i="148"/>
  <c r="L102" i="148"/>
  <c r="L103" i="148"/>
  <c r="L104" i="148"/>
  <c r="L105" i="148"/>
  <c r="L106" i="148"/>
  <c r="L107" i="148"/>
  <c r="L108" i="148"/>
  <c r="L109" i="148"/>
  <c r="L110" i="148"/>
  <c r="L111" i="148"/>
  <c r="L112" i="148"/>
  <c r="L113" i="148"/>
  <c r="L114" i="148"/>
  <c r="L115" i="148"/>
  <c r="L116" i="148"/>
  <c r="L117" i="148"/>
  <c r="L118" i="148"/>
  <c r="L119" i="148"/>
  <c r="L120" i="148"/>
  <c r="L121" i="148"/>
  <c r="L122" i="148"/>
  <c r="L123" i="148"/>
  <c r="L124" i="148"/>
  <c r="L125" i="148"/>
  <c r="L126" i="148"/>
  <c r="L127" i="148"/>
  <c r="L128" i="148"/>
  <c r="L129" i="148"/>
  <c r="L130" i="148"/>
  <c r="L131" i="148"/>
  <c r="L132" i="148"/>
  <c r="L133" i="148"/>
  <c r="L134" i="148"/>
  <c r="L135" i="148"/>
  <c r="L136" i="148"/>
  <c r="L137" i="148"/>
  <c r="L138" i="148"/>
  <c r="L139" i="148"/>
  <c r="L140" i="148"/>
  <c r="L141" i="148"/>
  <c r="L142" i="148"/>
  <c r="L143" i="148"/>
  <c r="L144" i="148"/>
  <c r="L145" i="148"/>
  <c r="L146" i="148"/>
  <c r="L147" i="148"/>
  <c r="L148" i="148"/>
  <c r="L149" i="148"/>
  <c r="L150" i="148"/>
  <c r="L151" i="148"/>
  <c r="L152" i="148"/>
  <c r="L153" i="148"/>
  <c r="L154" i="148"/>
  <c r="L155" i="148"/>
  <c r="L156" i="148"/>
  <c r="L157" i="148"/>
  <c r="L158" i="148"/>
  <c r="L159" i="148"/>
  <c r="L160" i="148"/>
  <c r="L161" i="148"/>
  <c r="L162" i="148"/>
  <c r="L163" i="148"/>
  <c r="L164" i="148"/>
  <c r="L165" i="148"/>
  <c r="L166" i="148"/>
  <c r="L167" i="148"/>
  <c r="L168" i="148"/>
  <c r="L169" i="148"/>
  <c r="L170" i="148"/>
  <c r="L171" i="148"/>
  <c r="L172" i="148"/>
  <c r="L173" i="148"/>
  <c r="L174" i="148"/>
  <c r="L175" i="148"/>
  <c r="L176" i="148"/>
  <c r="L177" i="148"/>
  <c r="L178" i="148"/>
  <c r="L179" i="148"/>
  <c r="L180" i="148"/>
  <c r="L181" i="148"/>
  <c r="L182" i="148"/>
  <c r="L183" i="148"/>
  <c r="L184" i="148"/>
  <c r="L185" i="148"/>
  <c r="L186" i="148"/>
  <c r="L187" i="148"/>
  <c r="L188" i="148"/>
  <c r="L189" i="148"/>
  <c r="L190" i="148"/>
  <c r="L191" i="148"/>
  <c r="L192" i="148"/>
  <c r="L193" i="148"/>
  <c r="L194" i="148"/>
  <c r="L195" i="148"/>
  <c r="L196" i="148"/>
  <c r="L197" i="148"/>
  <c r="L198" i="148"/>
  <c r="L199" i="148"/>
  <c r="L200" i="148"/>
  <c r="L201" i="148"/>
  <c r="L202" i="148"/>
  <c r="L203" i="148"/>
  <c r="L204" i="148"/>
  <c r="L205" i="148"/>
  <c r="L206" i="148"/>
  <c r="L207" i="148"/>
  <c r="L208" i="148"/>
  <c r="L209" i="148"/>
  <c r="L210" i="148"/>
  <c r="L211" i="148"/>
  <c r="L212" i="148"/>
  <c r="L213" i="148"/>
  <c r="L214" i="148"/>
  <c r="L215" i="148"/>
  <c r="L216" i="148"/>
  <c r="L217" i="148"/>
  <c r="L218" i="148"/>
  <c r="L219" i="148"/>
  <c r="L220" i="148"/>
  <c r="L221" i="148"/>
  <c r="L222" i="148"/>
  <c r="L223" i="148"/>
  <c r="L224" i="148"/>
  <c r="L225" i="148"/>
  <c r="L226" i="148"/>
  <c r="L227" i="148"/>
  <c r="L228" i="148"/>
  <c r="L229" i="148"/>
  <c r="L230" i="148"/>
  <c r="L231" i="148"/>
  <c r="L232" i="148"/>
  <c r="L233" i="148"/>
  <c r="L234" i="148"/>
  <c r="L235" i="148"/>
  <c r="L236" i="148"/>
  <c r="L237" i="148"/>
  <c r="L238" i="148"/>
  <c r="L239" i="148"/>
  <c r="L240" i="148"/>
  <c r="L241" i="148"/>
  <c r="L242" i="148"/>
  <c r="L243" i="148"/>
  <c r="L244" i="148"/>
  <c r="L245" i="148"/>
  <c r="L246" i="148"/>
  <c r="L247" i="148"/>
  <c r="L248" i="148"/>
  <c r="L249" i="148"/>
  <c r="L250" i="148"/>
  <c r="L251" i="148"/>
  <c r="L252" i="148"/>
  <c r="L253" i="148"/>
  <c r="L254" i="148"/>
  <c r="L255" i="148"/>
  <c r="L256" i="148"/>
  <c r="L257" i="148"/>
  <c r="L258" i="148"/>
  <c r="L5" i="75" l="1"/>
  <c r="L6" i="75"/>
  <c r="L7" i="75"/>
  <c r="L8" i="75"/>
  <c r="L9" i="75"/>
  <c r="L10" i="75"/>
  <c r="L11" i="75"/>
  <c r="L12" i="75"/>
  <c r="L13" i="75"/>
  <c r="L14" i="75"/>
  <c r="L15" i="75"/>
  <c r="L16" i="75"/>
  <c r="L17" i="75"/>
  <c r="L18" i="75"/>
  <c r="L19" i="75"/>
  <c r="L20" i="75"/>
  <c r="L21" i="75"/>
  <c r="L22" i="75"/>
  <c r="L23" i="75"/>
  <c r="L24" i="75"/>
  <c r="L25" i="75"/>
  <c r="L26" i="75"/>
  <c r="L27" i="75"/>
  <c r="L28" i="75"/>
  <c r="L29" i="75"/>
  <c r="L30" i="75"/>
  <c r="L31" i="75"/>
  <c r="L32" i="75"/>
  <c r="L33" i="75"/>
  <c r="L34" i="75"/>
  <c r="L35" i="75"/>
  <c r="L36" i="75"/>
  <c r="L37" i="75"/>
  <c r="L38" i="75"/>
  <c r="L39" i="75"/>
  <c r="L40" i="75"/>
  <c r="L41" i="75"/>
  <c r="L42" i="75"/>
  <c r="L43" i="75"/>
  <c r="L44" i="75"/>
  <c r="L45" i="75"/>
  <c r="L46" i="75"/>
  <c r="L47" i="75"/>
  <c r="L48" i="75"/>
  <c r="L49" i="75"/>
  <c r="L50" i="75"/>
  <c r="L51" i="75"/>
  <c r="L52" i="75"/>
  <c r="L53" i="75"/>
  <c r="L54" i="75"/>
  <c r="L55" i="75"/>
  <c r="L56" i="75"/>
  <c r="L57" i="75"/>
  <c r="L58" i="75"/>
  <c r="L59" i="75"/>
  <c r="L60" i="75"/>
  <c r="L61" i="75"/>
  <c r="L62" i="75"/>
  <c r="L63" i="75"/>
  <c r="L64" i="75"/>
  <c r="L65" i="75"/>
  <c r="L66" i="75"/>
  <c r="L67" i="75"/>
  <c r="L68" i="75"/>
  <c r="L69" i="75"/>
  <c r="L70" i="75"/>
  <c r="L71" i="75"/>
  <c r="L72" i="75"/>
  <c r="L73" i="75"/>
  <c r="L74" i="75"/>
  <c r="L75" i="75"/>
  <c r="L76" i="75"/>
  <c r="L77" i="75"/>
  <c r="L78" i="75"/>
  <c r="L79" i="75"/>
  <c r="L80" i="75"/>
  <c r="L81" i="75"/>
  <c r="L82" i="75"/>
  <c r="L83" i="75"/>
  <c r="L84" i="75"/>
  <c r="L85" i="75"/>
  <c r="L86" i="75"/>
  <c r="L87" i="75"/>
  <c r="L88" i="75"/>
  <c r="L89" i="75"/>
  <c r="L90" i="75"/>
  <c r="L91" i="75"/>
  <c r="L92" i="75"/>
  <c r="L93" i="75"/>
  <c r="L94" i="75"/>
  <c r="L95" i="75"/>
  <c r="L96" i="75"/>
  <c r="L97" i="75"/>
  <c r="L98" i="75"/>
  <c r="L99" i="75"/>
  <c r="L100" i="75"/>
  <c r="L101" i="75"/>
  <c r="L102" i="75"/>
  <c r="L103" i="75"/>
  <c r="L104" i="75"/>
  <c r="L105" i="75"/>
  <c r="L106" i="75"/>
  <c r="L107" i="75"/>
  <c r="L108" i="75"/>
  <c r="L109" i="75"/>
  <c r="L110" i="75"/>
  <c r="L111" i="75"/>
  <c r="L112" i="75"/>
  <c r="L113" i="75"/>
  <c r="L114" i="75"/>
  <c r="L115" i="75"/>
  <c r="L116" i="75"/>
  <c r="L117" i="75"/>
  <c r="L118" i="75"/>
  <c r="L119" i="75"/>
  <c r="L120" i="75"/>
  <c r="L121" i="75"/>
  <c r="L122" i="75"/>
  <c r="L123" i="75"/>
  <c r="L124" i="75"/>
  <c r="L125" i="75"/>
  <c r="L126" i="75"/>
  <c r="L127" i="75"/>
  <c r="L128" i="75"/>
  <c r="L129" i="75"/>
  <c r="L130" i="75"/>
  <c r="L131" i="75"/>
  <c r="L132" i="75"/>
  <c r="L133" i="75"/>
  <c r="L134" i="75"/>
  <c r="L135" i="75"/>
  <c r="L136" i="75"/>
  <c r="L137" i="75"/>
  <c r="L138" i="75"/>
  <c r="L139" i="75"/>
  <c r="L140" i="75"/>
  <c r="L141" i="75"/>
  <c r="L142" i="75"/>
  <c r="L143" i="75"/>
  <c r="L144" i="75"/>
  <c r="L145" i="75"/>
  <c r="L146" i="75"/>
  <c r="L147" i="75"/>
  <c r="L148" i="75"/>
  <c r="L149" i="75"/>
  <c r="L150" i="75"/>
  <c r="L151" i="75"/>
  <c r="L152" i="75"/>
  <c r="L153" i="75"/>
  <c r="L154" i="75"/>
  <c r="L155" i="75"/>
  <c r="L156" i="75"/>
  <c r="L157" i="75"/>
  <c r="L158" i="75"/>
  <c r="L159" i="75"/>
  <c r="L160" i="75"/>
  <c r="L161" i="75"/>
  <c r="L162" i="75"/>
  <c r="L163" i="75"/>
  <c r="L164" i="75"/>
  <c r="L165" i="75"/>
  <c r="L166" i="75"/>
  <c r="L167" i="75"/>
  <c r="L168" i="75"/>
  <c r="L169" i="75"/>
  <c r="L170" i="75"/>
  <c r="L171" i="75"/>
  <c r="L172" i="75"/>
  <c r="L173" i="75"/>
  <c r="L174" i="75"/>
  <c r="L175" i="75"/>
  <c r="L176" i="75"/>
  <c r="L177" i="75"/>
  <c r="L178" i="75"/>
  <c r="L179" i="75"/>
  <c r="L180" i="75"/>
  <c r="L181" i="75"/>
  <c r="L182" i="75"/>
  <c r="L183" i="75"/>
  <c r="L184" i="75"/>
  <c r="L185" i="75"/>
  <c r="L186" i="75"/>
  <c r="L187" i="75"/>
  <c r="L188" i="75"/>
  <c r="L189" i="75"/>
  <c r="L190" i="75"/>
  <c r="L191" i="75"/>
  <c r="L192" i="75"/>
  <c r="L193" i="75"/>
  <c r="L194" i="75"/>
  <c r="L195" i="75"/>
  <c r="L196" i="75"/>
  <c r="L197" i="75"/>
  <c r="L198" i="75"/>
  <c r="L199" i="75"/>
  <c r="L200" i="75"/>
  <c r="L201" i="75"/>
  <c r="L202" i="75"/>
  <c r="L203" i="75"/>
  <c r="L204" i="75"/>
  <c r="L205" i="75"/>
  <c r="L206" i="75"/>
  <c r="L207" i="75"/>
  <c r="L208" i="75"/>
  <c r="L209" i="75"/>
  <c r="L210" i="75"/>
  <c r="L211" i="75"/>
  <c r="L212" i="75"/>
  <c r="L213" i="75"/>
  <c r="L214" i="75"/>
  <c r="L215" i="75"/>
  <c r="L216" i="75"/>
  <c r="L217" i="75"/>
  <c r="L218" i="75"/>
  <c r="L219" i="75"/>
  <c r="L220" i="75"/>
  <c r="L221" i="75"/>
  <c r="L222" i="75"/>
  <c r="L223" i="75"/>
  <c r="L224" i="75"/>
  <c r="L225" i="75"/>
  <c r="L226" i="75"/>
  <c r="L227" i="75"/>
  <c r="L228" i="75"/>
  <c r="L229" i="75"/>
  <c r="L230" i="75"/>
  <c r="L231" i="75"/>
  <c r="L232" i="75"/>
  <c r="L233" i="75"/>
  <c r="L234" i="75"/>
  <c r="L235" i="75"/>
  <c r="L236" i="75"/>
  <c r="L237" i="75"/>
  <c r="L238" i="75"/>
  <c r="L239" i="75"/>
  <c r="L240" i="75"/>
  <c r="L241" i="75"/>
  <c r="L242" i="75"/>
  <c r="L243" i="75"/>
  <c r="L244" i="75"/>
  <c r="L245" i="75"/>
  <c r="L246" i="75"/>
  <c r="L247" i="75"/>
  <c r="L248" i="75"/>
  <c r="L249" i="75"/>
  <c r="L250" i="75"/>
  <c r="L251" i="75"/>
  <c r="L252" i="75"/>
  <c r="L253" i="75"/>
  <c r="L254" i="75"/>
  <c r="L255" i="75"/>
  <c r="L256" i="75"/>
  <c r="L257" i="75"/>
  <c r="L258" i="75"/>
  <c r="L4" i="75"/>
  <c r="L88" i="132" l="1"/>
  <c r="L5" i="132"/>
  <c r="L6" i="132"/>
  <c r="L7" i="132"/>
  <c r="L8" i="132"/>
  <c r="L9" i="132"/>
  <c r="L10" i="132"/>
  <c r="L11" i="132"/>
  <c r="L12" i="132"/>
  <c r="L13" i="132"/>
  <c r="L14" i="132"/>
  <c r="L15" i="132"/>
  <c r="L16" i="132"/>
  <c r="L17" i="132"/>
  <c r="L18" i="132"/>
  <c r="L19" i="132"/>
  <c r="L20" i="132"/>
  <c r="L21" i="132"/>
  <c r="L22" i="132"/>
  <c r="L23" i="132"/>
  <c r="L24" i="132"/>
  <c r="L25" i="132"/>
  <c r="L26" i="132"/>
  <c r="L27" i="132"/>
  <c r="L28" i="132"/>
  <c r="L29" i="132"/>
  <c r="L30" i="132"/>
  <c r="L31" i="132"/>
  <c r="L32" i="132"/>
  <c r="L33" i="132"/>
  <c r="L34" i="132"/>
  <c r="L35" i="132"/>
  <c r="L36" i="132"/>
  <c r="L37" i="132"/>
  <c r="L38" i="132"/>
  <c r="L39" i="132"/>
  <c r="L40" i="132"/>
  <c r="L41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6" i="132"/>
  <c r="L57" i="132"/>
  <c r="L58" i="132"/>
  <c r="L59" i="132"/>
  <c r="L60" i="132"/>
  <c r="L61" i="132"/>
  <c r="L62" i="132"/>
  <c r="L63" i="132"/>
  <c r="L64" i="132"/>
  <c r="L65" i="132"/>
  <c r="L66" i="132"/>
  <c r="L67" i="132"/>
  <c r="L68" i="132"/>
  <c r="L69" i="132"/>
  <c r="L70" i="132"/>
  <c r="L71" i="132"/>
  <c r="L72" i="132"/>
  <c r="L73" i="132"/>
  <c r="L74" i="132"/>
  <c r="L75" i="132"/>
  <c r="L76" i="132"/>
  <c r="L77" i="132"/>
  <c r="L78" i="132"/>
  <c r="L79" i="132"/>
  <c r="L80" i="132"/>
  <c r="L81" i="132"/>
  <c r="L82" i="132"/>
  <c r="L83" i="132"/>
  <c r="L84" i="132"/>
  <c r="L85" i="132"/>
  <c r="L86" i="132"/>
  <c r="L87" i="132"/>
  <c r="L89" i="132"/>
  <c r="L90" i="132"/>
  <c r="L91" i="132"/>
  <c r="L92" i="132"/>
  <c r="L93" i="132"/>
  <c r="L94" i="132"/>
  <c r="L95" i="132"/>
  <c r="L96" i="132"/>
  <c r="L97" i="132"/>
  <c r="L98" i="132"/>
  <c r="L99" i="132"/>
  <c r="L100" i="132"/>
  <c r="L101" i="132"/>
  <c r="L102" i="132"/>
  <c r="L103" i="132"/>
  <c r="L104" i="132"/>
  <c r="L105" i="132"/>
  <c r="L106" i="132"/>
  <c r="L107" i="132"/>
  <c r="L108" i="132"/>
  <c r="L109" i="132"/>
  <c r="L110" i="132"/>
  <c r="L111" i="132"/>
  <c r="L112" i="132"/>
  <c r="L113" i="132"/>
  <c r="L114" i="132"/>
  <c r="L115" i="132"/>
  <c r="L116" i="132"/>
  <c r="L117" i="132"/>
  <c r="L118" i="132"/>
  <c r="L119" i="132"/>
  <c r="L120" i="132"/>
  <c r="L121" i="132"/>
  <c r="L122" i="132"/>
  <c r="L123" i="132"/>
  <c r="L124" i="132"/>
  <c r="L125" i="132"/>
  <c r="L126" i="132"/>
  <c r="L127" i="132"/>
  <c r="L128" i="132"/>
  <c r="L129" i="132"/>
  <c r="L130" i="132"/>
  <c r="L131" i="132"/>
  <c r="L132" i="132"/>
  <c r="L133" i="132"/>
  <c r="L134" i="132"/>
  <c r="L135" i="132"/>
  <c r="L136" i="132"/>
  <c r="L137" i="132"/>
  <c r="L138" i="132"/>
  <c r="L139" i="132"/>
  <c r="L140" i="132"/>
  <c r="L141" i="132"/>
  <c r="L142" i="132"/>
  <c r="L143" i="132"/>
  <c r="L144" i="132"/>
  <c r="L145" i="132"/>
  <c r="L146" i="132"/>
  <c r="L147" i="132"/>
  <c r="L148" i="132"/>
  <c r="L149" i="132"/>
  <c r="L150" i="132"/>
  <c r="L151" i="132"/>
  <c r="L152" i="132"/>
  <c r="L153" i="132"/>
  <c r="L154" i="132"/>
  <c r="L155" i="132"/>
  <c r="L156" i="132"/>
  <c r="L157" i="132"/>
  <c r="L158" i="132"/>
  <c r="L159" i="132"/>
  <c r="L160" i="132"/>
  <c r="L161" i="132"/>
  <c r="L162" i="132"/>
  <c r="L163" i="132"/>
  <c r="L164" i="132"/>
  <c r="L165" i="132"/>
  <c r="L166" i="132"/>
  <c r="L167" i="132"/>
  <c r="L168" i="132"/>
  <c r="L169" i="132"/>
  <c r="L170" i="132"/>
  <c r="L171" i="132"/>
  <c r="L172" i="132"/>
  <c r="L173" i="132"/>
  <c r="L174" i="132"/>
  <c r="L175" i="132"/>
  <c r="L176" i="132"/>
  <c r="L177" i="132"/>
  <c r="L178" i="132"/>
  <c r="L179" i="132"/>
  <c r="L180" i="132"/>
  <c r="L181" i="132"/>
  <c r="L182" i="132"/>
  <c r="L183" i="132"/>
  <c r="L184" i="132"/>
  <c r="L185" i="132"/>
  <c r="L186" i="132"/>
  <c r="L187" i="132"/>
  <c r="L188" i="132"/>
  <c r="L189" i="132"/>
  <c r="L190" i="132"/>
  <c r="L191" i="132"/>
  <c r="L192" i="132"/>
  <c r="L193" i="132"/>
  <c r="L194" i="132"/>
  <c r="L195" i="132"/>
  <c r="L196" i="132"/>
  <c r="L197" i="132"/>
  <c r="L198" i="132"/>
  <c r="L199" i="132"/>
  <c r="L200" i="132"/>
  <c r="L201" i="132"/>
  <c r="L202" i="132"/>
  <c r="L203" i="132"/>
  <c r="L204" i="132"/>
  <c r="L205" i="132"/>
  <c r="L206" i="132"/>
  <c r="L207" i="132"/>
  <c r="L208" i="132"/>
  <c r="L209" i="132"/>
  <c r="L210" i="132"/>
  <c r="L211" i="132"/>
  <c r="L212" i="132"/>
  <c r="L213" i="132"/>
  <c r="L214" i="132"/>
  <c r="L215" i="132"/>
  <c r="L216" i="132"/>
  <c r="L217" i="132"/>
  <c r="L218" i="132"/>
  <c r="L219" i="132"/>
  <c r="L220" i="132"/>
  <c r="L221" i="132"/>
  <c r="L222" i="132"/>
  <c r="L223" i="132"/>
  <c r="L224" i="132"/>
  <c r="L225" i="132"/>
  <c r="L226" i="132"/>
  <c r="L227" i="132"/>
  <c r="L228" i="132"/>
  <c r="L229" i="132"/>
  <c r="L230" i="132"/>
  <c r="L231" i="132"/>
  <c r="L232" i="132"/>
  <c r="L233" i="132"/>
  <c r="L234" i="132"/>
  <c r="L235" i="132"/>
  <c r="L236" i="132"/>
  <c r="L237" i="132"/>
  <c r="L238" i="132"/>
  <c r="L239" i="132"/>
  <c r="L240" i="132"/>
  <c r="L241" i="132"/>
  <c r="L242" i="132"/>
  <c r="L243" i="132"/>
  <c r="L244" i="132"/>
  <c r="L245" i="132"/>
  <c r="L246" i="132"/>
  <c r="L247" i="132"/>
  <c r="L248" i="132"/>
  <c r="L249" i="132"/>
  <c r="L250" i="132"/>
  <c r="L251" i="132"/>
  <c r="L252" i="132"/>
  <c r="L253" i="132"/>
  <c r="L254" i="132"/>
  <c r="L255" i="132"/>
  <c r="L256" i="132"/>
  <c r="L257" i="132"/>
  <c r="L258" i="132"/>
  <c r="L4" i="132"/>
  <c r="AA2" i="132"/>
  <c r="Z2" i="132"/>
  <c r="Y2" i="132"/>
  <c r="X2" i="132"/>
  <c r="U2" i="132"/>
  <c r="T2" i="132"/>
  <c r="R2" i="132"/>
  <c r="Q2" i="132"/>
  <c r="P2" i="132"/>
  <c r="O2" i="132"/>
  <c r="N2" i="132"/>
  <c r="K169" i="131" l="1"/>
  <c r="K169" i="132"/>
  <c r="K203" i="144" l="1"/>
  <c r="L203" i="144" s="1"/>
  <c r="K203" i="136"/>
  <c r="K45" i="75" l="1"/>
  <c r="K45" i="132"/>
  <c r="K88" i="132" l="1"/>
  <c r="K88" i="135"/>
  <c r="L88" i="135" s="1"/>
  <c r="K212" i="144" l="1"/>
  <c r="L212" i="144" s="1"/>
  <c r="K129" i="144"/>
  <c r="L129" i="144" s="1"/>
  <c r="K109" i="144"/>
  <c r="L109" i="144" s="1"/>
  <c r="K212" i="146"/>
  <c r="K109" i="146"/>
  <c r="K129" i="146"/>
  <c r="K29" i="144" l="1"/>
  <c r="L29" i="144" s="1"/>
  <c r="K29" i="131"/>
  <c r="K30" i="144" l="1"/>
  <c r="L30" i="144" s="1"/>
  <c r="K30" i="133"/>
  <c r="K29" i="133"/>
  <c r="K29" i="132" l="1"/>
  <c r="K80" i="144" l="1"/>
  <c r="L80" i="144" s="1"/>
  <c r="K80" i="135"/>
  <c r="L80" i="135" s="1"/>
  <c r="K29" i="135"/>
  <c r="L29" i="135" s="1"/>
  <c r="K80" i="75" l="1"/>
  <c r="K205" i="135" l="1"/>
  <c r="L205" i="135" s="1"/>
  <c r="K205" i="75"/>
  <c r="K24" i="131" l="1"/>
  <c r="K24" i="132"/>
  <c r="K88" i="144" l="1"/>
  <c r="L88" i="144" s="1"/>
  <c r="K27" i="144"/>
  <c r="L27" i="144" s="1"/>
  <c r="K16" i="144"/>
  <c r="L16" i="144" s="1"/>
  <c r="K16" i="135"/>
  <c r="L16" i="135" s="1"/>
  <c r="K27" i="135"/>
  <c r="L27" i="135" s="1"/>
  <c r="K33" i="134" l="1"/>
  <c r="K32" i="134"/>
  <c r="K33" i="148"/>
  <c r="L33" i="148" s="1"/>
  <c r="K32" i="148"/>
  <c r="L32" i="148" s="1"/>
  <c r="V259" i="75" l="1"/>
  <c r="U259" i="75"/>
  <c r="T259" i="75"/>
  <c r="S259" i="75"/>
  <c r="R259" i="75"/>
  <c r="Q259" i="75"/>
  <c r="P259" i="75"/>
  <c r="O259" i="75"/>
  <c r="N259" i="75"/>
  <c r="K258" i="75" l="1"/>
  <c r="K33" i="133" l="1"/>
  <c r="K32" i="133"/>
  <c r="K32" i="146" l="1"/>
  <c r="K33" i="144" l="1"/>
  <c r="L33" i="144" s="1"/>
  <c r="K32" i="144"/>
  <c r="L32" i="144" s="1"/>
  <c r="K33" i="131"/>
  <c r="K32" i="131"/>
  <c r="K33" i="75" l="1"/>
  <c r="K258" i="135" l="1"/>
  <c r="L258" i="135" s="1"/>
  <c r="K249" i="149" l="1"/>
  <c r="K250" i="149"/>
  <c r="K251" i="149"/>
  <c r="N251" i="149" s="1"/>
  <c r="K252" i="149"/>
  <c r="K253" i="149"/>
  <c r="N253" i="149" s="1"/>
  <c r="K254" i="149"/>
  <c r="N254" i="149" s="1"/>
  <c r="K255" i="149"/>
  <c r="K256" i="149"/>
  <c r="K257" i="149"/>
  <c r="N250" i="149"/>
  <c r="K4" i="149"/>
  <c r="K5" i="149"/>
  <c r="K6" i="149"/>
  <c r="K7" i="149"/>
  <c r="K8" i="149"/>
  <c r="K9" i="149"/>
  <c r="K10" i="149"/>
  <c r="K11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K31" i="149"/>
  <c r="K32" i="149"/>
  <c r="K33" i="149"/>
  <c r="K34" i="149"/>
  <c r="K35" i="149"/>
  <c r="K36" i="149"/>
  <c r="K37" i="149"/>
  <c r="K38" i="149"/>
  <c r="K39" i="149"/>
  <c r="K40" i="149"/>
  <c r="K41" i="149"/>
  <c r="K42" i="149"/>
  <c r="K43" i="149"/>
  <c r="K44" i="149"/>
  <c r="K45" i="149"/>
  <c r="K46" i="149"/>
  <c r="K47" i="149"/>
  <c r="K48" i="149"/>
  <c r="K49" i="149"/>
  <c r="K50" i="149"/>
  <c r="K51" i="149"/>
  <c r="K52" i="149"/>
  <c r="K53" i="149"/>
  <c r="K54" i="149"/>
  <c r="K55" i="149"/>
  <c r="K56" i="149"/>
  <c r="K57" i="149"/>
  <c r="K58" i="149"/>
  <c r="K59" i="149"/>
  <c r="K60" i="149"/>
  <c r="K61" i="149"/>
  <c r="K62" i="149"/>
  <c r="K63" i="149"/>
  <c r="K64" i="149"/>
  <c r="K65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81" i="149"/>
  <c r="K82" i="149"/>
  <c r="K83" i="149"/>
  <c r="K84" i="149"/>
  <c r="K85" i="149"/>
  <c r="K86" i="149"/>
  <c r="K87" i="149"/>
  <c r="K88" i="149"/>
  <c r="K89" i="149"/>
  <c r="K90" i="149"/>
  <c r="K91" i="149"/>
  <c r="K92" i="149"/>
  <c r="K93" i="149"/>
  <c r="K94" i="149"/>
  <c r="K95" i="149"/>
  <c r="K96" i="149"/>
  <c r="K97" i="149"/>
  <c r="K98" i="149"/>
  <c r="K99" i="149"/>
  <c r="K100" i="149"/>
  <c r="K101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23" i="149"/>
  <c r="K124" i="149"/>
  <c r="K125" i="149"/>
  <c r="K126" i="149"/>
  <c r="K127" i="149"/>
  <c r="K128" i="149"/>
  <c r="K129" i="149"/>
  <c r="K130" i="149"/>
  <c r="K131" i="149"/>
  <c r="K132" i="149"/>
  <c r="K133" i="149"/>
  <c r="K134" i="149"/>
  <c r="K135" i="149"/>
  <c r="K136" i="149"/>
  <c r="K137" i="149"/>
  <c r="K138" i="149"/>
  <c r="K139" i="149"/>
  <c r="K140" i="149"/>
  <c r="K141" i="149"/>
  <c r="K142" i="149"/>
  <c r="K143" i="149"/>
  <c r="K144" i="149"/>
  <c r="K145" i="149"/>
  <c r="K146" i="149"/>
  <c r="K147" i="149"/>
  <c r="K148" i="149"/>
  <c r="K149" i="149"/>
  <c r="K150" i="149"/>
  <c r="K151" i="149"/>
  <c r="K152" i="149"/>
  <c r="K153" i="149"/>
  <c r="K154" i="149"/>
  <c r="K155" i="149"/>
  <c r="K156" i="149"/>
  <c r="K157" i="149"/>
  <c r="K158" i="149"/>
  <c r="K159" i="149"/>
  <c r="K160" i="149"/>
  <c r="K161" i="149"/>
  <c r="K162" i="149"/>
  <c r="K163" i="149"/>
  <c r="K164" i="149"/>
  <c r="K165" i="149"/>
  <c r="K166" i="149"/>
  <c r="K167" i="149"/>
  <c r="K168" i="149"/>
  <c r="K169" i="149"/>
  <c r="K170" i="149"/>
  <c r="K171" i="149"/>
  <c r="K172" i="149"/>
  <c r="K173" i="149"/>
  <c r="K174" i="149"/>
  <c r="K175" i="149"/>
  <c r="K176" i="149"/>
  <c r="K177" i="149"/>
  <c r="K178" i="149"/>
  <c r="K179" i="149"/>
  <c r="K180" i="149"/>
  <c r="K181" i="149"/>
  <c r="K182" i="149"/>
  <c r="K183" i="149"/>
  <c r="K184" i="149"/>
  <c r="K185" i="149"/>
  <c r="K186" i="149"/>
  <c r="K187" i="149"/>
  <c r="K188" i="149"/>
  <c r="K189" i="149"/>
  <c r="K190" i="149"/>
  <c r="K191" i="149"/>
  <c r="K192" i="149"/>
  <c r="K193" i="149"/>
  <c r="K194" i="149"/>
  <c r="K195" i="149"/>
  <c r="K196" i="149"/>
  <c r="K197" i="149"/>
  <c r="K198" i="149"/>
  <c r="K199" i="149"/>
  <c r="K200" i="149"/>
  <c r="K201" i="149"/>
  <c r="K202" i="149"/>
  <c r="K203" i="149"/>
  <c r="K204" i="149"/>
  <c r="K205" i="149"/>
  <c r="K206" i="149"/>
  <c r="K207" i="149"/>
  <c r="K208" i="149"/>
  <c r="K209" i="149"/>
  <c r="K210" i="149"/>
  <c r="K211" i="149"/>
  <c r="K212" i="149"/>
  <c r="K213" i="149"/>
  <c r="K214" i="149"/>
  <c r="K215" i="149"/>
  <c r="K216" i="149"/>
  <c r="K217" i="149"/>
  <c r="K218" i="149"/>
  <c r="K219" i="149"/>
  <c r="K220" i="149"/>
  <c r="K221" i="149"/>
  <c r="K222" i="149"/>
  <c r="K223" i="149"/>
  <c r="K224" i="149"/>
  <c r="K225" i="149"/>
  <c r="K226" i="149"/>
  <c r="K227" i="149"/>
  <c r="K228" i="149"/>
  <c r="K229" i="149"/>
  <c r="K230" i="149"/>
  <c r="K231" i="149"/>
  <c r="K232" i="149"/>
  <c r="K233" i="149"/>
  <c r="K234" i="149"/>
  <c r="K235" i="149"/>
  <c r="K236" i="149"/>
  <c r="K237" i="149"/>
  <c r="K238" i="149"/>
  <c r="K239" i="149"/>
  <c r="K240" i="149"/>
  <c r="K241" i="149"/>
  <c r="K242" i="149"/>
  <c r="K243" i="149"/>
  <c r="K244" i="149"/>
  <c r="K245" i="149"/>
  <c r="K246" i="149"/>
  <c r="K247" i="149"/>
  <c r="K248" i="149"/>
  <c r="K3" i="149"/>
  <c r="M258" i="148"/>
  <c r="M257" i="148"/>
  <c r="M256" i="148"/>
  <c r="M255" i="148"/>
  <c r="M254" i="148"/>
  <c r="M253" i="148"/>
  <c r="M252" i="148"/>
  <c r="M251" i="148"/>
  <c r="M250" i="148"/>
  <c r="M249" i="148"/>
  <c r="M248" i="148"/>
  <c r="M247" i="148"/>
  <c r="M246" i="148"/>
  <c r="M245" i="148"/>
  <c r="M244" i="148"/>
  <c r="M243" i="148"/>
  <c r="M242" i="148"/>
  <c r="M241" i="148"/>
  <c r="M240" i="148"/>
  <c r="M239" i="148"/>
  <c r="M238" i="148"/>
  <c r="M237" i="148"/>
  <c r="M236" i="148"/>
  <c r="M235" i="148"/>
  <c r="M233" i="148"/>
  <c r="M232" i="148"/>
  <c r="M231" i="148"/>
  <c r="M230" i="148"/>
  <c r="M229" i="148"/>
  <c r="M228" i="148"/>
  <c r="M227" i="148"/>
  <c r="M226" i="148"/>
  <c r="M225" i="148"/>
  <c r="M224" i="148"/>
  <c r="M223" i="148"/>
  <c r="M222" i="148"/>
  <c r="M221" i="148"/>
  <c r="M220" i="148"/>
  <c r="M219" i="148"/>
  <c r="M218" i="148"/>
  <c r="M217" i="148"/>
  <c r="M216" i="148"/>
  <c r="M215" i="148"/>
  <c r="M214" i="148"/>
  <c r="M213" i="148"/>
  <c r="M212" i="148"/>
  <c r="M211" i="148"/>
  <c r="M210" i="148"/>
  <c r="M209" i="148"/>
  <c r="M208" i="148"/>
  <c r="M207" i="148"/>
  <c r="M206" i="148"/>
  <c r="M205" i="148"/>
  <c r="M204" i="148"/>
  <c r="M203" i="148"/>
  <c r="M202" i="148"/>
  <c r="M201" i="148"/>
  <c r="M200" i="148"/>
  <c r="M199" i="148"/>
  <c r="M198" i="148"/>
  <c r="M197" i="148"/>
  <c r="M196" i="148"/>
  <c r="M195" i="148"/>
  <c r="M194" i="148"/>
  <c r="M193" i="148"/>
  <c r="M192" i="148"/>
  <c r="M191" i="148"/>
  <c r="M190" i="148"/>
  <c r="M189" i="148"/>
  <c r="M188" i="148"/>
  <c r="M187" i="148"/>
  <c r="M186" i="148"/>
  <c r="M185" i="148"/>
  <c r="M184" i="148"/>
  <c r="M183" i="148"/>
  <c r="M182" i="148"/>
  <c r="M181" i="148"/>
  <c r="M180" i="148"/>
  <c r="M179" i="148"/>
  <c r="M178" i="148"/>
  <c r="M177" i="148"/>
  <c r="M176" i="148"/>
  <c r="M175" i="148"/>
  <c r="M174" i="148"/>
  <c r="M173" i="148"/>
  <c r="M172" i="148"/>
  <c r="M171" i="148"/>
  <c r="M170" i="148"/>
  <c r="M169" i="148"/>
  <c r="M168" i="148"/>
  <c r="M167" i="148"/>
  <c r="M166" i="148"/>
  <c r="M165" i="148"/>
  <c r="M164" i="148"/>
  <c r="M163" i="148"/>
  <c r="M162" i="148"/>
  <c r="M161" i="148"/>
  <c r="M160" i="148"/>
  <c r="M159" i="148"/>
  <c r="M158" i="148"/>
  <c r="M157" i="148"/>
  <c r="M156" i="148"/>
  <c r="M155" i="148"/>
  <c r="M154" i="148"/>
  <c r="M153" i="148"/>
  <c r="M152" i="148"/>
  <c r="M151" i="148"/>
  <c r="M150" i="148"/>
  <c r="M149" i="148"/>
  <c r="M148" i="148"/>
  <c r="M147" i="148"/>
  <c r="M146" i="148"/>
  <c r="M145" i="148"/>
  <c r="M144" i="148"/>
  <c r="M143" i="148"/>
  <c r="M142" i="148"/>
  <c r="M141" i="148"/>
  <c r="M140" i="148"/>
  <c r="M139" i="148"/>
  <c r="M138" i="148"/>
  <c r="M137" i="148"/>
  <c r="M136" i="148"/>
  <c r="M135" i="148"/>
  <c r="M134" i="148"/>
  <c r="M133" i="148"/>
  <c r="M132" i="148"/>
  <c r="M131" i="148"/>
  <c r="M130" i="148"/>
  <c r="M129" i="148"/>
  <c r="M128" i="148"/>
  <c r="M127" i="148"/>
  <c r="M126" i="148"/>
  <c r="M125" i="148"/>
  <c r="M124" i="148"/>
  <c r="M123" i="148"/>
  <c r="M122" i="148"/>
  <c r="M121" i="148"/>
  <c r="M120" i="148"/>
  <c r="M119" i="148"/>
  <c r="M118" i="148"/>
  <c r="M117" i="148"/>
  <c r="M116" i="148"/>
  <c r="M115" i="148"/>
  <c r="M114" i="148"/>
  <c r="M113" i="148"/>
  <c r="M112" i="148"/>
  <c r="M111" i="148"/>
  <c r="M110" i="148"/>
  <c r="M109" i="148"/>
  <c r="M108" i="148"/>
  <c r="M107" i="148"/>
  <c r="M106" i="148"/>
  <c r="M105" i="148"/>
  <c r="M104" i="148"/>
  <c r="M103" i="148"/>
  <c r="M102" i="148"/>
  <c r="M101" i="148"/>
  <c r="M100" i="148"/>
  <c r="M99" i="148"/>
  <c r="M98" i="148"/>
  <c r="M97" i="148"/>
  <c r="M96" i="148"/>
  <c r="M95" i="148"/>
  <c r="M94" i="148"/>
  <c r="M93" i="148"/>
  <c r="M92" i="148"/>
  <c r="M91" i="148"/>
  <c r="M90" i="148"/>
  <c r="M89" i="148"/>
  <c r="M88" i="148"/>
  <c r="M87" i="148"/>
  <c r="M86" i="148"/>
  <c r="M85" i="148"/>
  <c r="M84" i="148"/>
  <c r="M83" i="148"/>
  <c r="M82" i="148"/>
  <c r="M81" i="148"/>
  <c r="M80" i="148"/>
  <c r="M79" i="148"/>
  <c r="M78" i="148"/>
  <c r="M77" i="148"/>
  <c r="M76" i="148"/>
  <c r="M75" i="148"/>
  <c r="M74" i="148"/>
  <c r="M73" i="148"/>
  <c r="M72" i="148"/>
  <c r="M71" i="148"/>
  <c r="M70" i="148"/>
  <c r="M69" i="148"/>
  <c r="M68" i="148"/>
  <c r="M67" i="148"/>
  <c r="M66" i="148"/>
  <c r="M65" i="148"/>
  <c r="M64" i="148"/>
  <c r="M63" i="148"/>
  <c r="M62" i="148"/>
  <c r="M61" i="148"/>
  <c r="M60" i="148"/>
  <c r="M59" i="148"/>
  <c r="M58" i="148"/>
  <c r="M57" i="148"/>
  <c r="M56" i="148"/>
  <c r="M55" i="148"/>
  <c r="M54" i="148"/>
  <c r="M53" i="148"/>
  <c r="M52" i="148"/>
  <c r="M51" i="148"/>
  <c r="M50" i="148"/>
  <c r="M49" i="148"/>
  <c r="M48" i="148"/>
  <c r="M47" i="148"/>
  <c r="M46" i="148"/>
  <c r="M45" i="148"/>
  <c r="M44" i="148"/>
  <c r="M43" i="148"/>
  <c r="M42" i="148"/>
  <c r="M41" i="148"/>
  <c r="M40" i="148"/>
  <c r="M39" i="148"/>
  <c r="M38" i="148"/>
  <c r="M37" i="148"/>
  <c r="M36" i="148"/>
  <c r="M35" i="148"/>
  <c r="M34" i="148"/>
  <c r="M33" i="148"/>
  <c r="M32" i="148"/>
  <c r="M31" i="148"/>
  <c r="M30" i="148"/>
  <c r="M29" i="148"/>
  <c r="M28" i="148"/>
  <c r="M27" i="148"/>
  <c r="M26" i="148"/>
  <c r="M25" i="148"/>
  <c r="M24" i="148"/>
  <c r="M23" i="148"/>
  <c r="M22" i="148"/>
  <c r="M21" i="148"/>
  <c r="M20" i="148"/>
  <c r="M19" i="148"/>
  <c r="M18" i="148"/>
  <c r="M17" i="148"/>
  <c r="M16" i="148"/>
  <c r="M15" i="148"/>
  <c r="M14" i="148"/>
  <c r="M13" i="148"/>
  <c r="M12" i="148"/>
  <c r="M11" i="148"/>
  <c r="M10" i="148"/>
  <c r="M9" i="148"/>
  <c r="M8" i="148"/>
  <c r="M7" i="148"/>
  <c r="M6" i="148"/>
  <c r="M5" i="148"/>
  <c r="L4" i="148"/>
  <c r="M4" i="148" s="1"/>
  <c r="L258" i="147"/>
  <c r="M258" i="147" s="1"/>
  <c r="L257" i="147"/>
  <c r="M257" i="147" s="1"/>
  <c r="L256" i="147"/>
  <c r="M256" i="147" s="1"/>
  <c r="L255" i="147"/>
  <c r="M255" i="147" s="1"/>
  <c r="L254" i="147"/>
  <c r="M254" i="147" s="1"/>
  <c r="L253" i="147"/>
  <c r="M253" i="147" s="1"/>
  <c r="L252" i="147"/>
  <c r="M252" i="147" s="1"/>
  <c r="L251" i="147"/>
  <c r="M251" i="147" s="1"/>
  <c r="L250" i="147"/>
  <c r="M250" i="147" s="1"/>
  <c r="L249" i="147"/>
  <c r="M249" i="147" s="1"/>
  <c r="L248" i="147"/>
  <c r="M248" i="147" s="1"/>
  <c r="L247" i="147"/>
  <c r="M247" i="147" s="1"/>
  <c r="L246" i="147"/>
  <c r="M246" i="147" s="1"/>
  <c r="L245" i="147"/>
  <c r="M245" i="147" s="1"/>
  <c r="L244" i="147"/>
  <c r="M244" i="147" s="1"/>
  <c r="L243" i="147"/>
  <c r="M243" i="147" s="1"/>
  <c r="L242" i="147"/>
  <c r="M242" i="147" s="1"/>
  <c r="L241" i="147"/>
  <c r="M241" i="147" s="1"/>
  <c r="L240" i="147"/>
  <c r="M240" i="147" s="1"/>
  <c r="L239" i="147"/>
  <c r="M239" i="147" s="1"/>
  <c r="L238" i="147"/>
  <c r="M238" i="147" s="1"/>
  <c r="L237" i="147"/>
  <c r="M237" i="147" s="1"/>
  <c r="L236" i="147"/>
  <c r="M236" i="147" s="1"/>
  <c r="L235" i="147"/>
  <c r="M235" i="147" s="1"/>
  <c r="L234" i="147"/>
  <c r="L233" i="147"/>
  <c r="M233" i="147" s="1"/>
  <c r="L232" i="147"/>
  <c r="M232" i="147" s="1"/>
  <c r="L231" i="147"/>
  <c r="M231" i="147" s="1"/>
  <c r="L230" i="147"/>
  <c r="M230" i="147" s="1"/>
  <c r="L229" i="147"/>
  <c r="M229" i="147" s="1"/>
  <c r="L228" i="147"/>
  <c r="M228" i="147" s="1"/>
  <c r="L227" i="147"/>
  <c r="M227" i="147" s="1"/>
  <c r="L226" i="147"/>
  <c r="M226" i="147" s="1"/>
  <c r="L225" i="147"/>
  <c r="M225" i="147" s="1"/>
  <c r="L224" i="147"/>
  <c r="M224" i="147" s="1"/>
  <c r="L223" i="147"/>
  <c r="M223" i="147" s="1"/>
  <c r="L222" i="147"/>
  <c r="M222" i="147" s="1"/>
  <c r="L221" i="147"/>
  <c r="M221" i="147" s="1"/>
  <c r="L220" i="147"/>
  <c r="M220" i="147" s="1"/>
  <c r="L219" i="147"/>
  <c r="M219" i="147" s="1"/>
  <c r="L218" i="147"/>
  <c r="M218" i="147" s="1"/>
  <c r="L217" i="147"/>
  <c r="M217" i="147" s="1"/>
  <c r="L216" i="147"/>
  <c r="M216" i="147" s="1"/>
  <c r="L215" i="147"/>
  <c r="M215" i="147" s="1"/>
  <c r="L214" i="147"/>
  <c r="M214" i="147" s="1"/>
  <c r="L213" i="147"/>
  <c r="M213" i="147" s="1"/>
  <c r="L212" i="147"/>
  <c r="M212" i="147" s="1"/>
  <c r="L211" i="147"/>
  <c r="M211" i="147" s="1"/>
  <c r="L210" i="147"/>
  <c r="M210" i="147" s="1"/>
  <c r="L209" i="147"/>
  <c r="M209" i="147" s="1"/>
  <c r="L208" i="147"/>
  <c r="M208" i="147" s="1"/>
  <c r="L207" i="147"/>
  <c r="M207" i="147" s="1"/>
  <c r="L206" i="147"/>
  <c r="M206" i="147" s="1"/>
  <c r="L205" i="147"/>
  <c r="M205" i="147" s="1"/>
  <c r="L204" i="147"/>
  <c r="M204" i="147" s="1"/>
  <c r="L203" i="147"/>
  <c r="M203" i="147" s="1"/>
  <c r="L202" i="147"/>
  <c r="M202" i="147" s="1"/>
  <c r="L201" i="147"/>
  <c r="M201" i="147" s="1"/>
  <c r="L200" i="147"/>
  <c r="M200" i="147" s="1"/>
  <c r="L199" i="147"/>
  <c r="M199" i="147" s="1"/>
  <c r="L198" i="147"/>
  <c r="M198" i="147" s="1"/>
  <c r="L197" i="147"/>
  <c r="M197" i="147" s="1"/>
  <c r="L196" i="147"/>
  <c r="M196" i="147" s="1"/>
  <c r="L195" i="147"/>
  <c r="M195" i="147" s="1"/>
  <c r="L194" i="147"/>
  <c r="M194" i="147" s="1"/>
  <c r="L193" i="147"/>
  <c r="M193" i="147" s="1"/>
  <c r="L192" i="147"/>
  <c r="M192" i="147" s="1"/>
  <c r="L191" i="147"/>
  <c r="M191" i="147" s="1"/>
  <c r="L190" i="147"/>
  <c r="M190" i="147" s="1"/>
  <c r="L189" i="147"/>
  <c r="M189" i="147" s="1"/>
  <c r="L188" i="147"/>
  <c r="M188" i="147" s="1"/>
  <c r="L187" i="147"/>
  <c r="M187" i="147" s="1"/>
  <c r="L186" i="147"/>
  <c r="M186" i="147" s="1"/>
  <c r="L185" i="147"/>
  <c r="M185" i="147" s="1"/>
  <c r="L184" i="147"/>
  <c r="M184" i="147" s="1"/>
  <c r="L183" i="147"/>
  <c r="M183" i="147" s="1"/>
  <c r="L182" i="147"/>
  <c r="M182" i="147" s="1"/>
  <c r="L181" i="147"/>
  <c r="M181" i="147" s="1"/>
  <c r="L180" i="147"/>
  <c r="M180" i="147" s="1"/>
  <c r="L179" i="147"/>
  <c r="M179" i="147" s="1"/>
  <c r="L178" i="147"/>
  <c r="M178" i="147" s="1"/>
  <c r="L177" i="147"/>
  <c r="M177" i="147" s="1"/>
  <c r="L176" i="147"/>
  <c r="M176" i="147" s="1"/>
  <c r="L175" i="147"/>
  <c r="M175" i="147" s="1"/>
  <c r="L174" i="147"/>
  <c r="M174" i="147" s="1"/>
  <c r="L173" i="147"/>
  <c r="M173" i="147" s="1"/>
  <c r="L172" i="147"/>
  <c r="M172" i="147" s="1"/>
  <c r="L171" i="147"/>
  <c r="M171" i="147" s="1"/>
  <c r="L170" i="147"/>
  <c r="M170" i="147" s="1"/>
  <c r="L169" i="147"/>
  <c r="M169" i="147" s="1"/>
  <c r="L168" i="147"/>
  <c r="M168" i="147" s="1"/>
  <c r="L167" i="147"/>
  <c r="M167" i="147" s="1"/>
  <c r="L166" i="147"/>
  <c r="M166" i="147" s="1"/>
  <c r="L165" i="147"/>
  <c r="M165" i="147" s="1"/>
  <c r="L164" i="147"/>
  <c r="M164" i="147" s="1"/>
  <c r="L163" i="147"/>
  <c r="M163" i="147" s="1"/>
  <c r="L162" i="147"/>
  <c r="M162" i="147" s="1"/>
  <c r="L161" i="147"/>
  <c r="M161" i="147" s="1"/>
  <c r="L160" i="147"/>
  <c r="M160" i="147" s="1"/>
  <c r="L159" i="147"/>
  <c r="M159" i="147" s="1"/>
  <c r="L158" i="147"/>
  <c r="M158" i="147" s="1"/>
  <c r="L157" i="147"/>
  <c r="M157" i="147" s="1"/>
  <c r="L156" i="147"/>
  <c r="M156" i="147" s="1"/>
  <c r="L155" i="147"/>
  <c r="M155" i="147" s="1"/>
  <c r="L154" i="147"/>
  <c r="M154" i="147" s="1"/>
  <c r="L153" i="147"/>
  <c r="M153" i="147" s="1"/>
  <c r="L152" i="147"/>
  <c r="M152" i="147" s="1"/>
  <c r="L151" i="147"/>
  <c r="M151" i="147" s="1"/>
  <c r="L150" i="147"/>
  <c r="M150" i="147" s="1"/>
  <c r="L149" i="147"/>
  <c r="M149" i="147" s="1"/>
  <c r="L148" i="147"/>
  <c r="M148" i="147" s="1"/>
  <c r="L147" i="147"/>
  <c r="M147" i="147" s="1"/>
  <c r="L146" i="147"/>
  <c r="M146" i="147" s="1"/>
  <c r="L145" i="147"/>
  <c r="M145" i="147" s="1"/>
  <c r="L144" i="147"/>
  <c r="M144" i="147" s="1"/>
  <c r="L143" i="147"/>
  <c r="M143" i="147" s="1"/>
  <c r="L142" i="147"/>
  <c r="M142" i="147" s="1"/>
  <c r="L141" i="147"/>
  <c r="M141" i="147" s="1"/>
  <c r="L140" i="147"/>
  <c r="M140" i="147" s="1"/>
  <c r="L139" i="147"/>
  <c r="M139" i="147" s="1"/>
  <c r="L138" i="147"/>
  <c r="M138" i="147" s="1"/>
  <c r="L137" i="147"/>
  <c r="M137" i="147" s="1"/>
  <c r="L136" i="147"/>
  <c r="M136" i="147" s="1"/>
  <c r="L135" i="147"/>
  <c r="M135" i="147" s="1"/>
  <c r="L134" i="147"/>
  <c r="M134" i="147" s="1"/>
  <c r="L133" i="147"/>
  <c r="M133" i="147" s="1"/>
  <c r="L132" i="147"/>
  <c r="M132" i="147" s="1"/>
  <c r="L131" i="147"/>
  <c r="M131" i="147" s="1"/>
  <c r="L130" i="147"/>
  <c r="M130" i="147" s="1"/>
  <c r="L129" i="147"/>
  <c r="M129" i="147" s="1"/>
  <c r="L128" i="147"/>
  <c r="M128" i="147" s="1"/>
  <c r="L127" i="147"/>
  <c r="M127" i="147" s="1"/>
  <c r="L126" i="147"/>
  <c r="M126" i="147" s="1"/>
  <c r="L125" i="147"/>
  <c r="M125" i="147" s="1"/>
  <c r="L124" i="147"/>
  <c r="M124" i="147" s="1"/>
  <c r="L123" i="147"/>
  <c r="M123" i="147" s="1"/>
  <c r="L122" i="147"/>
  <c r="M122" i="147" s="1"/>
  <c r="L121" i="147"/>
  <c r="M121" i="147" s="1"/>
  <c r="L120" i="147"/>
  <c r="M120" i="147" s="1"/>
  <c r="L119" i="147"/>
  <c r="M119" i="147" s="1"/>
  <c r="L118" i="147"/>
  <c r="M118" i="147" s="1"/>
  <c r="L117" i="147"/>
  <c r="M117" i="147" s="1"/>
  <c r="L116" i="147"/>
  <c r="M116" i="147" s="1"/>
  <c r="L115" i="147"/>
  <c r="M115" i="147" s="1"/>
  <c r="L114" i="147"/>
  <c r="M114" i="147" s="1"/>
  <c r="L113" i="147"/>
  <c r="M113" i="147" s="1"/>
  <c r="L112" i="147"/>
  <c r="M112" i="147" s="1"/>
  <c r="L111" i="147"/>
  <c r="M111" i="147" s="1"/>
  <c r="L110" i="147"/>
  <c r="M110" i="147" s="1"/>
  <c r="L109" i="147"/>
  <c r="M109" i="147" s="1"/>
  <c r="L108" i="147"/>
  <c r="M108" i="147" s="1"/>
  <c r="L107" i="147"/>
  <c r="M107" i="147" s="1"/>
  <c r="L106" i="147"/>
  <c r="M106" i="147" s="1"/>
  <c r="L105" i="147"/>
  <c r="M105" i="147" s="1"/>
  <c r="L104" i="147"/>
  <c r="M104" i="147" s="1"/>
  <c r="L103" i="147"/>
  <c r="M103" i="147" s="1"/>
  <c r="L102" i="147"/>
  <c r="M102" i="147" s="1"/>
  <c r="L101" i="147"/>
  <c r="M101" i="147" s="1"/>
  <c r="L100" i="147"/>
  <c r="M100" i="147" s="1"/>
  <c r="L99" i="147"/>
  <c r="M99" i="147" s="1"/>
  <c r="L98" i="147"/>
  <c r="M98" i="147" s="1"/>
  <c r="L97" i="147"/>
  <c r="M97" i="147" s="1"/>
  <c r="L96" i="147"/>
  <c r="M96" i="147" s="1"/>
  <c r="L95" i="147"/>
  <c r="M95" i="147" s="1"/>
  <c r="L94" i="147"/>
  <c r="M94" i="147" s="1"/>
  <c r="L93" i="147"/>
  <c r="M93" i="147" s="1"/>
  <c r="L92" i="147"/>
  <c r="M92" i="147" s="1"/>
  <c r="L91" i="147"/>
  <c r="M91" i="147" s="1"/>
  <c r="L90" i="147"/>
  <c r="M90" i="147" s="1"/>
  <c r="L89" i="147"/>
  <c r="M89" i="147" s="1"/>
  <c r="L88" i="147"/>
  <c r="M88" i="147" s="1"/>
  <c r="L87" i="147"/>
  <c r="M87" i="147" s="1"/>
  <c r="L86" i="147"/>
  <c r="M86" i="147" s="1"/>
  <c r="L85" i="147"/>
  <c r="M85" i="147" s="1"/>
  <c r="L84" i="147"/>
  <c r="M84" i="147" s="1"/>
  <c r="L83" i="147"/>
  <c r="M83" i="147" s="1"/>
  <c r="L82" i="147"/>
  <c r="M82" i="147" s="1"/>
  <c r="L81" i="147"/>
  <c r="M81" i="147" s="1"/>
  <c r="L80" i="147"/>
  <c r="M80" i="147" s="1"/>
  <c r="L79" i="147"/>
  <c r="M79" i="147" s="1"/>
  <c r="L78" i="147"/>
  <c r="M78" i="147" s="1"/>
  <c r="L77" i="147"/>
  <c r="M77" i="147" s="1"/>
  <c r="L76" i="147"/>
  <c r="M76" i="147" s="1"/>
  <c r="L75" i="147"/>
  <c r="M75" i="147" s="1"/>
  <c r="L74" i="147"/>
  <c r="M74" i="147" s="1"/>
  <c r="L73" i="147"/>
  <c r="M73" i="147" s="1"/>
  <c r="L72" i="147"/>
  <c r="M72" i="147" s="1"/>
  <c r="L71" i="147"/>
  <c r="M71" i="147" s="1"/>
  <c r="L70" i="147"/>
  <c r="M70" i="147" s="1"/>
  <c r="L69" i="147"/>
  <c r="M69" i="147" s="1"/>
  <c r="L68" i="147"/>
  <c r="M68" i="147" s="1"/>
  <c r="L67" i="147"/>
  <c r="M67" i="147" s="1"/>
  <c r="L66" i="147"/>
  <c r="M66" i="147" s="1"/>
  <c r="L65" i="147"/>
  <c r="M65" i="147" s="1"/>
  <c r="L64" i="147"/>
  <c r="M64" i="147" s="1"/>
  <c r="L63" i="147"/>
  <c r="M63" i="147" s="1"/>
  <c r="L62" i="147"/>
  <c r="M62" i="147" s="1"/>
  <c r="L61" i="147"/>
  <c r="M61" i="147" s="1"/>
  <c r="L60" i="147"/>
  <c r="M60" i="147" s="1"/>
  <c r="L59" i="147"/>
  <c r="M59" i="147" s="1"/>
  <c r="L58" i="147"/>
  <c r="M58" i="147" s="1"/>
  <c r="L57" i="147"/>
  <c r="M57" i="147" s="1"/>
  <c r="L56" i="147"/>
  <c r="M56" i="147" s="1"/>
  <c r="L55" i="147"/>
  <c r="M55" i="147" s="1"/>
  <c r="L54" i="147"/>
  <c r="M54" i="147" s="1"/>
  <c r="L53" i="147"/>
  <c r="M53" i="147" s="1"/>
  <c r="L52" i="147"/>
  <c r="M52" i="147" s="1"/>
  <c r="L51" i="147"/>
  <c r="M51" i="147" s="1"/>
  <c r="L50" i="147"/>
  <c r="M50" i="147" s="1"/>
  <c r="L49" i="147"/>
  <c r="M49" i="147" s="1"/>
  <c r="L48" i="147"/>
  <c r="M48" i="147" s="1"/>
  <c r="L47" i="147"/>
  <c r="M47" i="147" s="1"/>
  <c r="L46" i="147"/>
  <c r="M46" i="147" s="1"/>
  <c r="L45" i="147"/>
  <c r="M45" i="147" s="1"/>
  <c r="L44" i="147"/>
  <c r="M44" i="147" s="1"/>
  <c r="L43" i="147"/>
  <c r="M43" i="147" s="1"/>
  <c r="L42" i="147"/>
  <c r="M42" i="147" s="1"/>
  <c r="L41" i="147"/>
  <c r="M41" i="147" s="1"/>
  <c r="L40" i="147"/>
  <c r="M40" i="147" s="1"/>
  <c r="L39" i="147"/>
  <c r="M39" i="147" s="1"/>
  <c r="L38" i="147"/>
  <c r="M38" i="147" s="1"/>
  <c r="L37" i="147"/>
  <c r="M37" i="147" s="1"/>
  <c r="L36" i="147"/>
  <c r="M36" i="147" s="1"/>
  <c r="L35" i="147"/>
  <c r="M35" i="147" s="1"/>
  <c r="L34" i="147"/>
  <c r="M34" i="147" s="1"/>
  <c r="L33" i="147"/>
  <c r="M33" i="147" s="1"/>
  <c r="L32" i="147"/>
  <c r="M32" i="147" s="1"/>
  <c r="L31" i="147"/>
  <c r="M31" i="147" s="1"/>
  <c r="L30" i="147"/>
  <c r="M30" i="147" s="1"/>
  <c r="L29" i="147"/>
  <c r="M29" i="147" s="1"/>
  <c r="L28" i="147"/>
  <c r="M28" i="147" s="1"/>
  <c r="L27" i="147"/>
  <c r="M27" i="147" s="1"/>
  <c r="L26" i="147"/>
  <c r="M26" i="147" s="1"/>
  <c r="L25" i="147"/>
  <c r="M25" i="147" s="1"/>
  <c r="L24" i="147"/>
  <c r="M24" i="147" s="1"/>
  <c r="L23" i="147"/>
  <c r="M23" i="147" s="1"/>
  <c r="L22" i="147"/>
  <c r="M22" i="147" s="1"/>
  <c r="L21" i="147"/>
  <c r="M21" i="147" s="1"/>
  <c r="L20" i="147"/>
  <c r="M20" i="147" s="1"/>
  <c r="L19" i="147"/>
  <c r="M19" i="147" s="1"/>
  <c r="L18" i="147"/>
  <c r="M18" i="147" s="1"/>
  <c r="L17" i="147"/>
  <c r="M17" i="147" s="1"/>
  <c r="L16" i="147"/>
  <c r="M16" i="147" s="1"/>
  <c r="L15" i="147"/>
  <c r="M15" i="147" s="1"/>
  <c r="L14" i="147"/>
  <c r="M14" i="147" s="1"/>
  <c r="L13" i="147"/>
  <c r="M13" i="147" s="1"/>
  <c r="L12" i="147"/>
  <c r="M12" i="147" s="1"/>
  <c r="L11" i="147"/>
  <c r="M11" i="147" s="1"/>
  <c r="L10" i="147"/>
  <c r="M10" i="147" s="1"/>
  <c r="L9" i="147"/>
  <c r="M9" i="147" s="1"/>
  <c r="L8" i="147"/>
  <c r="M8" i="147" s="1"/>
  <c r="L7" i="147"/>
  <c r="M7" i="147" s="1"/>
  <c r="L6" i="147"/>
  <c r="M6" i="147" s="1"/>
  <c r="L5" i="147"/>
  <c r="M5" i="147" s="1"/>
  <c r="L4" i="147"/>
  <c r="M4" i="147" s="1"/>
  <c r="L258" i="146"/>
  <c r="M258" i="146" s="1"/>
  <c r="L257" i="146"/>
  <c r="M257" i="146" s="1"/>
  <c r="L256" i="146"/>
  <c r="M256" i="146" s="1"/>
  <c r="L255" i="146"/>
  <c r="M255" i="146" s="1"/>
  <c r="L254" i="146"/>
  <c r="M254" i="146" s="1"/>
  <c r="L253" i="146"/>
  <c r="M253" i="146" s="1"/>
  <c r="L252" i="146"/>
  <c r="M252" i="146" s="1"/>
  <c r="L251" i="146"/>
  <c r="M251" i="146" s="1"/>
  <c r="L250" i="146"/>
  <c r="M250" i="146" s="1"/>
  <c r="L249" i="146"/>
  <c r="M249" i="146" s="1"/>
  <c r="L248" i="146"/>
  <c r="M248" i="146" s="1"/>
  <c r="L247" i="146"/>
  <c r="M247" i="146" s="1"/>
  <c r="L246" i="146"/>
  <c r="M246" i="146" s="1"/>
  <c r="L245" i="146"/>
  <c r="M245" i="146" s="1"/>
  <c r="L244" i="146"/>
  <c r="M244" i="146" s="1"/>
  <c r="L243" i="146"/>
  <c r="M243" i="146" s="1"/>
  <c r="L242" i="146"/>
  <c r="M242" i="146" s="1"/>
  <c r="L241" i="146"/>
  <c r="M241" i="146" s="1"/>
  <c r="L240" i="146"/>
  <c r="M240" i="146" s="1"/>
  <c r="L239" i="146"/>
  <c r="M239" i="146" s="1"/>
  <c r="L238" i="146"/>
  <c r="M238" i="146" s="1"/>
  <c r="L237" i="146"/>
  <c r="M237" i="146" s="1"/>
  <c r="L236" i="146"/>
  <c r="M236" i="146" s="1"/>
  <c r="L235" i="146"/>
  <c r="M235" i="146" s="1"/>
  <c r="L234" i="146"/>
  <c r="L233" i="146"/>
  <c r="M233" i="146" s="1"/>
  <c r="L232" i="146"/>
  <c r="M232" i="146" s="1"/>
  <c r="L231" i="146"/>
  <c r="M231" i="146" s="1"/>
  <c r="L230" i="146"/>
  <c r="M230" i="146" s="1"/>
  <c r="L229" i="146"/>
  <c r="M229" i="146" s="1"/>
  <c r="L228" i="146"/>
  <c r="M228" i="146" s="1"/>
  <c r="L227" i="146"/>
  <c r="M227" i="146" s="1"/>
  <c r="L226" i="146"/>
  <c r="M226" i="146" s="1"/>
  <c r="L225" i="146"/>
  <c r="M225" i="146" s="1"/>
  <c r="L224" i="146"/>
  <c r="M224" i="146" s="1"/>
  <c r="L223" i="146"/>
  <c r="M223" i="146" s="1"/>
  <c r="L222" i="146"/>
  <c r="M222" i="146" s="1"/>
  <c r="L221" i="146"/>
  <c r="M221" i="146" s="1"/>
  <c r="L220" i="146"/>
  <c r="M220" i="146" s="1"/>
  <c r="L219" i="146"/>
  <c r="M219" i="146" s="1"/>
  <c r="L218" i="146"/>
  <c r="M218" i="146" s="1"/>
  <c r="L217" i="146"/>
  <c r="M217" i="146" s="1"/>
  <c r="L216" i="146"/>
  <c r="M216" i="146" s="1"/>
  <c r="L215" i="146"/>
  <c r="M215" i="146" s="1"/>
  <c r="L214" i="146"/>
  <c r="M214" i="146" s="1"/>
  <c r="L213" i="146"/>
  <c r="M213" i="146" s="1"/>
  <c r="L212" i="146"/>
  <c r="M212" i="146" s="1"/>
  <c r="L211" i="146"/>
  <c r="M211" i="146" s="1"/>
  <c r="L210" i="146"/>
  <c r="M210" i="146" s="1"/>
  <c r="L209" i="146"/>
  <c r="M209" i="146" s="1"/>
  <c r="L208" i="146"/>
  <c r="M208" i="146" s="1"/>
  <c r="L207" i="146"/>
  <c r="M207" i="146" s="1"/>
  <c r="L206" i="146"/>
  <c r="M206" i="146" s="1"/>
  <c r="L205" i="146"/>
  <c r="M205" i="146" s="1"/>
  <c r="L204" i="146"/>
  <c r="M204" i="146" s="1"/>
  <c r="L203" i="146"/>
  <c r="M203" i="146" s="1"/>
  <c r="L202" i="146"/>
  <c r="M202" i="146" s="1"/>
  <c r="L201" i="146"/>
  <c r="M201" i="146" s="1"/>
  <c r="L200" i="146"/>
  <c r="M200" i="146" s="1"/>
  <c r="L199" i="146"/>
  <c r="M199" i="146" s="1"/>
  <c r="L198" i="146"/>
  <c r="M198" i="146" s="1"/>
  <c r="L197" i="146"/>
  <c r="M197" i="146" s="1"/>
  <c r="L196" i="146"/>
  <c r="M196" i="146" s="1"/>
  <c r="L195" i="146"/>
  <c r="M195" i="146" s="1"/>
  <c r="L194" i="146"/>
  <c r="M194" i="146" s="1"/>
  <c r="L193" i="146"/>
  <c r="M193" i="146" s="1"/>
  <c r="L192" i="146"/>
  <c r="M192" i="146" s="1"/>
  <c r="L191" i="146"/>
  <c r="M191" i="146" s="1"/>
  <c r="L190" i="146"/>
  <c r="M190" i="146" s="1"/>
  <c r="L189" i="146"/>
  <c r="M189" i="146" s="1"/>
  <c r="L188" i="146"/>
  <c r="M188" i="146" s="1"/>
  <c r="L187" i="146"/>
  <c r="M187" i="146" s="1"/>
  <c r="L186" i="146"/>
  <c r="M186" i="146" s="1"/>
  <c r="L185" i="146"/>
  <c r="M185" i="146" s="1"/>
  <c r="L184" i="146"/>
  <c r="M184" i="146" s="1"/>
  <c r="L183" i="146"/>
  <c r="M183" i="146" s="1"/>
  <c r="L182" i="146"/>
  <c r="M182" i="146" s="1"/>
  <c r="L181" i="146"/>
  <c r="M181" i="146" s="1"/>
  <c r="L180" i="146"/>
  <c r="M180" i="146" s="1"/>
  <c r="L179" i="146"/>
  <c r="M179" i="146" s="1"/>
  <c r="L178" i="146"/>
  <c r="M178" i="146" s="1"/>
  <c r="L177" i="146"/>
  <c r="M177" i="146" s="1"/>
  <c r="L176" i="146"/>
  <c r="M176" i="146" s="1"/>
  <c r="L175" i="146"/>
  <c r="M175" i="146" s="1"/>
  <c r="L174" i="146"/>
  <c r="M174" i="146" s="1"/>
  <c r="L173" i="146"/>
  <c r="M173" i="146" s="1"/>
  <c r="L172" i="146"/>
  <c r="M172" i="146" s="1"/>
  <c r="L171" i="146"/>
  <c r="M171" i="146" s="1"/>
  <c r="L170" i="146"/>
  <c r="M170" i="146" s="1"/>
  <c r="L169" i="146"/>
  <c r="M169" i="146" s="1"/>
  <c r="L168" i="146"/>
  <c r="M168" i="146" s="1"/>
  <c r="L167" i="146"/>
  <c r="M167" i="146" s="1"/>
  <c r="L166" i="146"/>
  <c r="M166" i="146" s="1"/>
  <c r="L165" i="146"/>
  <c r="M165" i="146" s="1"/>
  <c r="L164" i="146"/>
  <c r="M164" i="146" s="1"/>
  <c r="L163" i="146"/>
  <c r="M163" i="146" s="1"/>
  <c r="L162" i="146"/>
  <c r="M162" i="146" s="1"/>
  <c r="L161" i="146"/>
  <c r="M161" i="146" s="1"/>
  <c r="L160" i="146"/>
  <c r="M160" i="146" s="1"/>
  <c r="L159" i="146"/>
  <c r="M159" i="146" s="1"/>
  <c r="L158" i="146"/>
  <c r="M158" i="146" s="1"/>
  <c r="L157" i="146"/>
  <c r="M157" i="146" s="1"/>
  <c r="L156" i="146"/>
  <c r="M156" i="146" s="1"/>
  <c r="L155" i="146"/>
  <c r="M155" i="146" s="1"/>
  <c r="L154" i="146"/>
  <c r="M154" i="146" s="1"/>
  <c r="L153" i="146"/>
  <c r="M153" i="146" s="1"/>
  <c r="L152" i="146"/>
  <c r="M152" i="146" s="1"/>
  <c r="L151" i="146"/>
  <c r="M151" i="146" s="1"/>
  <c r="L150" i="146"/>
  <c r="M150" i="146" s="1"/>
  <c r="L149" i="146"/>
  <c r="M149" i="146" s="1"/>
  <c r="L148" i="146"/>
  <c r="M148" i="146" s="1"/>
  <c r="L147" i="146"/>
  <c r="M147" i="146" s="1"/>
  <c r="L146" i="146"/>
  <c r="M146" i="146" s="1"/>
  <c r="L145" i="146"/>
  <c r="M145" i="146" s="1"/>
  <c r="L144" i="146"/>
  <c r="M144" i="146" s="1"/>
  <c r="L143" i="146"/>
  <c r="M143" i="146" s="1"/>
  <c r="L142" i="146"/>
  <c r="M142" i="146" s="1"/>
  <c r="L141" i="146"/>
  <c r="M141" i="146" s="1"/>
  <c r="L140" i="146"/>
  <c r="M140" i="146" s="1"/>
  <c r="L139" i="146"/>
  <c r="M139" i="146" s="1"/>
  <c r="L138" i="146"/>
  <c r="M138" i="146" s="1"/>
  <c r="L137" i="146"/>
  <c r="M137" i="146" s="1"/>
  <c r="L136" i="146"/>
  <c r="M136" i="146" s="1"/>
  <c r="L135" i="146"/>
  <c r="M135" i="146" s="1"/>
  <c r="L134" i="146"/>
  <c r="M134" i="146" s="1"/>
  <c r="L133" i="146"/>
  <c r="M133" i="146" s="1"/>
  <c r="L132" i="146"/>
  <c r="M132" i="146" s="1"/>
  <c r="L131" i="146"/>
  <c r="M131" i="146" s="1"/>
  <c r="L130" i="146"/>
  <c r="M130" i="146" s="1"/>
  <c r="L129" i="146"/>
  <c r="M129" i="146" s="1"/>
  <c r="L128" i="146"/>
  <c r="M128" i="146" s="1"/>
  <c r="L127" i="146"/>
  <c r="M127" i="146" s="1"/>
  <c r="L126" i="146"/>
  <c r="M126" i="146" s="1"/>
  <c r="L125" i="146"/>
  <c r="M125" i="146" s="1"/>
  <c r="L124" i="146"/>
  <c r="M124" i="146" s="1"/>
  <c r="L123" i="146"/>
  <c r="M123" i="146" s="1"/>
  <c r="L122" i="146"/>
  <c r="M122" i="146" s="1"/>
  <c r="L121" i="146"/>
  <c r="M121" i="146" s="1"/>
  <c r="L120" i="146"/>
  <c r="M120" i="146" s="1"/>
  <c r="L119" i="146"/>
  <c r="M119" i="146" s="1"/>
  <c r="L118" i="146"/>
  <c r="M118" i="146" s="1"/>
  <c r="L117" i="146"/>
  <c r="M117" i="146" s="1"/>
  <c r="L116" i="146"/>
  <c r="M116" i="146" s="1"/>
  <c r="L115" i="146"/>
  <c r="M115" i="146" s="1"/>
  <c r="L114" i="146"/>
  <c r="M114" i="146" s="1"/>
  <c r="L113" i="146"/>
  <c r="M113" i="146" s="1"/>
  <c r="L112" i="146"/>
  <c r="M112" i="146" s="1"/>
  <c r="L111" i="146"/>
  <c r="M111" i="146" s="1"/>
  <c r="L110" i="146"/>
  <c r="M110" i="146" s="1"/>
  <c r="L109" i="146"/>
  <c r="M109" i="146" s="1"/>
  <c r="L108" i="146"/>
  <c r="M108" i="146" s="1"/>
  <c r="L107" i="146"/>
  <c r="M107" i="146" s="1"/>
  <c r="L106" i="146"/>
  <c r="M106" i="146" s="1"/>
  <c r="L105" i="146"/>
  <c r="M105" i="146" s="1"/>
  <c r="L104" i="146"/>
  <c r="M104" i="146" s="1"/>
  <c r="L103" i="146"/>
  <c r="M103" i="146" s="1"/>
  <c r="L102" i="146"/>
  <c r="M102" i="146" s="1"/>
  <c r="L101" i="146"/>
  <c r="M101" i="146" s="1"/>
  <c r="L100" i="146"/>
  <c r="M100" i="146" s="1"/>
  <c r="L99" i="146"/>
  <c r="M99" i="146" s="1"/>
  <c r="L98" i="146"/>
  <c r="M98" i="146" s="1"/>
  <c r="L97" i="146"/>
  <c r="M97" i="146" s="1"/>
  <c r="L96" i="146"/>
  <c r="M96" i="146" s="1"/>
  <c r="L95" i="146"/>
  <c r="M95" i="146" s="1"/>
  <c r="L94" i="146"/>
  <c r="M94" i="146" s="1"/>
  <c r="L93" i="146"/>
  <c r="M93" i="146" s="1"/>
  <c r="L92" i="146"/>
  <c r="M92" i="146" s="1"/>
  <c r="L91" i="146"/>
  <c r="M91" i="146" s="1"/>
  <c r="L90" i="146"/>
  <c r="M90" i="146" s="1"/>
  <c r="L89" i="146"/>
  <c r="M89" i="146" s="1"/>
  <c r="L88" i="146"/>
  <c r="M88" i="146" s="1"/>
  <c r="L87" i="146"/>
  <c r="M87" i="146" s="1"/>
  <c r="L86" i="146"/>
  <c r="M86" i="146" s="1"/>
  <c r="L85" i="146"/>
  <c r="M85" i="146" s="1"/>
  <c r="L84" i="146"/>
  <c r="M84" i="146" s="1"/>
  <c r="L83" i="146"/>
  <c r="M83" i="146" s="1"/>
  <c r="L82" i="146"/>
  <c r="M82" i="146" s="1"/>
  <c r="L81" i="146"/>
  <c r="M81" i="146" s="1"/>
  <c r="L80" i="146"/>
  <c r="M80" i="146" s="1"/>
  <c r="L79" i="146"/>
  <c r="M79" i="146" s="1"/>
  <c r="L78" i="146"/>
  <c r="M78" i="146" s="1"/>
  <c r="L77" i="146"/>
  <c r="M77" i="146" s="1"/>
  <c r="L76" i="146"/>
  <c r="M76" i="146" s="1"/>
  <c r="L75" i="146"/>
  <c r="M75" i="146" s="1"/>
  <c r="L74" i="146"/>
  <c r="M74" i="146" s="1"/>
  <c r="L73" i="146"/>
  <c r="M73" i="146" s="1"/>
  <c r="L72" i="146"/>
  <c r="M72" i="146" s="1"/>
  <c r="L71" i="146"/>
  <c r="M71" i="146" s="1"/>
  <c r="L70" i="146"/>
  <c r="M70" i="146" s="1"/>
  <c r="L69" i="146"/>
  <c r="M69" i="146" s="1"/>
  <c r="L68" i="146"/>
  <c r="M68" i="146" s="1"/>
  <c r="L67" i="146"/>
  <c r="M67" i="146" s="1"/>
  <c r="L66" i="146"/>
  <c r="M66" i="146" s="1"/>
  <c r="L65" i="146"/>
  <c r="M65" i="146" s="1"/>
  <c r="L64" i="146"/>
  <c r="M64" i="146" s="1"/>
  <c r="L63" i="146"/>
  <c r="M63" i="146" s="1"/>
  <c r="L62" i="146"/>
  <c r="M62" i="146" s="1"/>
  <c r="L61" i="146"/>
  <c r="M61" i="146" s="1"/>
  <c r="L60" i="146"/>
  <c r="M60" i="146" s="1"/>
  <c r="L59" i="146"/>
  <c r="M59" i="146" s="1"/>
  <c r="L58" i="146"/>
  <c r="M58" i="146" s="1"/>
  <c r="L57" i="146"/>
  <c r="M57" i="146" s="1"/>
  <c r="L56" i="146"/>
  <c r="M56" i="146" s="1"/>
  <c r="L55" i="146"/>
  <c r="M55" i="146" s="1"/>
  <c r="L54" i="146"/>
  <c r="M54" i="146" s="1"/>
  <c r="L53" i="146"/>
  <c r="M53" i="146" s="1"/>
  <c r="L52" i="146"/>
  <c r="M52" i="146" s="1"/>
  <c r="L51" i="146"/>
  <c r="M51" i="146" s="1"/>
  <c r="L50" i="146"/>
  <c r="M50" i="146" s="1"/>
  <c r="L49" i="146"/>
  <c r="M49" i="146" s="1"/>
  <c r="L48" i="146"/>
  <c r="M48" i="146" s="1"/>
  <c r="L47" i="146"/>
  <c r="M47" i="146" s="1"/>
  <c r="L46" i="146"/>
  <c r="M46" i="146" s="1"/>
  <c r="L45" i="146"/>
  <c r="M45" i="146" s="1"/>
  <c r="L44" i="146"/>
  <c r="M44" i="146" s="1"/>
  <c r="L43" i="146"/>
  <c r="M43" i="146" s="1"/>
  <c r="L42" i="146"/>
  <c r="M42" i="146" s="1"/>
  <c r="L41" i="146"/>
  <c r="M41" i="146" s="1"/>
  <c r="L40" i="146"/>
  <c r="M40" i="146" s="1"/>
  <c r="L39" i="146"/>
  <c r="M39" i="146" s="1"/>
  <c r="L38" i="146"/>
  <c r="M38" i="146" s="1"/>
  <c r="L37" i="146"/>
  <c r="M37" i="146" s="1"/>
  <c r="L36" i="146"/>
  <c r="M36" i="146" s="1"/>
  <c r="L35" i="146"/>
  <c r="M35" i="146" s="1"/>
  <c r="L34" i="146"/>
  <c r="M34" i="146" s="1"/>
  <c r="L33" i="146"/>
  <c r="M33" i="146" s="1"/>
  <c r="L32" i="146"/>
  <c r="M32" i="146" s="1"/>
  <c r="L31" i="146"/>
  <c r="M31" i="146" s="1"/>
  <c r="L30" i="146"/>
  <c r="M30" i="146" s="1"/>
  <c r="L29" i="146"/>
  <c r="M29" i="146" s="1"/>
  <c r="L28" i="146"/>
  <c r="M28" i="146" s="1"/>
  <c r="L27" i="146"/>
  <c r="M27" i="146" s="1"/>
  <c r="L26" i="146"/>
  <c r="M26" i="146" s="1"/>
  <c r="L25" i="146"/>
  <c r="M25" i="146" s="1"/>
  <c r="L24" i="146"/>
  <c r="M24" i="146" s="1"/>
  <c r="L23" i="146"/>
  <c r="M23" i="146" s="1"/>
  <c r="L22" i="146"/>
  <c r="M22" i="146" s="1"/>
  <c r="L21" i="146"/>
  <c r="M21" i="146" s="1"/>
  <c r="L20" i="146"/>
  <c r="M20" i="146" s="1"/>
  <c r="L19" i="146"/>
  <c r="M19" i="146" s="1"/>
  <c r="L18" i="146"/>
  <c r="M18" i="146" s="1"/>
  <c r="L17" i="146"/>
  <c r="M17" i="146" s="1"/>
  <c r="L16" i="146"/>
  <c r="M16" i="146" s="1"/>
  <c r="L15" i="146"/>
  <c r="M15" i="146" s="1"/>
  <c r="L14" i="146"/>
  <c r="M14" i="146" s="1"/>
  <c r="L13" i="146"/>
  <c r="M13" i="146" s="1"/>
  <c r="L12" i="146"/>
  <c r="M12" i="146" s="1"/>
  <c r="L11" i="146"/>
  <c r="M11" i="146" s="1"/>
  <c r="L10" i="146"/>
  <c r="M10" i="146" s="1"/>
  <c r="L9" i="146"/>
  <c r="M9" i="146" s="1"/>
  <c r="L8" i="146"/>
  <c r="M8" i="146" s="1"/>
  <c r="L7" i="146"/>
  <c r="M7" i="146" s="1"/>
  <c r="L6" i="146"/>
  <c r="M6" i="146" s="1"/>
  <c r="L5" i="146"/>
  <c r="M5" i="146" s="1"/>
  <c r="L4" i="146"/>
  <c r="M4" i="146" s="1"/>
  <c r="L258" i="145"/>
  <c r="M258" i="145" s="1"/>
  <c r="L257" i="145"/>
  <c r="M257" i="145" s="1"/>
  <c r="L256" i="145"/>
  <c r="M256" i="145" s="1"/>
  <c r="L255" i="145"/>
  <c r="M255" i="145" s="1"/>
  <c r="L254" i="145"/>
  <c r="M254" i="145" s="1"/>
  <c r="L253" i="145"/>
  <c r="M253" i="145" s="1"/>
  <c r="L252" i="145"/>
  <c r="M252" i="145" s="1"/>
  <c r="L251" i="145"/>
  <c r="M251" i="145" s="1"/>
  <c r="L250" i="145"/>
  <c r="M250" i="145" s="1"/>
  <c r="L249" i="145"/>
  <c r="M249" i="145" s="1"/>
  <c r="L248" i="145"/>
  <c r="M248" i="145" s="1"/>
  <c r="L247" i="145"/>
  <c r="M247" i="145" s="1"/>
  <c r="L246" i="145"/>
  <c r="M246" i="145" s="1"/>
  <c r="L245" i="145"/>
  <c r="M245" i="145" s="1"/>
  <c r="L244" i="145"/>
  <c r="M244" i="145" s="1"/>
  <c r="L243" i="145"/>
  <c r="M243" i="145" s="1"/>
  <c r="L242" i="145"/>
  <c r="M242" i="145" s="1"/>
  <c r="L241" i="145"/>
  <c r="M241" i="145" s="1"/>
  <c r="L240" i="145"/>
  <c r="M240" i="145" s="1"/>
  <c r="L239" i="145"/>
  <c r="M239" i="145" s="1"/>
  <c r="L238" i="145"/>
  <c r="M238" i="145" s="1"/>
  <c r="L237" i="145"/>
  <c r="M237" i="145" s="1"/>
  <c r="L236" i="145"/>
  <c r="M236" i="145" s="1"/>
  <c r="L235" i="145"/>
  <c r="M235" i="145" s="1"/>
  <c r="L234" i="145"/>
  <c r="L233" i="145"/>
  <c r="M233" i="145" s="1"/>
  <c r="L232" i="145"/>
  <c r="M232" i="145" s="1"/>
  <c r="L231" i="145"/>
  <c r="M231" i="145" s="1"/>
  <c r="L230" i="145"/>
  <c r="M230" i="145" s="1"/>
  <c r="L229" i="145"/>
  <c r="M229" i="145" s="1"/>
  <c r="L228" i="145"/>
  <c r="M228" i="145" s="1"/>
  <c r="L227" i="145"/>
  <c r="M227" i="145" s="1"/>
  <c r="L226" i="145"/>
  <c r="M226" i="145" s="1"/>
  <c r="L225" i="145"/>
  <c r="M225" i="145" s="1"/>
  <c r="L224" i="145"/>
  <c r="M224" i="145" s="1"/>
  <c r="L223" i="145"/>
  <c r="M223" i="145" s="1"/>
  <c r="L222" i="145"/>
  <c r="M222" i="145" s="1"/>
  <c r="L221" i="145"/>
  <c r="M221" i="145" s="1"/>
  <c r="L220" i="145"/>
  <c r="M220" i="145" s="1"/>
  <c r="L219" i="145"/>
  <c r="M219" i="145" s="1"/>
  <c r="L218" i="145"/>
  <c r="M218" i="145" s="1"/>
  <c r="L217" i="145"/>
  <c r="M217" i="145" s="1"/>
  <c r="L216" i="145"/>
  <c r="M216" i="145" s="1"/>
  <c r="L215" i="145"/>
  <c r="M215" i="145" s="1"/>
  <c r="L214" i="145"/>
  <c r="M214" i="145" s="1"/>
  <c r="L213" i="145"/>
  <c r="M213" i="145" s="1"/>
  <c r="L212" i="145"/>
  <c r="M212" i="145" s="1"/>
  <c r="L211" i="145"/>
  <c r="M211" i="145" s="1"/>
  <c r="L210" i="145"/>
  <c r="M210" i="145" s="1"/>
  <c r="L209" i="145"/>
  <c r="M209" i="145" s="1"/>
  <c r="L208" i="145"/>
  <c r="M208" i="145" s="1"/>
  <c r="L207" i="145"/>
  <c r="M207" i="145" s="1"/>
  <c r="L206" i="145"/>
  <c r="M206" i="145" s="1"/>
  <c r="L205" i="145"/>
  <c r="M205" i="145" s="1"/>
  <c r="L204" i="145"/>
  <c r="M204" i="145" s="1"/>
  <c r="L203" i="145"/>
  <c r="M203" i="145" s="1"/>
  <c r="L202" i="145"/>
  <c r="M202" i="145" s="1"/>
  <c r="L201" i="145"/>
  <c r="M201" i="145" s="1"/>
  <c r="L200" i="145"/>
  <c r="M200" i="145" s="1"/>
  <c r="L199" i="145"/>
  <c r="M199" i="145" s="1"/>
  <c r="L198" i="145"/>
  <c r="M198" i="145" s="1"/>
  <c r="L197" i="145"/>
  <c r="M197" i="145" s="1"/>
  <c r="L196" i="145"/>
  <c r="M196" i="145" s="1"/>
  <c r="L195" i="145"/>
  <c r="M195" i="145" s="1"/>
  <c r="L194" i="145"/>
  <c r="M194" i="145" s="1"/>
  <c r="L193" i="145"/>
  <c r="M193" i="145" s="1"/>
  <c r="L192" i="145"/>
  <c r="M192" i="145" s="1"/>
  <c r="L191" i="145"/>
  <c r="M191" i="145" s="1"/>
  <c r="L190" i="145"/>
  <c r="M190" i="145" s="1"/>
  <c r="L189" i="145"/>
  <c r="M189" i="145" s="1"/>
  <c r="L188" i="145"/>
  <c r="M188" i="145" s="1"/>
  <c r="L187" i="145"/>
  <c r="M187" i="145" s="1"/>
  <c r="L186" i="145"/>
  <c r="M186" i="145" s="1"/>
  <c r="L185" i="145"/>
  <c r="M185" i="145" s="1"/>
  <c r="L184" i="145"/>
  <c r="M184" i="145" s="1"/>
  <c r="L183" i="145"/>
  <c r="M183" i="145" s="1"/>
  <c r="L182" i="145"/>
  <c r="M182" i="145" s="1"/>
  <c r="L181" i="145"/>
  <c r="M181" i="145" s="1"/>
  <c r="L180" i="145"/>
  <c r="M180" i="145" s="1"/>
  <c r="L179" i="145"/>
  <c r="M179" i="145" s="1"/>
  <c r="L178" i="145"/>
  <c r="M178" i="145" s="1"/>
  <c r="L177" i="145"/>
  <c r="M177" i="145" s="1"/>
  <c r="L176" i="145"/>
  <c r="M176" i="145" s="1"/>
  <c r="L175" i="145"/>
  <c r="M175" i="145" s="1"/>
  <c r="L174" i="145"/>
  <c r="M174" i="145" s="1"/>
  <c r="L173" i="145"/>
  <c r="M173" i="145" s="1"/>
  <c r="L172" i="145"/>
  <c r="M172" i="145" s="1"/>
  <c r="L171" i="145"/>
  <c r="M171" i="145" s="1"/>
  <c r="L170" i="145"/>
  <c r="M170" i="145" s="1"/>
  <c r="L169" i="145"/>
  <c r="M169" i="145" s="1"/>
  <c r="L168" i="145"/>
  <c r="M168" i="145" s="1"/>
  <c r="L167" i="145"/>
  <c r="M167" i="145" s="1"/>
  <c r="L166" i="145"/>
  <c r="M166" i="145" s="1"/>
  <c r="L165" i="145"/>
  <c r="M165" i="145" s="1"/>
  <c r="L164" i="145"/>
  <c r="M164" i="145" s="1"/>
  <c r="L163" i="145"/>
  <c r="M163" i="145" s="1"/>
  <c r="L162" i="145"/>
  <c r="M162" i="145" s="1"/>
  <c r="L161" i="145"/>
  <c r="M161" i="145" s="1"/>
  <c r="L160" i="145"/>
  <c r="M160" i="145" s="1"/>
  <c r="L159" i="145"/>
  <c r="M159" i="145" s="1"/>
  <c r="L158" i="145"/>
  <c r="M158" i="145" s="1"/>
  <c r="L157" i="145"/>
  <c r="M157" i="145" s="1"/>
  <c r="L156" i="145"/>
  <c r="M156" i="145" s="1"/>
  <c r="L155" i="145"/>
  <c r="M155" i="145" s="1"/>
  <c r="L154" i="145"/>
  <c r="M154" i="145" s="1"/>
  <c r="L153" i="145"/>
  <c r="M153" i="145" s="1"/>
  <c r="L152" i="145"/>
  <c r="M152" i="145" s="1"/>
  <c r="L151" i="145"/>
  <c r="M151" i="145" s="1"/>
  <c r="L150" i="145"/>
  <c r="M150" i="145" s="1"/>
  <c r="L149" i="145"/>
  <c r="M149" i="145" s="1"/>
  <c r="L148" i="145"/>
  <c r="M148" i="145" s="1"/>
  <c r="L147" i="145"/>
  <c r="M147" i="145" s="1"/>
  <c r="L146" i="145"/>
  <c r="M146" i="145" s="1"/>
  <c r="L145" i="145"/>
  <c r="M145" i="145" s="1"/>
  <c r="L144" i="145"/>
  <c r="M144" i="145" s="1"/>
  <c r="L143" i="145"/>
  <c r="M143" i="145" s="1"/>
  <c r="L142" i="145"/>
  <c r="M142" i="145" s="1"/>
  <c r="L141" i="145"/>
  <c r="M141" i="145" s="1"/>
  <c r="L140" i="145"/>
  <c r="M140" i="145" s="1"/>
  <c r="L139" i="145"/>
  <c r="M139" i="145" s="1"/>
  <c r="L138" i="145"/>
  <c r="M138" i="145" s="1"/>
  <c r="L137" i="145"/>
  <c r="M137" i="145" s="1"/>
  <c r="L136" i="145"/>
  <c r="M136" i="145" s="1"/>
  <c r="L135" i="145"/>
  <c r="M135" i="145" s="1"/>
  <c r="L134" i="145"/>
  <c r="M134" i="145" s="1"/>
  <c r="L133" i="145"/>
  <c r="M133" i="145" s="1"/>
  <c r="L132" i="145"/>
  <c r="M132" i="145" s="1"/>
  <c r="L131" i="145"/>
  <c r="M131" i="145" s="1"/>
  <c r="L130" i="145"/>
  <c r="M130" i="145" s="1"/>
  <c r="L129" i="145"/>
  <c r="M129" i="145" s="1"/>
  <c r="L128" i="145"/>
  <c r="M128" i="145" s="1"/>
  <c r="L127" i="145"/>
  <c r="M127" i="145" s="1"/>
  <c r="L126" i="145"/>
  <c r="M126" i="145" s="1"/>
  <c r="L125" i="145"/>
  <c r="M125" i="145" s="1"/>
  <c r="L124" i="145"/>
  <c r="M124" i="145" s="1"/>
  <c r="L123" i="145"/>
  <c r="M123" i="145" s="1"/>
  <c r="L122" i="145"/>
  <c r="M122" i="145" s="1"/>
  <c r="L121" i="145"/>
  <c r="M121" i="145" s="1"/>
  <c r="L120" i="145"/>
  <c r="M120" i="145" s="1"/>
  <c r="L119" i="145"/>
  <c r="M119" i="145" s="1"/>
  <c r="L118" i="145"/>
  <c r="M118" i="145" s="1"/>
  <c r="L117" i="145"/>
  <c r="M117" i="145" s="1"/>
  <c r="L116" i="145"/>
  <c r="M116" i="145" s="1"/>
  <c r="L115" i="145"/>
  <c r="M115" i="145" s="1"/>
  <c r="L114" i="145"/>
  <c r="M114" i="145" s="1"/>
  <c r="L113" i="145"/>
  <c r="M113" i="145" s="1"/>
  <c r="L112" i="145"/>
  <c r="M112" i="145" s="1"/>
  <c r="L111" i="145"/>
  <c r="M111" i="145" s="1"/>
  <c r="L110" i="145"/>
  <c r="M110" i="145" s="1"/>
  <c r="L109" i="145"/>
  <c r="M109" i="145" s="1"/>
  <c r="L108" i="145"/>
  <c r="M108" i="145" s="1"/>
  <c r="L107" i="145"/>
  <c r="M107" i="145" s="1"/>
  <c r="L106" i="145"/>
  <c r="M106" i="145" s="1"/>
  <c r="L105" i="145"/>
  <c r="M105" i="145" s="1"/>
  <c r="L104" i="145"/>
  <c r="M104" i="145" s="1"/>
  <c r="L103" i="145"/>
  <c r="M103" i="145" s="1"/>
  <c r="L102" i="145"/>
  <c r="M102" i="145" s="1"/>
  <c r="L101" i="145"/>
  <c r="M101" i="145" s="1"/>
  <c r="L100" i="145"/>
  <c r="M100" i="145" s="1"/>
  <c r="L99" i="145"/>
  <c r="M99" i="145" s="1"/>
  <c r="L98" i="145"/>
  <c r="M98" i="145" s="1"/>
  <c r="L97" i="145"/>
  <c r="M97" i="145" s="1"/>
  <c r="L96" i="145"/>
  <c r="M96" i="145" s="1"/>
  <c r="L95" i="145"/>
  <c r="M95" i="145" s="1"/>
  <c r="L94" i="145"/>
  <c r="M94" i="145" s="1"/>
  <c r="L93" i="145"/>
  <c r="M93" i="145" s="1"/>
  <c r="L92" i="145"/>
  <c r="M92" i="145" s="1"/>
  <c r="L91" i="145"/>
  <c r="M91" i="145" s="1"/>
  <c r="L90" i="145"/>
  <c r="M90" i="145" s="1"/>
  <c r="L89" i="145"/>
  <c r="M89" i="145" s="1"/>
  <c r="L88" i="145"/>
  <c r="M88" i="145" s="1"/>
  <c r="L87" i="145"/>
  <c r="M87" i="145" s="1"/>
  <c r="L86" i="145"/>
  <c r="M86" i="145" s="1"/>
  <c r="L85" i="145"/>
  <c r="M85" i="145" s="1"/>
  <c r="L84" i="145"/>
  <c r="M84" i="145" s="1"/>
  <c r="L83" i="145"/>
  <c r="M83" i="145" s="1"/>
  <c r="L82" i="145"/>
  <c r="M82" i="145" s="1"/>
  <c r="L81" i="145"/>
  <c r="M81" i="145" s="1"/>
  <c r="L80" i="145"/>
  <c r="M80" i="145" s="1"/>
  <c r="L79" i="145"/>
  <c r="M79" i="145" s="1"/>
  <c r="L78" i="145"/>
  <c r="M78" i="145" s="1"/>
  <c r="L77" i="145"/>
  <c r="M77" i="145" s="1"/>
  <c r="L76" i="145"/>
  <c r="M76" i="145" s="1"/>
  <c r="L75" i="145"/>
  <c r="M75" i="145" s="1"/>
  <c r="L74" i="145"/>
  <c r="M74" i="145" s="1"/>
  <c r="L73" i="145"/>
  <c r="M73" i="145" s="1"/>
  <c r="L72" i="145"/>
  <c r="M72" i="145" s="1"/>
  <c r="L71" i="145"/>
  <c r="M71" i="145" s="1"/>
  <c r="L70" i="145"/>
  <c r="M70" i="145" s="1"/>
  <c r="L69" i="145"/>
  <c r="M69" i="145" s="1"/>
  <c r="L68" i="145"/>
  <c r="M68" i="145" s="1"/>
  <c r="L67" i="145"/>
  <c r="M67" i="145" s="1"/>
  <c r="L66" i="145"/>
  <c r="M66" i="145" s="1"/>
  <c r="L65" i="145"/>
  <c r="M65" i="145" s="1"/>
  <c r="L64" i="145"/>
  <c r="M64" i="145" s="1"/>
  <c r="L63" i="145"/>
  <c r="M63" i="145" s="1"/>
  <c r="L62" i="145"/>
  <c r="M62" i="145" s="1"/>
  <c r="L61" i="145"/>
  <c r="M61" i="145" s="1"/>
  <c r="L60" i="145"/>
  <c r="M60" i="145" s="1"/>
  <c r="L59" i="145"/>
  <c r="M59" i="145" s="1"/>
  <c r="L58" i="145"/>
  <c r="M58" i="145" s="1"/>
  <c r="L57" i="145"/>
  <c r="M57" i="145" s="1"/>
  <c r="L56" i="145"/>
  <c r="M56" i="145" s="1"/>
  <c r="L55" i="145"/>
  <c r="M55" i="145" s="1"/>
  <c r="L54" i="145"/>
  <c r="M54" i="145" s="1"/>
  <c r="L53" i="145"/>
  <c r="M53" i="145" s="1"/>
  <c r="L52" i="145"/>
  <c r="M52" i="145" s="1"/>
  <c r="L51" i="145"/>
  <c r="M51" i="145" s="1"/>
  <c r="L50" i="145"/>
  <c r="M50" i="145" s="1"/>
  <c r="L49" i="145"/>
  <c r="M49" i="145" s="1"/>
  <c r="L48" i="145"/>
  <c r="M48" i="145" s="1"/>
  <c r="L47" i="145"/>
  <c r="M47" i="145" s="1"/>
  <c r="L46" i="145"/>
  <c r="M46" i="145" s="1"/>
  <c r="L45" i="145"/>
  <c r="M45" i="145" s="1"/>
  <c r="L44" i="145"/>
  <c r="M44" i="145" s="1"/>
  <c r="L43" i="145"/>
  <c r="M43" i="145" s="1"/>
  <c r="L42" i="145"/>
  <c r="M42" i="145" s="1"/>
  <c r="L41" i="145"/>
  <c r="M41" i="145" s="1"/>
  <c r="L40" i="145"/>
  <c r="M40" i="145" s="1"/>
  <c r="L39" i="145"/>
  <c r="M39" i="145" s="1"/>
  <c r="L38" i="145"/>
  <c r="M38" i="145" s="1"/>
  <c r="L37" i="145"/>
  <c r="M37" i="145" s="1"/>
  <c r="L36" i="145"/>
  <c r="M36" i="145" s="1"/>
  <c r="L35" i="145"/>
  <c r="M35" i="145" s="1"/>
  <c r="L34" i="145"/>
  <c r="M34" i="145" s="1"/>
  <c r="L33" i="145"/>
  <c r="M33" i="145" s="1"/>
  <c r="L32" i="145"/>
  <c r="M32" i="145" s="1"/>
  <c r="L31" i="145"/>
  <c r="M31" i="145" s="1"/>
  <c r="L30" i="145"/>
  <c r="M30" i="145" s="1"/>
  <c r="L29" i="145"/>
  <c r="M29" i="145" s="1"/>
  <c r="L28" i="145"/>
  <c r="M28" i="145" s="1"/>
  <c r="L27" i="145"/>
  <c r="M27" i="145" s="1"/>
  <c r="L26" i="145"/>
  <c r="M26" i="145" s="1"/>
  <c r="L25" i="145"/>
  <c r="M25" i="145" s="1"/>
  <c r="L24" i="145"/>
  <c r="M24" i="145" s="1"/>
  <c r="L23" i="145"/>
  <c r="M23" i="145" s="1"/>
  <c r="L22" i="145"/>
  <c r="M22" i="145" s="1"/>
  <c r="L21" i="145"/>
  <c r="M21" i="145" s="1"/>
  <c r="L20" i="145"/>
  <c r="M20" i="145" s="1"/>
  <c r="L19" i="145"/>
  <c r="M19" i="145" s="1"/>
  <c r="L18" i="145"/>
  <c r="M18" i="145" s="1"/>
  <c r="L17" i="145"/>
  <c r="M17" i="145" s="1"/>
  <c r="L16" i="145"/>
  <c r="M16" i="145" s="1"/>
  <c r="L15" i="145"/>
  <c r="M15" i="145" s="1"/>
  <c r="L14" i="145"/>
  <c r="M14" i="145" s="1"/>
  <c r="L13" i="145"/>
  <c r="M13" i="145" s="1"/>
  <c r="L12" i="145"/>
  <c r="M12" i="145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L5" i="145"/>
  <c r="M5" i="145" s="1"/>
  <c r="L4" i="145"/>
  <c r="M4" i="145" s="1"/>
  <c r="M258" i="144"/>
  <c r="M257" i="144"/>
  <c r="M256" i="144"/>
  <c r="M255" i="144"/>
  <c r="M254" i="144"/>
  <c r="M253" i="144"/>
  <c r="M252" i="144"/>
  <c r="M251" i="144"/>
  <c r="M250" i="144"/>
  <c r="M249" i="144"/>
  <c r="M248" i="144"/>
  <c r="M247" i="144"/>
  <c r="M246" i="144"/>
  <c r="M245" i="144"/>
  <c r="M244" i="144"/>
  <c r="M243" i="144"/>
  <c r="M242" i="144"/>
  <c r="M241" i="144"/>
  <c r="M240" i="144"/>
  <c r="M239" i="144"/>
  <c r="M238" i="144"/>
  <c r="M237" i="144"/>
  <c r="M236" i="144"/>
  <c r="M235" i="144"/>
  <c r="M233" i="144"/>
  <c r="M232" i="144"/>
  <c r="M231" i="144"/>
  <c r="M230" i="144"/>
  <c r="M229" i="144"/>
  <c r="M228" i="144"/>
  <c r="M227" i="144"/>
  <c r="M226" i="144"/>
  <c r="M225" i="144"/>
  <c r="M224" i="144"/>
  <c r="M223" i="144"/>
  <c r="M222" i="144"/>
  <c r="M221" i="144"/>
  <c r="M220" i="144"/>
  <c r="M219" i="144"/>
  <c r="M218" i="144"/>
  <c r="M217" i="144"/>
  <c r="M216" i="144"/>
  <c r="M215" i="144"/>
  <c r="M214" i="144"/>
  <c r="M213" i="144"/>
  <c r="M212" i="144"/>
  <c r="M211" i="144"/>
  <c r="M210" i="144"/>
  <c r="M209" i="144"/>
  <c r="M208" i="144"/>
  <c r="M207" i="144"/>
  <c r="M206" i="144"/>
  <c r="M205" i="144"/>
  <c r="M204" i="144"/>
  <c r="M203" i="144"/>
  <c r="M202" i="144"/>
  <c r="M201" i="144"/>
  <c r="M200" i="144"/>
  <c r="M199" i="144"/>
  <c r="M198" i="144"/>
  <c r="M197" i="144"/>
  <c r="M196" i="144"/>
  <c r="M195" i="144"/>
  <c r="M194" i="144"/>
  <c r="M193" i="144"/>
  <c r="M192" i="144"/>
  <c r="M191" i="144"/>
  <c r="M190" i="144"/>
  <c r="M189" i="144"/>
  <c r="M188" i="144"/>
  <c r="M187" i="144"/>
  <c r="M186" i="144"/>
  <c r="M185" i="144"/>
  <c r="M184" i="144"/>
  <c r="M183" i="144"/>
  <c r="M182" i="144"/>
  <c r="M181" i="144"/>
  <c r="M180" i="144"/>
  <c r="M179" i="144"/>
  <c r="M178" i="144"/>
  <c r="M177" i="144"/>
  <c r="M176" i="144"/>
  <c r="M175" i="144"/>
  <c r="M174" i="144"/>
  <c r="M173" i="144"/>
  <c r="M172" i="144"/>
  <c r="M171" i="144"/>
  <c r="M170" i="144"/>
  <c r="M169" i="144"/>
  <c r="M168" i="144"/>
  <c r="M167" i="144"/>
  <c r="M166" i="144"/>
  <c r="M165" i="144"/>
  <c r="M164" i="144"/>
  <c r="M163" i="144"/>
  <c r="M162" i="144"/>
  <c r="M161" i="144"/>
  <c r="M160" i="144"/>
  <c r="M159" i="144"/>
  <c r="M158" i="144"/>
  <c r="M157" i="144"/>
  <c r="M156" i="144"/>
  <c r="M155" i="144"/>
  <c r="M154" i="144"/>
  <c r="M153" i="144"/>
  <c r="M152" i="144"/>
  <c r="M151" i="144"/>
  <c r="M150" i="144"/>
  <c r="M149" i="144"/>
  <c r="M148" i="144"/>
  <c r="M147" i="144"/>
  <c r="M146" i="144"/>
  <c r="M145" i="144"/>
  <c r="M144" i="144"/>
  <c r="M143" i="144"/>
  <c r="M142" i="144"/>
  <c r="M141" i="144"/>
  <c r="M140" i="144"/>
  <c r="M139" i="144"/>
  <c r="M138" i="144"/>
  <c r="M137" i="144"/>
  <c r="M136" i="144"/>
  <c r="M135" i="144"/>
  <c r="M134" i="144"/>
  <c r="M133" i="144"/>
  <c r="M132" i="144"/>
  <c r="M131" i="144"/>
  <c r="M130" i="144"/>
  <c r="M129" i="144"/>
  <c r="M128" i="144"/>
  <c r="M127" i="144"/>
  <c r="M126" i="144"/>
  <c r="M125" i="144"/>
  <c r="M124" i="144"/>
  <c r="M123" i="144"/>
  <c r="M122" i="144"/>
  <c r="M121" i="144"/>
  <c r="M120" i="144"/>
  <c r="M119" i="144"/>
  <c r="M118" i="144"/>
  <c r="M117" i="144"/>
  <c r="M116" i="144"/>
  <c r="M115" i="144"/>
  <c r="M114" i="144"/>
  <c r="M113" i="144"/>
  <c r="M112" i="144"/>
  <c r="M111" i="144"/>
  <c r="M110" i="144"/>
  <c r="M109" i="144"/>
  <c r="M108" i="144"/>
  <c r="M107" i="144"/>
  <c r="M106" i="144"/>
  <c r="M105" i="144"/>
  <c r="M104" i="144"/>
  <c r="M103" i="144"/>
  <c r="M102" i="144"/>
  <c r="M101" i="144"/>
  <c r="M100" i="144"/>
  <c r="M99" i="144"/>
  <c r="M98" i="144"/>
  <c r="M97" i="144"/>
  <c r="M96" i="144"/>
  <c r="M95" i="144"/>
  <c r="M94" i="144"/>
  <c r="M93" i="144"/>
  <c r="M92" i="144"/>
  <c r="M91" i="144"/>
  <c r="M90" i="144"/>
  <c r="M89" i="144"/>
  <c r="M88" i="144"/>
  <c r="M87" i="144"/>
  <c r="M86" i="144"/>
  <c r="M85" i="144"/>
  <c r="M84" i="144"/>
  <c r="M83" i="144"/>
  <c r="M82" i="144"/>
  <c r="M81" i="144"/>
  <c r="M80" i="144"/>
  <c r="M79" i="144"/>
  <c r="M78" i="144"/>
  <c r="M77" i="144"/>
  <c r="M76" i="144"/>
  <c r="M75" i="144"/>
  <c r="M74" i="144"/>
  <c r="M73" i="144"/>
  <c r="M72" i="144"/>
  <c r="M71" i="144"/>
  <c r="M70" i="144"/>
  <c r="M69" i="144"/>
  <c r="M68" i="144"/>
  <c r="M67" i="144"/>
  <c r="M66" i="144"/>
  <c r="M65" i="144"/>
  <c r="M64" i="144"/>
  <c r="M63" i="144"/>
  <c r="M62" i="144"/>
  <c r="M61" i="144"/>
  <c r="M60" i="144"/>
  <c r="M59" i="144"/>
  <c r="M58" i="144"/>
  <c r="M57" i="144"/>
  <c r="M56" i="144"/>
  <c r="M55" i="144"/>
  <c r="M54" i="144"/>
  <c r="M53" i="144"/>
  <c r="M52" i="144"/>
  <c r="M51" i="144"/>
  <c r="M50" i="144"/>
  <c r="M49" i="144"/>
  <c r="M48" i="144"/>
  <c r="M47" i="144"/>
  <c r="M46" i="144"/>
  <c r="M45" i="144"/>
  <c r="M44" i="144"/>
  <c r="M43" i="144"/>
  <c r="M42" i="144"/>
  <c r="M41" i="144"/>
  <c r="M40" i="144"/>
  <c r="M39" i="144"/>
  <c r="M38" i="144"/>
  <c r="M37" i="144"/>
  <c r="M36" i="144"/>
  <c r="M35" i="144"/>
  <c r="M34" i="144"/>
  <c r="M33" i="144"/>
  <c r="M32" i="144"/>
  <c r="M31" i="144"/>
  <c r="M30" i="144"/>
  <c r="M29" i="144"/>
  <c r="M28" i="144"/>
  <c r="M27" i="144"/>
  <c r="M26" i="144"/>
  <c r="M25" i="144"/>
  <c r="M24" i="144"/>
  <c r="M23" i="144"/>
  <c r="M22" i="144"/>
  <c r="M21" i="144"/>
  <c r="M20" i="144"/>
  <c r="M19" i="144"/>
  <c r="M18" i="144"/>
  <c r="M17" i="144"/>
  <c r="M16" i="144"/>
  <c r="M15" i="144"/>
  <c r="M14" i="144"/>
  <c r="M13" i="144"/>
  <c r="M12" i="144"/>
  <c r="M11" i="144"/>
  <c r="M10" i="144"/>
  <c r="M9" i="144"/>
  <c r="M8" i="144"/>
  <c r="M7" i="144"/>
  <c r="M6" i="144"/>
  <c r="M5" i="144"/>
  <c r="M4" i="144"/>
  <c r="L258" i="137"/>
  <c r="M258" i="137" s="1"/>
  <c r="L257" i="137"/>
  <c r="M257" i="137" s="1"/>
  <c r="L256" i="137"/>
  <c r="M256" i="137" s="1"/>
  <c r="L255" i="137"/>
  <c r="M255" i="137" s="1"/>
  <c r="L254" i="137"/>
  <c r="M254" i="137" s="1"/>
  <c r="L253" i="137"/>
  <c r="M253" i="137" s="1"/>
  <c r="L252" i="137"/>
  <c r="M252" i="137" s="1"/>
  <c r="L251" i="137"/>
  <c r="M251" i="137" s="1"/>
  <c r="L250" i="137"/>
  <c r="M250" i="137" s="1"/>
  <c r="L249" i="137"/>
  <c r="M249" i="137" s="1"/>
  <c r="L248" i="137"/>
  <c r="M248" i="137" s="1"/>
  <c r="L247" i="137"/>
  <c r="M247" i="137" s="1"/>
  <c r="L246" i="137"/>
  <c r="M246" i="137" s="1"/>
  <c r="L245" i="137"/>
  <c r="M245" i="137" s="1"/>
  <c r="L244" i="137"/>
  <c r="M244" i="137" s="1"/>
  <c r="L243" i="137"/>
  <c r="M243" i="137" s="1"/>
  <c r="L242" i="137"/>
  <c r="M242" i="137" s="1"/>
  <c r="L241" i="137"/>
  <c r="M241" i="137" s="1"/>
  <c r="L240" i="137"/>
  <c r="M240" i="137" s="1"/>
  <c r="L239" i="137"/>
  <c r="M239" i="137" s="1"/>
  <c r="L238" i="137"/>
  <c r="M238" i="137" s="1"/>
  <c r="L237" i="137"/>
  <c r="M237" i="137" s="1"/>
  <c r="L236" i="137"/>
  <c r="M236" i="137" s="1"/>
  <c r="L235" i="137"/>
  <c r="M235" i="137" s="1"/>
  <c r="L234" i="137"/>
  <c r="L233" i="137"/>
  <c r="M233" i="137" s="1"/>
  <c r="L232" i="137"/>
  <c r="M232" i="137" s="1"/>
  <c r="L231" i="137"/>
  <c r="M231" i="137" s="1"/>
  <c r="L230" i="137"/>
  <c r="M230" i="137" s="1"/>
  <c r="L229" i="137"/>
  <c r="M229" i="137" s="1"/>
  <c r="L228" i="137"/>
  <c r="M228" i="137" s="1"/>
  <c r="L227" i="137"/>
  <c r="M227" i="137" s="1"/>
  <c r="L226" i="137"/>
  <c r="M226" i="137" s="1"/>
  <c r="L225" i="137"/>
  <c r="M225" i="137" s="1"/>
  <c r="L224" i="137"/>
  <c r="M224" i="137" s="1"/>
  <c r="L223" i="137"/>
  <c r="M223" i="137" s="1"/>
  <c r="L222" i="137"/>
  <c r="M222" i="137" s="1"/>
  <c r="L221" i="137"/>
  <c r="M221" i="137" s="1"/>
  <c r="L220" i="137"/>
  <c r="M220" i="137" s="1"/>
  <c r="L219" i="137"/>
  <c r="M219" i="137" s="1"/>
  <c r="L218" i="137"/>
  <c r="M218" i="137" s="1"/>
  <c r="L217" i="137"/>
  <c r="M217" i="137" s="1"/>
  <c r="L216" i="137"/>
  <c r="M216" i="137" s="1"/>
  <c r="L215" i="137"/>
  <c r="M215" i="137" s="1"/>
  <c r="L214" i="137"/>
  <c r="M214" i="137" s="1"/>
  <c r="L213" i="137"/>
  <c r="M213" i="137" s="1"/>
  <c r="L212" i="137"/>
  <c r="M212" i="137" s="1"/>
  <c r="L211" i="137"/>
  <c r="M211" i="137" s="1"/>
  <c r="L210" i="137"/>
  <c r="M210" i="137" s="1"/>
  <c r="L209" i="137"/>
  <c r="M209" i="137" s="1"/>
  <c r="L208" i="137"/>
  <c r="M208" i="137" s="1"/>
  <c r="L207" i="137"/>
  <c r="M207" i="137" s="1"/>
  <c r="L206" i="137"/>
  <c r="M206" i="137" s="1"/>
  <c r="L205" i="137"/>
  <c r="M205" i="137" s="1"/>
  <c r="L204" i="137"/>
  <c r="M204" i="137" s="1"/>
  <c r="L203" i="137"/>
  <c r="M203" i="137" s="1"/>
  <c r="L202" i="137"/>
  <c r="M202" i="137" s="1"/>
  <c r="L201" i="137"/>
  <c r="M201" i="137" s="1"/>
  <c r="L200" i="137"/>
  <c r="M200" i="137" s="1"/>
  <c r="L199" i="137"/>
  <c r="M199" i="137" s="1"/>
  <c r="L198" i="137"/>
  <c r="M198" i="137" s="1"/>
  <c r="L197" i="137"/>
  <c r="M197" i="137" s="1"/>
  <c r="L196" i="137"/>
  <c r="M196" i="137" s="1"/>
  <c r="L195" i="137"/>
  <c r="M195" i="137" s="1"/>
  <c r="L194" i="137"/>
  <c r="M194" i="137" s="1"/>
  <c r="L193" i="137"/>
  <c r="M193" i="137" s="1"/>
  <c r="L192" i="137"/>
  <c r="M192" i="137" s="1"/>
  <c r="L191" i="137"/>
  <c r="M191" i="137" s="1"/>
  <c r="L190" i="137"/>
  <c r="M190" i="137" s="1"/>
  <c r="L189" i="137"/>
  <c r="M189" i="137" s="1"/>
  <c r="L188" i="137"/>
  <c r="M188" i="137" s="1"/>
  <c r="L187" i="137"/>
  <c r="M187" i="137" s="1"/>
  <c r="L186" i="137"/>
  <c r="M186" i="137" s="1"/>
  <c r="L185" i="137"/>
  <c r="M185" i="137" s="1"/>
  <c r="L184" i="137"/>
  <c r="M184" i="137" s="1"/>
  <c r="L183" i="137"/>
  <c r="M183" i="137" s="1"/>
  <c r="L182" i="137"/>
  <c r="M182" i="137" s="1"/>
  <c r="L181" i="137"/>
  <c r="M181" i="137" s="1"/>
  <c r="L180" i="137"/>
  <c r="M180" i="137" s="1"/>
  <c r="L179" i="137"/>
  <c r="M179" i="137" s="1"/>
  <c r="L178" i="137"/>
  <c r="M178" i="137" s="1"/>
  <c r="L177" i="137"/>
  <c r="M177" i="137" s="1"/>
  <c r="L176" i="137"/>
  <c r="M176" i="137" s="1"/>
  <c r="L175" i="137"/>
  <c r="M175" i="137" s="1"/>
  <c r="L174" i="137"/>
  <c r="M174" i="137" s="1"/>
  <c r="L173" i="137"/>
  <c r="M173" i="137" s="1"/>
  <c r="L172" i="137"/>
  <c r="M172" i="137" s="1"/>
  <c r="L171" i="137"/>
  <c r="M171" i="137" s="1"/>
  <c r="L170" i="137"/>
  <c r="M170" i="137" s="1"/>
  <c r="L169" i="137"/>
  <c r="M169" i="137" s="1"/>
  <c r="L168" i="137"/>
  <c r="M168" i="137" s="1"/>
  <c r="L167" i="137"/>
  <c r="M167" i="137" s="1"/>
  <c r="L166" i="137"/>
  <c r="M166" i="137" s="1"/>
  <c r="L165" i="137"/>
  <c r="M165" i="137" s="1"/>
  <c r="L164" i="137"/>
  <c r="M164" i="137" s="1"/>
  <c r="L163" i="137"/>
  <c r="M163" i="137" s="1"/>
  <c r="L162" i="137"/>
  <c r="M162" i="137" s="1"/>
  <c r="L161" i="137"/>
  <c r="M161" i="137" s="1"/>
  <c r="L160" i="137"/>
  <c r="M160" i="137" s="1"/>
  <c r="L159" i="137"/>
  <c r="M159" i="137" s="1"/>
  <c r="L158" i="137"/>
  <c r="M158" i="137" s="1"/>
  <c r="L157" i="137"/>
  <c r="M157" i="137" s="1"/>
  <c r="L156" i="137"/>
  <c r="M156" i="137" s="1"/>
  <c r="L155" i="137"/>
  <c r="M155" i="137" s="1"/>
  <c r="L154" i="137"/>
  <c r="M154" i="137" s="1"/>
  <c r="L153" i="137"/>
  <c r="M153" i="137" s="1"/>
  <c r="L152" i="137"/>
  <c r="M152" i="137" s="1"/>
  <c r="L151" i="137"/>
  <c r="M151" i="137" s="1"/>
  <c r="L150" i="137"/>
  <c r="M150" i="137" s="1"/>
  <c r="L149" i="137"/>
  <c r="M149" i="137" s="1"/>
  <c r="L148" i="137"/>
  <c r="M148" i="137" s="1"/>
  <c r="L147" i="137"/>
  <c r="M147" i="137" s="1"/>
  <c r="L146" i="137"/>
  <c r="M146" i="137" s="1"/>
  <c r="L145" i="137"/>
  <c r="M145" i="137" s="1"/>
  <c r="L144" i="137"/>
  <c r="M144" i="137" s="1"/>
  <c r="L143" i="137"/>
  <c r="M143" i="137" s="1"/>
  <c r="L142" i="137"/>
  <c r="M142" i="137" s="1"/>
  <c r="L141" i="137"/>
  <c r="M141" i="137" s="1"/>
  <c r="L140" i="137"/>
  <c r="M140" i="137" s="1"/>
  <c r="L139" i="137"/>
  <c r="M139" i="137" s="1"/>
  <c r="L138" i="137"/>
  <c r="M138" i="137" s="1"/>
  <c r="L137" i="137"/>
  <c r="M137" i="137" s="1"/>
  <c r="L136" i="137"/>
  <c r="M136" i="137" s="1"/>
  <c r="L135" i="137"/>
  <c r="M135" i="137" s="1"/>
  <c r="L134" i="137"/>
  <c r="M134" i="137" s="1"/>
  <c r="L133" i="137"/>
  <c r="M133" i="137" s="1"/>
  <c r="L132" i="137"/>
  <c r="M132" i="137" s="1"/>
  <c r="L131" i="137"/>
  <c r="M131" i="137" s="1"/>
  <c r="L130" i="137"/>
  <c r="M130" i="137" s="1"/>
  <c r="L129" i="137"/>
  <c r="M129" i="137" s="1"/>
  <c r="L128" i="137"/>
  <c r="M128" i="137" s="1"/>
  <c r="L127" i="137"/>
  <c r="M127" i="137" s="1"/>
  <c r="L126" i="137"/>
  <c r="M126" i="137" s="1"/>
  <c r="L125" i="137"/>
  <c r="M125" i="137" s="1"/>
  <c r="L124" i="137"/>
  <c r="M124" i="137" s="1"/>
  <c r="L123" i="137"/>
  <c r="M123" i="137" s="1"/>
  <c r="L122" i="137"/>
  <c r="M122" i="137" s="1"/>
  <c r="L121" i="137"/>
  <c r="M121" i="137" s="1"/>
  <c r="L120" i="137"/>
  <c r="M120" i="137" s="1"/>
  <c r="L119" i="137"/>
  <c r="M119" i="137" s="1"/>
  <c r="L118" i="137"/>
  <c r="M118" i="137" s="1"/>
  <c r="L117" i="137"/>
  <c r="M117" i="137" s="1"/>
  <c r="L116" i="137"/>
  <c r="M116" i="137" s="1"/>
  <c r="L115" i="137"/>
  <c r="M115" i="137" s="1"/>
  <c r="L114" i="137"/>
  <c r="M114" i="137" s="1"/>
  <c r="L113" i="137"/>
  <c r="M113" i="137" s="1"/>
  <c r="L112" i="137"/>
  <c r="M112" i="137" s="1"/>
  <c r="L111" i="137"/>
  <c r="M111" i="137" s="1"/>
  <c r="L110" i="137"/>
  <c r="M110" i="137" s="1"/>
  <c r="L109" i="137"/>
  <c r="M109" i="137" s="1"/>
  <c r="L108" i="137"/>
  <c r="M108" i="137" s="1"/>
  <c r="L107" i="137"/>
  <c r="M107" i="137" s="1"/>
  <c r="L106" i="137"/>
  <c r="M106" i="137" s="1"/>
  <c r="L105" i="137"/>
  <c r="M105" i="137" s="1"/>
  <c r="L104" i="137"/>
  <c r="M104" i="137" s="1"/>
  <c r="L103" i="137"/>
  <c r="M103" i="137" s="1"/>
  <c r="L102" i="137"/>
  <c r="M102" i="137" s="1"/>
  <c r="L101" i="137"/>
  <c r="M101" i="137" s="1"/>
  <c r="L100" i="137"/>
  <c r="M100" i="137" s="1"/>
  <c r="L99" i="137"/>
  <c r="M99" i="137" s="1"/>
  <c r="L98" i="137"/>
  <c r="M98" i="137" s="1"/>
  <c r="L97" i="137"/>
  <c r="M97" i="137" s="1"/>
  <c r="L96" i="137"/>
  <c r="M96" i="137" s="1"/>
  <c r="L95" i="137"/>
  <c r="M95" i="137" s="1"/>
  <c r="L94" i="137"/>
  <c r="M94" i="137" s="1"/>
  <c r="L93" i="137"/>
  <c r="M93" i="137" s="1"/>
  <c r="L92" i="137"/>
  <c r="M92" i="137" s="1"/>
  <c r="L91" i="137"/>
  <c r="M91" i="137" s="1"/>
  <c r="L90" i="137"/>
  <c r="M90" i="137" s="1"/>
  <c r="L89" i="137"/>
  <c r="M89" i="137" s="1"/>
  <c r="L88" i="137"/>
  <c r="M88" i="137" s="1"/>
  <c r="L87" i="137"/>
  <c r="M87" i="137" s="1"/>
  <c r="L86" i="137"/>
  <c r="M86" i="137" s="1"/>
  <c r="L85" i="137"/>
  <c r="M85" i="137" s="1"/>
  <c r="L84" i="137"/>
  <c r="M84" i="137" s="1"/>
  <c r="L83" i="137"/>
  <c r="M83" i="137" s="1"/>
  <c r="L82" i="137"/>
  <c r="M82" i="137" s="1"/>
  <c r="L81" i="137"/>
  <c r="M81" i="137" s="1"/>
  <c r="L80" i="137"/>
  <c r="M80" i="137" s="1"/>
  <c r="L79" i="137"/>
  <c r="M79" i="137" s="1"/>
  <c r="L78" i="137"/>
  <c r="M78" i="137" s="1"/>
  <c r="L77" i="137"/>
  <c r="M77" i="137" s="1"/>
  <c r="L76" i="137"/>
  <c r="M76" i="137" s="1"/>
  <c r="L75" i="137"/>
  <c r="M75" i="137" s="1"/>
  <c r="L74" i="137"/>
  <c r="M74" i="137" s="1"/>
  <c r="L73" i="137"/>
  <c r="M73" i="137" s="1"/>
  <c r="L72" i="137"/>
  <c r="M72" i="137" s="1"/>
  <c r="L71" i="137"/>
  <c r="M71" i="137" s="1"/>
  <c r="L70" i="137"/>
  <c r="M70" i="137" s="1"/>
  <c r="L69" i="137"/>
  <c r="M69" i="137" s="1"/>
  <c r="L68" i="137"/>
  <c r="M68" i="137" s="1"/>
  <c r="L67" i="137"/>
  <c r="M67" i="137" s="1"/>
  <c r="L66" i="137"/>
  <c r="M66" i="137" s="1"/>
  <c r="L65" i="137"/>
  <c r="M65" i="137" s="1"/>
  <c r="L64" i="137"/>
  <c r="M64" i="137" s="1"/>
  <c r="L63" i="137"/>
  <c r="M63" i="137" s="1"/>
  <c r="L62" i="137"/>
  <c r="M62" i="137" s="1"/>
  <c r="L61" i="137"/>
  <c r="M61" i="137" s="1"/>
  <c r="L60" i="137"/>
  <c r="M60" i="137" s="1"/>
  <c r="L59" i="137"/>
  <c r="M59" i="137" s="1"/>
  <c r="L58" i="137"/>
  <c r="M58" i="137" s="1"/>
  <c r="L57" i="137"/>
  <c r="M57" i="137" s="1"/>
  <c r="L56" i="137"/>
  <c r="M56" i="137" s="1"/>
  <c r="L55" i="137"/>
  <c r="M55" i="137" s="1"/>
  <c r="L54" i="137"/>
  <c r="M54" i="137" s="1"/>
  <c r="L53" i="137"/>
  <c r="M53" i="137" s="1"/>
  <c r="L52" i="137"/>
  <c r="M52" i="137" s="1"/>
  <c r="L51" i="137"/>
  <c r="M51" i="137" s="1"/>
  <c r="L50" i="137"/>
  <c r="M50" i="137" s="1"/>
  <c r="L49" i="137"/>
  <c r="M49" i="137" s="1"/>
  <c r="L48" i="137"/>
  <c r="M48" i="137" s="1"/>
  <c r="L47" i="137"/>
  <c r="M47" i="137" s="1"/>
  <c r="L46" i="137"/>
  <c r="M46" i="137" s="1"/>
  <c r="L45" i="137"/>
  <c r="M45" i="137" s="1"/>
  <c r="L44" i="137"/>
  <c r="M44" i="137" s="1"/>
  <c r="L43" i="137"/>
  <c r="M43" i="137" s="1"/>
  <c r="L42" i="137"/>
  <c r="M42" i="137" s="1"/>
  <c r="L41" i="137"/>
  <c r="M41" i="137" s="1"/>
  <c r="L40" i="137"/>
  <c r="M40" i="137" s="1"/>
  <c r="L39" i="137"/>
  <c r="M39" i="137" s="1"/>
  <c r="L38" i="137"/>
  <c r="M38" i="137" s="1"/>
  <c r="L37" i="137"/>
  <c r="M37" i="137" s="1"/>
  <c r="L36" i="137"/>
  <c r="M36" i="137" s="1"/>
  <c r="L35" i="137"/>
  <c r="M35" i="137" s="1"/>
  <c r="L34" i="137"/>
  <c r="M34" i="137" s="1"/>
  <c r="L33" i="137"/>
  <c r="M33" i="137" s="1"/>
  <c r="L32" i="137"/>
  <c r="M32" i="137" s="1"/>
  <c r="L31" i="137"/>
  <c r="M31" i="137" s="1"/>
  <c r="L30" i="137"/>
  <c r="M30" i="137" s="1"/>
  <c r="L29" i="137"/>
  <c r="M29" i="137" s="1"/>
  <c r="L28" i="137"/>
  <c r="M28" i="137" s="1"/>
  <c r="L27" i="137"/>
  <c r="M27" i="137" s="1"/>
  <c r="L26" i="137"/>
  <c r="M26" i="137" s="1"/>
  <c r="L25" i="137"/>
  <c r="M25" i="137" s="1"/>
  <c r="L24" i="137"/>
  <c r="M24" i="137" s="1"/>
  <c r="L23" i="137"/>
  <c r="M23" i="137" s="1"/>
  <c r="L22" i="137"/>
  <c r="M22" i="137" s="1"/>
  <c r="L21" i="137"/>
  <c r="M21" i="137" s="1"/>
  <c r="L20" i="137"/>
  <c r="M20" i="137" s="1"/>
  <c r="L19" i="137"/>
  <c r="M19" i="137" s="1"/>
  <c r="L18" i="137"/>
  <c r="M18" i="137" s="1"/>
  <c r="L17" i="137"/>
  <c r="M17" i="137" s="1"/>
  <c r="L16" i="137"/>
  <c r="M16" i="137" s="1"/>
  <c r="L15" i="137"/>
  <c r="M15" i="137" s="1"/>
  <c r="L14" i="137"/>
  <c r="M14" i="137" s="1"/>
  <c r="L13" i="137"/>
  <c r="M13" i="137" s="1"/>
  <c r="L12" i="137"/>
  <c r="M12" i="137" s="1"/>
  <c r="L11" i="137"/>
  <c r="M11" i="137" s="1"/>
  <c r="L10" i="137"/>
  <c r="M10" i="137" s="1"/>
  <c r="L9" i="137"/>
  <c r="M9" i="137" s="1"/>
  <c r="L8" i="137"/>
  <c r="M8" i="137" s="1"/>
  <c r="L7" i="137"/>
  <c r="M7" i="137" s="1"/>
  <c r="L6" i="137"/>
  <c r="M6" i="137" s="1"/>
  <c r="L5" i="137"/>
  <c r="M5" i="137" s="1"/>
  <c r="L4" i="137"/>
  <c r="M4" i="137" s="1"/>
  <c r="L258" i="136"/>
  <c r="M258" i="136" s="1"/>
  <c r="L257" i="136"/>
  <c r="M257" i="136" s="1"/>
  <c r="L256" i="136"/>
  <c r="M256" i="136" s="1"/>
  <c r="L255" i="136"/>
  <c r="M255" i="136" s="1"/>
  <c r="L254" i="136"/>
  <c r="M254" i="136" s="1"/>
  <c r="L253" i="136"/>
  <c r="M253" i="136" s="1"/>
  <c r="L252" i="136"/>
  <c r="M252" i="136" s="1"/>
  <c r="L251" i="136"/>
  <c r="M251" i="136" s="1"/>
  <c r="L250" i="136"/>
  <c r="M250" i="136" s="1"/>
  <c r="L249" i="136"/>
  <c r="M249" i="136" s="1"/>
  <c r="L248" i="136"/>
  <c r="M248" i="136" s="1"/>
  <c r="L247" i="136"/>
  <c r="M247" i="136" s="1"/>
  <c r="L246" i="136"/>
  <c r="M246" i="136" s="1"/>
  <c r="L245" i="136"/>
  <c r="M245" i="136" s="1"/>
  <c r="L244" i="136"/>
  <c r="M244" i="136" s="1"/>
  <c r="L243" i="136"/>
  <c r="M243" i="136" s="1"/>
  <c r="L242" i="136"/>
  <c r="M242" i="136" s="1"/>
  <c r="L241" i="136"/>
  <c r="M241" i="136" s="1"/>
  <c r="L240" i="136"/>
  <c r="M240" i="136" s="1"/>
  <c r="L239" i="136"/>
  <c r="M239" i="136" s="1"/>
  <c r="L238" i="136"/>
  <c r="M238" i="136" s="1"/>
  <c r="L237" i="136"/>
  <c r="M237" i="136" s="1"/>
  <c r="L236" i="136"/>
  <c r="M236" i="136" s="1"/>
  <c r="L235" i="136"/>
  <c r="M235" i="136" s="1"/>
  <c r="L234" i="136"/>
  <c r="L233" i="136"/>
  <c r="M233" i="136" s="1"/>
  <c r="L232" i="136"/>
  <c r="M232" i="136" s="1"/>
  <c r="L231" i="136"/>
  <c r="M231" i="136" s="1"/>
  <c r="L230" i="136"/>
  <c r="M230" i="136" s="1"/>
  <c r="L229" i="136"/>
  <c r="M229" i="136" s="1"/>
  <c r="L228" i="136"/>
  <c r="M228" i="136" s="1"/>
  <c r="L227" i="136"/>
  <c r="M227" i="136" s="1"/>
  <c r="L226" i="136"/>
  <c r="M226" i="136" s="1"/>
  <c r="L225" i="136"/>
  <c r="M225" i="136" s="1"/>
  <c r="L224" i="136"/>
  <c r="M224" i="136" s="1"/>
  <c r="L223" i="136"/>
  <c r="M223" i="136" s="1"/>
  <c r="L222" i="136"/>
  <c r="M222" i="136" s="1"/>
  <c r="L221" i="136"/>
  <c r="M221" i="136" s="1"/>
  <c r="L220" i="136"/>
  <c r="M220" i="136" s="1"/>
  <c r="L219" i="136"/>
  <c r="M219" i="136" s="1"/>
  <c r="L218" i="136"/>
  <c r="M218" i="136" s="1"/>
  <c r="L217" i="136"/>
  <c r="M217" i="136" s="1"/>
  <c r="L216" i="136"/>
  <c r="M216" i="136" s="1"/>
  <c r="L215" i="136"/>
  <c r="M215" i="136" s="1"/>
  <c r="L214" i="136"/>
  <c r="M214" i="136" s="1"/>
  <c r="L213" i="136"/>
  <c r="M213" i="136" s="1"/>
  <c r="L212" i="136"/>
  <c r="M212" i="136" s="1"/>
  <c r="L211" i="136"/>
  <c r="M211" i="136" s="1"/>
  <c r="L210" i="136"/>
  <c r="M210" i="136" s="1"/>
  <c r="L209" i="136"/>
  <c r="M209" i="136" s="1"/>
  <c r="L208" i="136"/>
  <c r="M208" i="136" s="1"/>
  <c r="L207" i="136"/>
  <c r="M207" i="136" s="1"/>
  <c r="L206" i="136"/>
  <c r="M206" i="136" s="1"/>
  <c r="L205" i="136"/>
  <c r="M205" i="136" s="1"/>
  <c r="L204" i="136"/>
  <c r="M204" i="136" s="1"/>
  <c r="L203" i="136"/>
  <c r="M203" i="136" s="1"/>
  <c r="L202" i="136"/>
  <c r="M202" i="136" s="1"/>
  <c r="L201" i="136"/>
  <c r="M201" i="136" s="1"/>
  <c r="L200" i="136"/>
  <c r="M200" i="136" s="1"/>
  <c r="L199" i="136"/>
  <c r="M199" i="136" s="1"/>
  <c r="L198" i="136"/>
  <c r="M198" i="136" s="1"/>
  <c r="L197" i="136"/>
  <c r="M197" i="136" s="1"/>
  <c r="L196" i="136"/>
  <c r="M196" i="136" s="1"/>
  <c r="L195" i="136"/>
  <c r="M195" i="136" s="1"/>
  <c r="L194" i="136"/>
  <c r="M194" i="136" s="1"/>
  <c r="L193" i="136"/>
  <c r="M193" i="136" s="1"/>
  <c r="L192" i="136"/>
  <c r="M192" i="136" s="1"/>
  <c r="L191" i="136"/>
  <c r="M191" i="136" s="1"/>
  <c r="L190" i="136"/>
  <c r="M190" i="136" s="1"/>
  <c r="L189" i="136"/>
  <c r="M189" i="136" s="1"/>
  <c r="L188" i="136"/>
  <c r="M188" i="136" s="1"/>
  <c r="L187" i="136"/>
  <c r="M187" i="136" s="1"/>
  <c r="L186" i="136"/>
  <c r="M186" i="136" s="1"/>
  <c r="L185" i="136"/>
  <c r="M185" i="136" s="1"/>
  <c r="L184" i="136"/>
  <c r="M184" i="136" s="1"/>
  <c r="L183" i="136"/>
  <c r="M183" i="136" s="1"/>
  <c r="L182" i="136"/>
  <c r="M182" i="136" s="1"/>
  <c r="L181" i="136"/>
  <c r="M181" i="136" s="1"/>
  <c r="L180" i="136"/>
  <c r="M180" i="136" s="1"/>
  <c r="L179" i="136"/>
  <c r="M179" i="136" s="1"/>
  <c r="L178" i="136"/>
  <c r="M178" i="136" s="1"/>
  <c r="L177" i="136"/>
  <c r="M177" i="136" s="1"/>
  <c r="L176" i="136"/>
  <c r="M176" i="136" s="1"/>
  <c r="L175" i="136"/>
  <c r="M175" i="136" s="1"/>
  <c r="L174" i="136"/>
  <c r="M174" i="136" s="1"/>
  <c r="L173" i="136"/>
  <c r="M173" i="136" s="1"/>
  <c r="L172" i="136"/>
  <c r="M172" i="136" s="1"/>
  <c r="L171" i="136"/>
  <c r="M171" i="136" s="1"/>
  <c r="L170" i="136"/>
  <c r="M170" i="136" s="1"/>
  <c r="L169" i="136"/>
  <c r="M169" i="136" s="1"/>
  <c r="L168" i="136"/>
  <c r="M168" i="136" s="1"/>
  <c r="L167" i="136"/>
  <c r="M167" i="136" s="1"/>
  <c r="L166" i="136"/>
  <c r="M166" i="136" s="1"/>
  <c r="L165" i="136"/>
  <c r="M165" i="136" s="1"/>
  <c r="L164" i="136"/>
  <c r="M164" i="136" s="1"/>
  <c r="L163" i="136"/>
  <c r="M163" i="136" s="1"/>
  <c r="L162" i="136"/>
  <c r="M162" i="136" s="1"/>
  <c r="L161" i="136"/>
  <c r="M161" i="136" s="1"/>
  <c r="L160" i="136"/>
  <c r="M160" i="136" s="1"/>
  <c r="L159" i="136"/>
  <c r="M159" i="136" s="1"/>
  <c r="L158" i="136"/>
  <c r="M158" i="136" s="1"/>
  <c r="L157" i="136"/>
  <c r="M157" i="136" s="1"/>
  <c r="L156" i="136"/>
  <c r="M156" i="136" s="1"/>
  <c r="L155" i="136"/>
  <c r="M155" i="136" s="1"/>
  <c r="L154" i="136"/>
  <c r="M154" i="136" s="1"/>
  <c r="L153" i="136"/>
  <c r="M153" i="136" s="1"/>
  <c r="L152" i="136"/>
  <c r="M152" i="136" s="1"/>
  <c r="L151" i="136"/>
  <c r="M151" i="136" s="1"/>
  <c r="L150" i="136"/>
  <c r="M150" i="136" s="1"/>
  <c r="L149" i="136"/>
  <c r="M149" i="136" s="1"/>
  <c r="L148" i="136"/>
  <c r="M148" i="136" s="1"/>
  <c r="L147" i="136"/>
  <c r="M147" i="136" s="1"/>
  <c r="L146" i="136"/>
  <c r="M146" i="136" s="1"/>
  <c r="L145" i="136"/>
  <c r="M145" i="136" s="1"/>
  <c r="L144" i="136"/>
  <c r="M144" i="136" s="1"/>
  <c r="L143" i="136"/>
  <c r="M143" i="136" s="1"/>
  <c r="L142" i="136"/>
  <c r="M142" i="136" s="1"/>
  <c r="L141" i="136"/>
  <c r="M141" i="136" s="1"/>
  <c r="L140" i="136"/>
  <c r="M140" i="136" s="1"/>
  <c r="L139" i="136"/>
  <c r="M139" i="136" s="1"/>
  <c r="L138" i="136"/>
  <c r="M138" i="136" s="1"/>
  <c r="L137" i="136"/>
  <c r="M137" i="136" s="1"/>
  <c r="L136" i="136"/>
  <c r="M136" i="136" s="1"/>
  <c r="L135" i="136"/>
  <c r="M135" i="136" s="1"/>
  <c r="L134" i="136"/>
  <c r="M134" i="136" s="1"/>
  <c r="L133" i="136"/>
  <c r="M133" i="136" s="1"/>
  <c r="L132" i="136"/>
  <c r="M132" i="136" s="1"/>
  <c r="L131" i="136"/>
  <c r="M131" i="136" s="1"/>
  <c r="L130" i="136"/>
  <c r="M130" i="136" s="1"/>
  <c r="L129" i="136"/>
  <c r="M129" i="136" s="1"/>
  <c r="L128" i="136"/>
  <c r="M128" i="136" s="1"/>
  <c r="L127" i="136"/>
  <c r="M127" i="136" s="1"/>
  <c r="L126" i="136"/>
  <c r="M126" i="136" s="1"/>
  <c r="L125" i="136"/>
  <c r="M125" i="136" s="1"/>
  <c r="L124" i="136"/>
  <c r="M124" i="136" s="1"/>
  <c r="L123" i="136"/>
  <c r="M123" i="136" s="1"/>
  <c r="L122" i="136"/>
  <c r="M122" i="136" s="1"/>
  <c r="L121" i="136"/>
  <c r="M121" i="136" s="1"/>
  <c r="L120" i="136"/>
  <c r="M120" i="136" s="1"/>
  <c r="L119" i="136"/>
  <c r="M119" i="136" s="1"/>
  <c r="L118" i="136"/>
  <c r="M118" i="136" s="1"/>
  <c r="L117" i="136"/>
  <c r="M117" i="136" s="1"/>
  <c r="L116" i="136"/>
  <c r="M116" i="136" s="1"/>
  <c r="L115" i="136"/>
  <c r="M115" i="136" s="1"/>
  <c r="L114" i="136"/>
  <c r="M114" i="136" s="1"/>
  <c r="L113" i="136"/>
  <c r="M113" i="136" s="1"/>
  <c r="L112" i="136"/>
  <c r="M112" i="136" s="1"/>
  <c r="L111" i="136"/>
  <c r="M111" i="136" s="1"/>
  <c r="L110" i="136"/>
  <c r="M110" i="136" s="1"/>
  <c r="L109" i="136"/>
  <c r="M109" i="136" s="1"/>
  <c r="L108" i="136"/>
  <c r="M108" i="136" s="1"/>
  <c r="L107" i="136"/>
  <c r="M107" i="136" s="1"/>
  <c r="L106" i="136"/>
  <c r="M106" i="136" s="1"/>
  <c r="L105" i="136"/>
  <c r="M105" i="136" s="1"/>
  <c r="L104" i="136"/>
  <c r="M104" i="136" s="1"/>
  <c r="L103" i="136"/>
  <c r="M103" i="136" s="1"/>
  <c r="L102" i="136"/>
  <c r="M102" i="136" s="1"/>
  <c r="L101" i="136"/>
  <c r="M101" i="136" s="1"/>
  <c r="L100" i="136"/>
  <c r="M100" i="136" s="1"/>
  <c r="L99" i="136"/>
  <c r="M99" i="136" s="1"/>
  <c r="L98" i="136"/>
  <c r="M98" i="136" s="1"/>
  <c r="L97" i="136"/>
  <c r="M97" i="136" s="1"/>
  <c r="L96" i="136"/>
  <c r="M96" i="136" s="1"/>
  <c r="L95" i="136"/>
  <c r="M95" i="136" s="1"/>
  <c r="L94" i="136"/>
  <c r="M94" i="136" s="1"/>
  <c r="L93" i="136"/>
  <c r="M93" i="136" s="1"/>
  <c r="L92" i="136"/>
  <c r="M92" i="136" s="1"/>
  <c r="L91" i="136"/>
  <c r="M91" i="136" s="1"/>
  <c r="L90" i="136"/>
  <c r="M90" i="136" s="1"/>
  <c r="L89" i="136"/>
  <c r="M89" i="136" s="1"/>
  <c r="L88" i="136"/>
  <c r="M88" i="136" s="1"/>
  <c r="L87" i="136"/>
  <c r="M87" i="136" s="1"/>
  <c r="L86" i="136"/>
  <c r="M86" i="136" s="1"/>
  <c r="L85" i="136"/>
  <c r="M85" i="136" s="1"/>
  <c r="L84" i="136"/>
  <c r="M84" i="136" s="1"/>
  <c r="L83" i="136"/>
  <c r="M83" i="136" s="1"/>
  <c r="L82" i="136"/>
  <c r="M82" i="136" s="1"/>
  <c r="L81" i="136"/>
  <c r="M81" i="136" s="1"/>
  <c r="L80" i="136"/>
  <c r="M80" i="136" s="1"/>
  <c r="L79" i="136"/>
  <c r="M79" i="136" s="1"/>
  <c r="L78" i="136"/>
  <c r="M78" i="136" s="1"/>
  <c r="L77" i="136"/>
  <c r="M77" i="136" s="1"/>
  <c r="L76" i="136"/>
  <c r="M76" i="136" s="1"/>
  <c r="L75" i="136"/>
  <c r="M75" i="136" s="1"/>
  <c r="L74" i="136"/>
  <c r="M74" i="136" s="1"/>
  <c r="L73" i="136"/>
  <c r="M73" i="136" s="1"/>
  <c r="L72" i="136"/>
  <c r="M72" i="136" s="1"/>
  <c r="L71" i="136"/>
  <c r="M71" i="136" s="1"/>
  <c r="L70" i="136"/>
  <c r="M70" i="136" s="1"/>
  <c r="L69" i="136"/>
  <c r="M69" i="136" s="1"/>
  <c r="L68" i="136"/>
  <c r="M68" i="136" s="1"/>
  <c r="L67" i="136"/>
  <c r="M67" i="136" s="1"/>
  <c r="L66" i="136"/>
  <c r="M66" i="136" s="1"/>
  <c r="L65" i="136"/>
  <c r="M65" i="136" s="1"/>
  <c r="L64" i="136"/>
  <c r="M64" i="136" s="1"/>
  <c r="L63" i="136"/>
  <c r="M63" i="136" s="1"/>
  <c r="L62" i="136"/>
  <c r="M62" i="136" s="1"/>
  <c r="L61" i="136"/>
  <c r="M61" i="136" s="1"/>
  <c r="L60" i="136"/>
  <c r="M60" i="136" s="1"/>
  <c r="L59" i="136"/>
  <c r="M59" i="136" s="1"/>
  <c r="L58" i="136"/>
  <c r="M58" i="136" s="1"/>
  <c r="L57" i="136"/>
  <c r="M57" i="136" s="1"/>
  <c r="L56" i="136"/>
  <c r="M56" i="136" s="1"/>
  <c r="L55" i="136"/>
  <c r="M55" i="136" s="1"/>
  <c r="L54" i="136"/>
  <c r="M54" i="136" s="1"/>
  <c r="L53" i="136"/>
  <c r="M53" i="136" s="1"/>
  <c r="L52" i="136"/>
  <c r="M52" i="136" s="1"/>
  <c r="L51" i="136"/>
  <c r="M51" i="136" s="1"/>
  <c r="L50" i="136"/>
  <c r="M50" i="136" s="1"/>
  <c r="L49" i="136"/>
  <c r="M49" i="136" s="1"/>
  <c r="L48" i="136"/>
  <c r="M48" i="136" s="1"/>
  <c r="L47" i="136"/>
  <c r="M47" i="136" s="1"/>
  <c r="L46" i="136"/>
  <c r="M46" i="136" s="1"/>
  <c r="L45" i="136"/>
  <c r="M45" i="136" s="1"/>
  <c r="L44" i="136"/>
  <c r="M44" i="136" s="1"/>
  <c r="L43" i="136"/>
  <c r="M43" i="136" s="1"/>
  <c r="L42" i="136"/>
  <c r="M42" i="136" s="1"/>
  <c r="L41" i="136"/>
  <c r="M41" i="136" s="1"/>
  <c r="L40" i="136"/>
  <c r="M40" i="136" s="1"/>
  <c r="L39" i="136"/>
  <c r="M39" i="136" s="1"/>
  <c r="L38" i="136"/>
  <c r="M38" i="136" s="1"/>
  <c r="L37" i="136"/>
  <c r="M37" i="136" s="1"/>
  <c r="L36" i="136"/>
  <c r="M36" i="136" s="1"/>
  <c r="L35" i="136"/>
  <c r="M35" i="136" s="1"/>
  <c r="L34" i="136"/>
  <c r="M34" i="136" s="1"/>
  <c r="L33" i="136"/>
  <c r="M33" i="136" s="1"/>
  <c r="L32" i="136"/>
  <c r="M32" i="136" s="1"/>
  <c r="L31" i="136"/>
  <c r="M31" i="136" s="1"/>
  <c r="L30" i="136"/>
  <c r="M30" i="136" s="1"/>
  <c r="L29" i="136"/>
  <c r="M29" i="136" s="1"/>
  <c r="L28" i="136"/>
  <c r="M28" i="136" s="1"/>
  <c r="L27" i="136"/>
  <c r="M27" i="136" s="1"/>
  <c r="L26" i="136"/>
  <c r="M26" i="136" s="1"/>
  <c r="L25" i="136"/>
  <c r="M25" i="136" s="1"/>
  <c r="L24" i="136"/>
  <c r="M24" i="136" s="1"/>
  <c r="L23" i="136"/>
  <c r="M23" i="136" s="1"/>
  <c r="L22" i="136"/>
  <c r="M22" i="136" s="1"/>
  <c r="L21" i="136"/>
  <c r="M21" i="136" s="1"/>
  <c r="L20" i="136"/>
  <c r="M20" i="136" s="1"/>
  <c r="L19" i="136"/>
  <c r="M19" i="136" s="1"/>
  <c r="L18" i="136"/>
  <c r="M18" i="136" s="1"/>
  <c r="L17" i="136"/>
  <c r="M17" i="136" s="1"/>
  <c r="L16" i="136"/>
  <c r="M16" i="136" s="1"/>
  <c r="L15" i="136"/>
  <c r="M15" i="136" s="1"/>
  <c r="L14" i="136"/>
  <c r="M14" i="136" s="1"/>
  <c r="L13" i="136"/>
  <c r="M13" i="136" s="1"/>
  <c r="L12" i="136"/>
  <c r="M12" i="136" s="1"/>
  <c r="L11" i="136"/>
  <c r="M11" i="136" s="1"/>
  <c r="L10" i="136"/>
  <c r="M10" i="136" s="1"/>
  <c r="L9" i="136"/>
  <c r="M9" i="136" s="1"/>
  <c r="L8" i="136"/>
  <c r="M8" i="136" s="1"/>
  <c r="L7" i="136"/>
  <c r="M7" i="136" s="1"/>
  <c r="L6" i="136"/>
  <c r="M6" i="136" s="1"/>
  <c r="L5" i="136"/>
  <c r="M5" i="136" s="1"/>
  <c r="L4" i="136"/>
  <c r="M4" i="136" s="1"/>
  <c r="M258" i="135"/>
  <c r="M257" i="135"/>
  <c r="M256" i="135"/>
  <c r="M255" i="135"/>
  <c r="M254" i="135"/>
  <c r="M253" i="135"/>
  <c r="M252" i="135"/>
  <c r="M251" i="135"/>
  <c r="M250" i="135"/>
  <c r="M249" i="135"/>
  <c r="M248" i="135"/>
  <c r="M247" i="135"/>
  <c r="M246" i="135"/>
  <c r="M245" i="135"/>
  <c r="M244" i="135"/>
  <c r="M243" i="135"/>
  <c r="M242" i="135"/>
  <c r="M241" i="135"/>
  <c r="M240" i="135"/>
  <c r="M239" i="135"/>
  <c r="M238" i="135"/>
  <c r="M237" i="135"/>
  <c r="M236" i="135"/>
  <c r="M235" i="135"/>
  <c r="M233" i="135"/>
  <c r="M232" i="135"/>
  <c r="M231" i="135"/>
  <c r="M230" i="135"/>
  <c r="M229" i="135"/>
  <c r="M228" i="135"/>
  <c r="M227" i="135"/>
  <c r="M226" i="135"/>
  <c r="M225" i="135"/>
  <c r="M224" i="135"/>
  <c r="M223" i="135"/>
  <c r="M222" i="135"/>
  <c r="M221" i="135"/>
  <c r="M220" i="135"/>
  <c r="M219" i="135"/>
  <c r="M218" i="135"/>
  <c r="M217" i="135"/>
  <c r="M216" i="135"/>
  <c r="M215" i="135"/>
  <c r="M214" i="135"/>
  <c r="M213" i="135"/>
  <c r="M212" i="135"/>
  <c r="M211" i="135"/>
  <c r="M210" i="135"/>
  <c r="M209" i="135"/>
  <c r="M208" i="135"/>
  <c r="M207" i="135"/>
  <c r="M206" i="135"/>
  <c r="M205" i="135"/>
  <c r="M204" i="135"/>
  <c r="M203" i="135"/>
  <c r="M202" i="135"/>
  <c r="M201" i="135"/>
  <c r="M200" i="135"/>
  <c r="M199" i="135"/>
  <c r="M198" i="135"/>
  <c r="M197" i="135"/>
  <c r="M196" i="135"/>
  <c r="M195" i="135"/>
  <c r="M194" i="135"/>
  <c r="M193" i="135"/>
  <c r="M192" i="135"/>
  <c r="M191" i="135"/>
  <c r="M190" i="135"/>
  <c r="M189" i="135"/>
  <c r="M188" i="135"/>
  <c r="M187" i="135"/>
  <c r="M186" i="135"/>
  <c r="M185" i="135"/>
  <c r="M184" i="135"/>
  <c r="M183" i="135"/>
  <c r="M182" i="135"/>
  <c r="M181" i="135"/>
  <c r="M180" i="135"/>
  <c r="M179" i="135"/>
  <c r="M178" i="135"/>
  <c r="M177" i="135"/>
  <c r="M176" i="135"/>
  <c r="M175" i="135"/>
  <c r="M174" i="135"/>
  <c r="M173" i="135"/>
  <c r="M172" i="135"/>
  <c r="M171" i="135"/>
  <c r="M170" i="135"/>
  <c r="M169" i="135"/>
  <c r="M168" i="135"/>
  <c r="M167" i="135"/>
  <c r="M166" i="135"/>
  <c r="M165" i="135"/>
  <c r="M164" i="135"/>
  <c r="M163" i="135"/>
  <c r="M162" i="135"/>
  <c r="M161" i="135"/>
  <c r="M160" i="135"/>
  <c r="M159" i="135"/>
  <c r="M158" i="135"/>
  <c r="M157" i="135"/>
  <c r="M156" i="135"/>
  <c r="M155" i="135"/>
  <c r="M154" i="135"/>
  <c r="M153" i="135"/>
  <c r="M152" i="135"/>
  <c r="M151" i="135"/>
  <c r="M150" i="135"/>
  <c r="M149" i="135"/>
  <c r="M148" i="135"/>
  <c r="M147" i="135"/>
  <c r="M146" i="135"/>
  <c r="M145" i="135"/>
  <c r="M144" i="135"/>
  <c r="M143" i="135"/>
  <c r="M142" i="135"/>
  <c r="M141" i="135"/>
  <c r="M140" i="135"/>
  <c r="M139" i="135"/>
  <c r="M138" i="135"/>
  <c r="M137" i="135"/>
  <c r="M136" i="135"/>
  <c r="M135" i="135"/>
  <c r="M134" i="135"/>
  <c r="M133" i="135"/>
  <c r="M132" i="135"/>
  <c r="M131" i="135"/>
  <c r="M130" i="135"/>
  <c r="M129" i="135"/>
  <c r="M128" i="135"/>
  <c r="M127" i="135"/>
  <c r="M126" i="135"/>
  <c r="M125" i="135"/>
  <c r="M124" i="135"/>
  <c r="M123" i="135"/>
  <c r="M122" i="135"/>
  <c r="M121" i="135"/>
  <c r="M120" i="135"/>
  <c r="M119" i="135"/>
  <c r="M118" i="135"/>
  <c r="M117" i="135"/>
  <c r="M116" i="135"/>
  <c r="M115" i="135"/>
  <c r="M114" i="135"/>
  <c r="M113" i="135"/>
  <c r="M112" i="135"/>
  <c r="M111" i="135"/>
  <c r="M110" i="135"/>
  <c r="M109" i="135"/>
  <c r="M108" i="135"/>
  <c r="M107" i="135"/>
  <c r="M106" i="135"/>
  <c r="M105" i="135"/>
  <c r="M104" i="135"/>
  <c r="M103" i="135"/>
  <c r="M102" i="135"/>
  <c r="M101" i="135"/>
  <c r="M100" i="135"/>
  <c r="M99" i="135"/>
  <c r="M98" i="135"/>
  <c r="M97" i="135"/>
  <c r="M96" i="135"/>
  <c r="M95" i="135"/>
  <c r="M94" i="135"/>
  <c r="M93" i="135"/>
  <c r="M92" i="135"/>
  <c r="M91" i="135"/>
  <c r="M90" i="135"/>
  <c r="M89" i="135"/>
  <c r="M88" i="135"/>
  <c r="M87" i="135"/>
  <c r="M86" i="135"/>
  <c r="M85" i="135"/>
  <c r="M84" i="135"/>
  <c r="M83" i="135"/>
  <c r="M82" i="135"/>
  <c r="M81" i="135"/>
  <c r="M80" i="135"/>
  <c r="M79" i="135"/>
  <c r="M78" i="135"/>
  <c r="M77" i="135"/>
  <c r="M76" i="135"/>
  <c r="M75" i="135"/>
  <c r="M74" i="135"/>
  <c r="M73" i="135"/>
  <c r="M72" i="135"/>
  <c r="M71" i="135"/>
  <c r="M70" i="135"/>
  <c r="M69" i="135"/>
  <c r="M68" i="135"/>
  <c r="M67" i="135"/>
  <c r="M66" i="135"/>
  <c r="M65" i="135"/>
  <c r="M64" i="135"/>
  <c r="M63" i="135"/>
  <c r="M62" i="135"/>
  <c r="M61" i="135"/>
  <c r="M60" i="135"/>
  <c r="M59" i="135"/>
  <c r="M58" i="135"/>
  <c r="M57" i="135"/>
  <c r="M56" i="135"/>
  <c r="M55" i="135"/>
  <c r="M54" i="135"/>
  <c r="M53" i="135"/>
  <c r="M52" i="135"/>
  <c r="M51" i="135"/>
  <c r="M50" i="135"/>
  <c r="M49" i="135"/>
  <c r="M48" i="135"/>
  <c r="M47" i="135"/>
  <c r="M46" i="135"/>
  <c r="M45" i="135"/>
  <c r="M44" i="135"/>
  <c r="M43" i="135"/>
  <c r="M42" i="135"/>
  <c r="M41" i="135"/>
  <c r="M40" i="135"/>
  <c r="M39" i="135"/>
  <c r="M38" i="135"/>
  <c r="M37" i="135"/>
  <c r="M36" i="135"/>
  <c r="M35" i="135"/>
  <c r="M34" i="135"/>
  <c r="M33" i="135"/>
  <c r="M32" i="135"/>
  <c r="M31" i="135"/>
  <c r="M30" i="135"/>
  <c r="M29" i="135"/>
  <c r="M28" i="135"/>
  <c r="M27" i="135"/>
  <c r="M26" i="135"/>
  <c r="M25" i="135"/>
  <c r="M24" i="135"/>
  <c r="M23" i="135"/>
  <c r="M22" i="135"/>
  <c r="M21" i="135"/>
  <c r="M20" i="135"/>
  <c r="M19" i="135"/>
  <c r="M18" i="135"/>
  <c r="M17" i="135"/>
  <c r="M16" i="135"/>
  <c r="M15" i="135"/>
  <c r="M14" i="135"/>
  <c r="M13" i="135"/>
  <c r="M12" i="135"/>
  <c r="M11" i="135"/>
  <c r="M10" i="135"/>
  <c r="M9" i="135"/>
  <c r="M8" i="135"/>
  <c r="M7" i="135"/>
  <c r="M6" i="135"/>
  <c r="M5" i="135"/>
  <c r="M4" i="135"/>
  <c r="L258" i="134"/>
  <c r="M258" i="134" s="1"/>
  <c r="L257" i="134"/>
  <c r="M257" i="134" s="1"/>
  <c r="L256" i="134"/>
  <c r="M256" i="134" s="1"/>
  <c r="L255" i="134"/>
  <c r="M255" i="134" s="1"/>
  <c r="L254" i="134"/>
  <c r="M254" i="134" s="1"/>
  <c r="L253" i="134"/>
  <c r="M253" i="134" s="1"/>
  <c r="L252" i="134"/>
  <c r="M252" i="134" s="1"/>
  <c r="L251" i="134"/>
  <c r="M251" i="134" s="1"/>
  <c r="L250" i="134"/>
  <c r="M250" i="134" s="1"/>
  <c r="L249" i="134"/>
  <c r="M249" i="134" s="1"/>
  <c r="L248" i="134"/>
  <c r="M248" i="134" s="1"/>
  <c r="L247" i="134"/>
  <c r="M247" i="134" s="1"/>
  <c r="L246" i="134"/>
  <c r="M246" i="134" s="1"/>
  <c r="L245" i="134"/>
  <c r="M245" i="134" s="1"/>
  <c r="L244" i="134"/>
  <c r="M244" i="134" s="1"/>
  <c r="L243" i="134"/>
  <c r="M243" i="134" s="1"/>
  <c r="L242" i="134"/>
  <c r="M242" i="134" s="1"/>
  <c r="L241" i="134"/>
  <c r="M241" i="134" s="1"/>
  <c r="L240" i="134"/>
  <c r="M240" i="134" s="1"/>
  <c r="L239" i="134"/>
  <c r="M239" i="134" s="1"/>
  <c r="L238" i="134"/>
  <c r="M238" i="134" s="1"/>
  <c r="L237" i="134"/>
  <c r="M237" i="134" s="1"/>
  <c r="L236" i="134"/>
  <c r="M236" i="134" s="1"/>
  <c r="L235" i="134"/>
  <c r="M235" i="134" s="1"/>
  <c r="L234" i="134"/>
  <c r="L233" i="134"/>
  <c r="M233" i="134" s="1"/>
  <c r="L232" i="134"/>
  <c r="M232" i="134" s="1"/>
  <c r="L231" i="134"/>
  <c r="M231" i="134" s="1"/>
  <c r="L230" i="134"/>
  <c r="M230" i="134" s="1"/>
  <c r="L229" i="134"/>
  <c r="M229" i="134" s="1"/>
  <c r="L228" i="134"/>
  <c r="M228" i="134" s="1"/>
  <c r="L227" i="134"/>
  <c r="M227" i="134" s="1"/>
  <c r="L226" i="134"/>
  <c r="M226" i="134" s="1"/>
  <c r="L225" i="134"/>
  <c r="M225" i="134" s="1"/>
  <c r="L224" i="134"/>
  <c r="M224" i="134" s="1"/>
  <c r="L223" i="134"/>
  <c r="M223" i="134" s="1"/>
  <c r="L222" i="134"/>
  <c r="M222" i="134" s="1"/>
  <c r="L221" i="134"/>
  <c r="M221" i="134" s="1"/>
  <c r="L220" i="134"/>
  <c r="M220" i="134" s="1"/>
  <c r="L219" i="134"/>
  <c r="M219" i="134" s="1"/>
  <c r="L218" i="134"/>
  <c r="M218" i="134" s="1"/>
  <c r="L217" i="134"/>
  <c r="M217" i="134" s="1"/>
  <c r="L216" i="134"/>
  <c r="M216" i="134" s="1"/>
  <c r="L215" i="134"/>
  <c r="M215" i="134" s="1"/>
  <c r="L214" i="134"/>
  <c r="M214" i="134" s="1"/>
  <c r="L213" i="134"/>
  <c r="M213" i="134" s="1"/>
  <c r="L212" i="134"/>
  <c r="M212" i="134" s="1"/>
  <c r="L211" i="134"/>
  <c r="M211" i="134" s="1"/>
  <c r="L210" i="134"/>
  <c r="M210" i="134" s="1"/>
  <c r="L209" i="134"/>
  <c r="M209" i="134" s="1"/>
  <c r="L208" i="134"/>
  <c r="M208" i="134" s="1"/>
  <c r="L207" i="134"/>
  <c r="M207" i="134" s="1"/>
  <c r="L206" i="134"/>
  <c r="M206" i="134" s="1"/>
  <c r="L205" i="134"/>
  <c r="M205" i="134" s="1"/>
  <c r="L204" i="134"/>
  <c r="M204" i="134" s="1"/>
  <c r="L203" i="134"/>
  <c r="M203" i="134" s="1"/>
  <c r="L202" i="134"/>
  <c r="M202" i="134" s="1"/>
  <c r="L201" i="134"/>
  <c r="M201" i="134" s="1"/>
  <c r="L200" i="134"/>
  <c r="M200" i="134" s="1"/>
  <c r="L199" i="134"/>
  <c r="M199" i="134" s="1"/>
  <c r="L198" i="134"/>
  <c r="M198" i="134" s="1"/>
  <c r="L197" i="134"/>
  <c r="M197" i="134" s="1"/>
  <c r="L196" i="134"/>
  <c r="M196" i="134" s="1"/>
  <c r="L195" i="134"/>
  <c r="M195" i="134" s="1"/>
  <c r="L194" i="134"/>
  <c r="M194" i="134" s="1"/>
  <c r="L193" i="134"/>
  <c r="M193" i="134" s="1"/>
  <c r="L192" i="134"/>
  <c r="M192" i="134" s="1"/>
  <c r="L191" i="134"/>
  <c r="M191" i="134" s="1"/>
  <c r="L190" i="134"/>
  <c r="M190" i="134" s="1"/>
  <c r="L189" i="134"/>
  <c r="M189" i="134" s="1"/>
  <c r="L188" i="134"/>
  <c r="M188" i="134" s="1"/>
  <c r="L187" i="134"/>
  <c r="M187" i="134" s="1"/>
  <c r="L186" i="134"/>
  <c r="M186" i="134" s="1"/>
  <c r="L185" i="134"/>
  <c r="M185" i="134" s="1"/>
  <c r="L184" i="134"/>
  <c r="M184" i="134" s="1"/>
  <c r="L183" i="134"/>
  <c r="M183" i="134" s="1"/>
  <c r="L182" i="134"/>
  <c r="M182" i="134" s="1"/>
  <c r="L181" i="134"/>
  <c r="M181" i="134" s="1"/>
  <c r="L180" i="134"/>
  <c r="M180" i="134" s="1"/>
  <c r="L179" i="134"/>
  <c r="M179" i="134" s="1"/>
  <c r="L178" i="134"/>
  <c r="M178" i="134" s="1"/>
  <c r="L177" i="134"/>
  <c r="M177" i="134" s="1"/>
  <c r="L176" i="134"/>
  <c r="M176" i="134" s="1"/>
  <c r="L175" i="134"/>
  <c r="M175" i="134" s="1"/>
  <c r="L174" i="134"/>
  <c r="M174" i="134" s="1"/>
  <c r="L173" i="134"/>
  <c r="M173" i="134" s="1"/>
  <c r="L172" i="134"/>
  <c r="M172" i="134" s="1"/>
  <c r="L171" i="134"/>
  <c r="M171" i="134" s="1"/>
  <c r="L170" i="134"/>
  <c r="M170" i="134" s="1"/>
  <c r="L169" i="134"/>
  <c r="M169" i="134" s="1"/>
  <c r="L168" i="134"/>
  <c r="M168" i="134" s="1"/>
  <c r="L167" i="134"/>
  <c r="M167" i="134" s="1"/>
  <c r="L166" i="134"/>
  <c r="M166" i="134" s="1"/>
  <c r="L165" i="134"/>
  <c r="M165" i="134" s="1"/>
  <c r="L164" i="134"/>
  <c r="M164" i="134" s="1"/>
  <c r="L163" i="134"/>
  <c r="M163" i="134" s="1"/>
  <c r="L162" i="134"/>
  <c r="M162" i="134" s="1"/>
  <c r="L161" i="134"/>
  <c r="M161" i="134" s="1"/>
  <c r="L160" i="134"/>
  <c r="M160" i="134" s="1"/>
  <c r="L159" i="134"/>
  <c r="M159" i="134" s="1"/>
  <c r="L158" i="134"/>
  <c r="M158" i="134" s="1"/>
  <c r="L157" i="134"/>
  <c r="M157" i="134" s="1"/>
  <c r="L156" i="134"/>
  <c r="M156" i="134" s="1"/>
  <c r="L155" i="134"/>
  <c r="M155" i="134" s="1"/>
  <c r="L154" i="134"/>
  <c r="M154" i="134" s="1"/>
  <c r="L153" i="134"/>
  <c r="M153" i="134" s="1"/>
  <c r="L152" i="134"/>
  <c r="M152" i="134" s="1"/>
  <c r="L151" i="134"/>
  <c r="M151" i="134" s="1"/>
  <c r="L150" i="134"/>
  <c r="M150" i="134" s="1"/>
  <c r="L149" i="134"/>
  <c r="M149" i="134" s="1"/>
  <c r="L148" i="134"/>
  <c r="M148" i="134" s="1"/>
  <c r="L147" i="134"/>
  <c r="M147" i="134" s="1"/>
  <c r="L146" i="134"/>
  <c r="M146" i="134" s="1"/>
  <c r="L145" i="134"/>
  <c r="M145" i="134" s="1"/>
  <c r="L144" i="134"/>
  <c r="M144" i="134" s="1"/>
  <c r="L143" i="134"/>
  <c r="M143" i="134" s="1"/>
  <c r="L142" i="134"/>
  <c r="M142" i="134" s="1"/>
  <c r="L141" i="134"/>
  <c r="M141" i="134" s="1"/>
  <c r="L140" i="134"/>
  <c r="M140" i="134" s="1"/>
  <c r="L139" i="134"/>
  <c r="M139" i="134" s="1"/>
  <c r="L138" i="134"/>
  <c r="M138" i="134" s="1"/>
  <c r="L137" i="134"/>
  <c r="M137" i="134" s="1"/>
  <c r="L136" i="134"/>
  <c r="M136" i="134" s="1"/>
  <c r="L135" i="134"/>
  <c r="M135" i="134" s="1"/>
  <c r="L134" i="134"/>
  <c r="M134" i="134" s="1"/>
  <c r="L133" i="134"/>
  <c r="M133" i="134" s="1"/>
  <c r="L132" i="134"/>
  <c r="M132" i="134" s="1"/>
  <c r="L131" i="134"/>
  <c r="M131" i="134" s="1"/>
  <c r="L130" i="134"/>
  <c r="M130" i="134" s="1"/>
  <c r="L129" i="134"/>
  <c r="M129" i="134" s="1"/>
  <c r="L128" i="134"/>
  <c r="M128" i="134" s="1"/>
  <c r="L127" i="134"/>
  <c r="M127" i="134" s="1"/>
  <c r="L126" i="134"/>
  <c r="M126" i="134" s="1"/>
  <c r="L125" i="134"/>
  <c r="M125" i="134" s="1"/>
  <c r="L124" i="134"/>
  <c r="M124" i="134" s="1"/>
  <c r="L123" i="134"/>
  <c r="M123" i="134" s="1"/>
  <c r="L122" i="134"/>
  <c r="M122" i="134" s="1"/>
  <c r="L121" i="134"/>
  <c r="M121" i="134" s="1"/>
  <c r="L120" i="134"/>
  <c r="M120" i="134" s="1"/>
  <c r="L119" i="134"/>
  <c r="M119" i="134" s="1"/>
  <c r="L118" i="134"/>
  <c r="M118" i="134" s="1"/>
  <c r="L117" i="134"/>
  <c r="M117" i="134" s="1"/>
  <c r="L116" i="134"/>
  <c r="M116" i="134" s="1"/>
  <c r="L115" i="134"/>
  <c r="M115" i="134" s="1"/>
  <c r="L114" i="134"/>
  <c r="M114" i="134" s="1"/>
  <c r="L113" i="134"/>
  <c r="M113" i="134" s="1"/>
  <c r="L112" i="134"/>
  <c r="M112" i="134" s="1"/>
  <c r="L111" i="134"/>
  <c r="M111" i="134" s="1"/>
  <c r="L110" i="134"/>
  <c r="M110" i="134" s="1"/>
  <c r="L109" i="134"/>
  <c r="M109" i="134" s="1"/>
  <c r="L108" i="134"/>
  <c r="M108" i="134" s="1"/>
  <c r="L107" i="134"/>
  <c r="M107" i="134" s="1"/>
  <c r="L106" i="134"/>
  <c r="M106" i="134" s="1"/>
  <c r="L105" i="134"/>
  <c r="M105" i="134" s="1"/>
  <c r="L104" i="134"/>
  <c r="M104" i="134" s="1"/>
  <c r="L103" i="134"/>
  <c r="M103" i="134" s="1"/>
  <c r="L102" i="134"/>
  <c r="M102" i="134" s="1"/>
  <c r="L101" i="134"/>
  <c r="M101" i="134" s="1"/>
  <c r="L100" i="134"/>
  <c r="M100" i="134" s="1"/>
  <c r="L99" i="134"/>
  <c r="M99" i="134" s="1"/>
  <c r="L98" i="134"/>
  <c r="M98" i="134" s="1"/>
  <c r="L97" i="134"/>
  <c r="M97" i="134" s="1"/>
  <c r="L96" i="134"/>
  <c r="M96" i="134" s="1"/>
  <c r="L95" i="134"/>
  <c r="M95" i="134" s="1"/>
  <c r="L94" i="134"/>
  <c r="M94" i="134" s="1"/>
  <c r="L93" i="134"/>
  <c r="M93" i="134" s="1"/>
  <c r="L92" i="134"/>
  <c r="M92" i="134" s="1"/>
  <c r="L91" i="134"/>
  <c r="M91" i="134" s="1"/>
  <c r="L90" i="134"/>
  <c r="M90" i="134" s="1"/>
  <c r="L89" i="134"/>
  <c r="M89" i="134" s="1"/>
  <c r="L88" i="134"/>
  <c r="M88" i="134" s="1"/>
  <c r="L87" i="134"/>
  <c r="M87" i="134" s="1"/>
  <c r="L86" i="134"/>
  <c r="M86" i="134" s="1"/>
  <c r="L85" i="134"/>
  <c r="M85" i="134" s="1"/>
  <c r="L84" i="134"/>
  <c r="M84" i="134" s="1"/>
  <c r="L83" i="134"/>
  <c r="M83" i="134" s="1"/>
  <c r="L82" i="134"/>
  <c r="M82" i="134" s="1"/>
  <c r="L81" i="134"/>
  <c r="M81" i="134" s="1"/>
  <c r="L80" i="134"/>
  <c r="M80" i="134" s="1"/>
  <c r="L79" i="134"/>
  <c r="M79" i="134" s="1"/>
  <c r="L78" i="134"/>
  <c r="M78" i="134" s="1"/>
  <c r="L77" i="134"/>
  <c r="M77" i="134" s="1"/>
  <c r="L76" i="134"/>
  <c r="M76" i="134" s="1"/>
  <c r="L75" i="134"/>
  <c r="M75" i="134" s="1"/>
  <c r="L74" i="134"/>
  <c r="M74" i="134" s="1"/>
  <c r="L73" i="134"/>
  <c r="M73" i="134" s="1"/>
  <c r="L72" i="134"/>
  <c r="M72" i="134" s="1"/>
  <c r="L71" i="134"/>
  <c r="M71" i="134" s="1"/>
  <c r="L70" i="134"/>
  <c r="M70" i="134" s="1"/>
  <c r="L69" i="134"/>
  <c r="M69" i="134" s="1"/>
  <c r="L68" i="134"/>
  <c r="M68" i="134" s="1"/>
  <c r="L67" i="134"/>
  <c r="M67" i="134" s="1"/>
  <c r="L66" i="134"/>
  <c r="M66" i="134" s="1"/>
  <c r="L65" i="134"/>
  <c r="M65" i="134" s="1"/>
  <c r="L64" i="134"/>
  <c r="M64" i="134" s="1"/>
  <c r="L63" i="134"/>
  <c r="M63" i="134" s="1"/>
  <c r="L62" i="134"/>
  <c r="M62" i="134" s="1"/>
  <c r="L61" i="134"/>
  <c r="M61" i="134" s="1"/>
  <c r="L60" i="134"/>
  <c r="M60" i="134" s="1"/>
  <c r="L59" i="134"/>
  <c r="M59" i="134" s="1"/>
  <c r="L58" i="134"/>
  <c r="M58" i="134" s="1"/>
  <c r="L57" i="134"/>
  <c r="M57" i="134" s="1"/>
  <c r="L56" i="134"/>
  <c r="M56" i="134" s="1"/>
  <c r="L55" i="134"/>
  <c r="M55" i="134" s="1"/>
  <c r="L54" i="134"/>
  <c r="M54" i="134" s="1"/>
  <c r="L53" i="134"/>
  <c r="M53" i="134" s="1"/>
  <c r="L52" i="134"/>
  <c r="M52" i="134" s="1"/>
  <c r="L51" i="134"/>
  <c r="M51" i="134" s="1"/>
  <c r="L50" i="134"/>
  <c r="M50" i="134" s="1"/>
  <c r="L49" i="134"/>
  <c r="M49" i="134" s="1"/>
  <c r="L48" i="134"/>
  <c r="M48" i="134" s="1"/>
  <c r="L47" i="134"/>
  <c r="M47" i="134" s="1"/>
  <c r="L46" i="134"/>
  <c r="M46" i="134" s="1"/>
  <c r="L45" i="134"/>
  <c r="M45" i="134" s="1"/>
  <c r="L44" i="134"/>
  <c r="M44" i="134" s="1"/>
  <c r="L43" i="134"/>
  <c r="M43" i="134" s="1"/>
  <c r="L42" i="134"/>
  <c r="M42" i="134" s="1"/>
  <c r="L41" i="134"/>
  <c r="M41" i="134" s="1"/>
  <c r="L40" i="134"/>
  <c r="M40" i="134" s="1"/>
  <c r="L39" i="134"/>
  <c r="M39" i="134" s="1"/>
  <c r="L38" i="134"/>
  <c r="M38" i="134" s="1"/>
  <c r="L37" i="134"/>
  <c r="M37" i="134" s="1"/>
  <c r="L36" i="134"/>
  <c r="M36" i="134" s="1"/>
  <c r="L35" i="134"/>
  <c r="M35" i="134" s="1"/>
  <c r="L34" i="134"/>
  <c r="M34" i="134" s="1"/>
  <c r="L33" i="134"/>
  <c r="M33" i="134" s="1"/>
  <c r="L32" i="134"/>
  <c r="M32" i="134" s="1"/>
  <c r="L31" i="134"/>
  <c r="M31" i="134" s="1"/>
  <c r="L30" i="134"/>
  <c r="M30" i="134" s="1"/>
  <c r="L29" i="134"/>
  <c r="M29" i="134" s="1"/>
  <c r="L28" i="134"/>
  <c r="M28" i="134" s="1"/>
  <c r="L27" i="134"/>
  <c r="M27" i="134" s="1"/>
  <c r="L26" i="134"/>
  <c r="M26" i="134" s="1"/>
  <c r="L25" i="134"/>
  <c r="M25" i="134" s="1"/>
  <c r="L24" i="134"/>
  <c r="M24" i="134" s="1"/>
  <c r="L23" i="134"/>
  <c r="M23" i="134" s="1"/>
  <c r="L22" i="134"/>
  <c r="M22" i="134" s="1"/>
  <c r="L21" i="134"/>
  <c r="M21" i="134" s="1"/>
  <c r="L20" i="134"/>
  <c r="M20" i="134" s="1"/>
  <c r="L19" i="134"/>
  <c r="M19" i="134" s="1"/>
  <c r="L18" i="134"/>
  <c r="M18" i="134" s="1"/>
  <c r="L17" i="134"/>
  <c r="M17" i="134" s="1"/>
  <c r="L16" i="134"/>
  <c r="M16" i="134" s="1"/>
  <c r="L15" i="134"/>
  <c r="M15" i="134" s="1"/>
  <c r="L14" i="134"/>
  <c r="M14" i="134" s="1"/>
  <c r="L13" i="134"/>
  <c r="M13" i="134" s="1"/>
  <c r="L12" i="134"/>
  <c r="M12" i="134" s="1"/>
  <c r="L11" i="134"/>
  <c r="M11" i="134" s="1"/>
  <c r="L10" i="134"/>
  <c r="M10" i="134" s="1"/>
  <c r="L9" i="134"/>
  <c r="M9" i="134" s="1"/>
  <c r="L8" i="134"/>
  <c r="M8" i="134" s="1"/>
  <c r="L7" i="134"/>
  <c r="M7" i="134" s="1"/>
  <c r="L6" i="134"/>
  <c r="M6" i="134" s="1"/>
  <c r="L5" i="134"/>
  <c r="M5" i="134" s="1"/>
  <c r="L4" i="134"/>
  <c r="M4" i="134" s="1"/>
  <c r="L258" i="133"/>
  <c r="M258" i="133" s="1"/>
  <c r="L257" i="133"/>
  <c r="M257" i="133" s="1"/>
  <c r="L256" i="133"/>
  <c r="M256" i="133" s="1"/>
  <c r="L255" i="133"/>
  <c r="M255" i="133" s="1"/>
  <c r="L254" i="133"/>
  <c r="M254" i="133" s="1"/>
  <c r="L253" i="133"/>
  <c r="M253" i="133" s="1"/>
  <c r="L252" i="133"/>
  <c r="M252" i="133" s="1"/>
  <c r="L251" i="133"/>
  <c r="M251" i="133" s="1"/>
  <c r="L250" i="133"/>
  <c r="M250" i="133" s="1"/>
  <c r="L249" i="133"/>
  <c r="M249" i="133" s="1"/>
  <c r="L248" i="133"/>
  <c r="M248" i="133" s="1"/>
  <c r="L247" i="133"/>
  <c r="M247" i="133" s="1"/>
  <c r="L246" i="133"/>
  <c r="M246" i="133" s="1"/>
  <c r="L245" i="133"/>
  <c r="M245" i="133" s="1"/>
  <c r="L244" i="133"/>
  <c r="M244" i="133" s="1"/>
  <c r="L243" i="133"/>
  <c r="M243" i="133" s="1"/>
  <c r="L242" i="133"/>
  <c r="M242" i="133" s="1"/>
  <c r="L241" i="133"/>
  <c r="M241" i="133" s="1"/>
  <c r="L240" i="133"/>
  <c r="M240" i="133" s="1"/>
  <c r="L239" i="133"/>
  <c r="M239" i="133" s="1"/>
  <c r="L238" i="133"/>
  <c r="M238" i="133" s="1"/>
  <c r="L237" i="133"/>
  <c r="M237" i="133" s="1"/>
  <c r="L236" i="133"/>
  <c r="M236" i="133" s="1"/>
  <c r="L235" i="133"/>
  <c r="M235" i="133" s="1"/>
  <c r="L234" i="133"/>
  <c r="L233" i="133"/>
  <c r="M233" i="133" s="1"/>
  <c r="L232" i="133"/>
  <c r="M232" i="133" s="1"/>
  <c r="L231" i="133"/>
  <c r="M231" i="133" s="1"/>
  <c r="L230" i="133"/>
  <c r="M230" i="133" s="1"/>
  <c r="L229" i="133"/>
  <c r="M229" i="133" s="1"/>
  <c r="L228" i="133"/>
  <c r="M228" i="133" s="1"/>
  <c r="L227" i="133"/>
  <c r="M227" i="133" s="1"/>
  <c r="L226" i="133"/>
  <c r="M226" i="133" s="1"/>
  <c r="L225" i="133"/>
  <c r="M225" i="133" s="1"/>
  <c r="L224" i="133"/>
  <c r="M224" i="133" s="1"/>
  <c r="L223" i="133"/>
  <c r="M223" i="133" s="1"/>
  <c r="L222" i="133"/>
  <c r="M222" i="133" s="1"/>
  <c r="L221" i="133"/>
  <c r="M221" i="133" s="1"/>
  <c r="L220" i="133"/>
  <c r="M220" i="133" s="1"/>
  <c r="L219" i="133"/>
  <c r="M219" i="133" s="1"/>
  <c r="L218" i="133"/>
  <c r="M218" i="133" s="1"/>
  <c r="L217" i="133"/>
  <c r="M217" i="133" s="1"/>
  <c r="L216" i="133"/>
  <c r="M216" i="133" s="1"/>
  <c r="L215" i="133"/>
  <c r="M215" i="133" s="1"/>
  <c r="L214" i="133"/>
  <c r="M214" i="133" s="1"/>
  <c r="L213" i="133"/>
  <c r="M213" i="133" s="1"/>
  <c r="L212" i="133"/>
  <c r="M212" i="133" s="1"/>
  <c r="L211" i="133"/>
  <c r="M211" i="133" s="1"/>
  <c r="L210" i="133"/>
  <c r="M210" i="133" s="1"/>
  <c r="L209" i="133"/>
  <c r="M209" i="133" s="1"/>
  <c r="L208" i="133"/>
  <c r="M208" i="133" s="1"/>
  <c r="L207" i="133"/>
  <c r="M207" i="133" s="1"/>
  <c r="L206" i="133"/>
  <c r="M206" i="133" s="1"/>
  <c r="L205" i="133"/>
  <c r="M205" i="133" s="1"/>
  <c r="L204" i="133"/>
  <c r="M204" i="133" s="1"/>
  <c r="L203" i="133"/>
  <c r="M203" i="133" s="1"/>
  <c r="L202" i="133"/>
  <c r="M202" i="133" s="1"/>
  <c r="L201" i="133"/>
  <c r="M201" i="133" s="1"/>
  <c r="L200" i="133"/>
  <c r="M200" i="133" s="1"/>
  <c r="L199" i="133"/>
  <c r="M199" i="133" s="1"/>
  <c r="L198" i="133"/>
  <c r="M198" i="133" s="1"/>
  <c r="L197" i="133"/>
  <c r="M197" i="133" s="1"/>
  <c r="L196" i="133"/>
  <c r="M196" i="133" s="1"/>
  <c r="L195" i="133"/>
  <c r="M195" i="133" s="1"/>
  <c r="L194" i="133"/>
  <c r="M194" i="133" s="1"/>
  <c r="L193" i="133"/>
  <c r="M193" i="133" s="1"/>
  <c r="L192" i="133"/>
  <c r="M192" i="133" s="1"/>
  <c r="L191" i="133"/>
  <c r="M191" i="133" s="1"/>
  <c r="L190" i="133"/>
  <c r="M190" i="133" s="1"/>
  <c r="L189" i="133"/>
  <c r="M189" i="133" s="1"/>
  <c r="L188" i="133"/>
  <c r="M188" i="133" s="1"/>
  <c r="L187" i="133"/>
  <c r="M187" i="133" s="1"/>
  <c r="L186" i="133"/>
  <c r="M186" i="133" s="1"/>
  <c r="L185" i="133"/>
  <c r="M185" i="133" s="1"/>
  <c r="L184" i="133"/>
  <c r="M184" i="133" s="1"/>
  <c r="L183" i="133"/>
  <c r="M183" i="133" s="1"/>
  <c r="L182" i="133"/>
  <c r="M182" i="133" s="1"/>
  <c r="L181" i="133"/>
  <c r="M181" i="133" s="1"/>
  <c r="L180" i="133"/>
  <c r="M180" i="133" s="1"/>
  <c r="L179" i="133"/>
  <c r="M179" i="133" s="1"/>
  <c r="L178" i="133"/>
  <c r="M178" i="133" s="1"/>
  <c r="L177" i="133"/>
  <c r="M177" i="133" s="1"/>
  <c r="L176" i="133"/>
  <c r="M176" i="133" s="1"/>
  <c r="L175" i="133"/>
  <c r="M175" i="133" s="1"/>
  <c r="L174" i="133"/>
  <c r="M174" i="133" s="1"/>
  <c r="L173" i="133"/>
  <c r="M173" i="133" s="1"/>
  <c r="L172" i="133"/>
  <c r="M172" i="133" s="1"/>
  <c r="L171" i="133"/>
  <c r="M171" i="133" s="1"/>
  <c r="L170" i="133"/>
  <c r="M170" i="133" s="1"/>
  <c r="L169" i="133"/>
  <c r="M169" i="133" s="1"/>
  <c r="L168" i="133"/>
  <c r="M168" i="133" s="1"/>
  <c r="L167" i="133"/>
  <c r="M167" i="133" s="1"/>
  <c r="L166" i="133"/>
  <c r="M166" i="133" s="1"/>
  <c r="L165" i="133"/>
  <c r="M165" i="133" s="1"/>
  <c r="L164" i="133"/>
  <c r="M164" i="133" s="1"/>
  <c r="L163" i="133"/>
  <c r="M163" i="133" s="1"/>
  <c r="L162" i="133"/>
  <c r="M162" i="133" s="1"/>
  <c r="L161" i="133"/>
  <c r="M161" i="133" s="1"/>
  <c r="L160" i="133"/>
  <c r="M160" i="133" s="1"/>
  <c r="L159" i="133"/>
  <c r="M159" i="133" s="1"/>
  <c r="L158" i="133"/>
  <c r="M158" i="133" s="1"/>
  <c r="L157" i="133"/>
  <c r="M157" i="133" s="1"/>
  <c r="L156" i="133"/>
  <c r="M156" i="133" s="1"/>
  <c r="L155" i="133"/>
  <c r="M155" i="133" s="1"/>
  <c r="L154" i="133"/>
  <c r="M154" i="133" s="1"/>
  <c r="L153" i="133"/>
  <c r="M153" i="133" s="1"/>
  <c r="L152" i="133"/>
  <c r="M152" i="133" s="1"/>
  <c r="L151" i="133"/>
  <c r="M151" i="133" s="1"/>
  <c r="L150" i="133"/>
  <c r="M150" i="133" s="1"/>
  <c r="L149" i="133"/>
  <c r="M149" i="133" s="1"/>
  <c r="L148" i="133"/>
  <c r="M148" i="133" s="1"/>
  <c r="L147" i="133"/>
  <c r="M147" i="133" s="1"/>
  <c r="L146" i="133"/>
  <c r="M146" i="133" s="1"/>
  <c r="L145" i="133"/>
  <c r="M145" i="133" s="1"/>
  <c r="L144" i="133"/>
  <c r="M144" i="133" s="1"/>
  <c r="L143" i="133"/>
  <c r="M143" i="133" s="1"/>
  <c r="L142" i="133"/>
  <c r="M142" i="133" s="1"/>
  <c r="L141" i="133"/>
  <c r="M141" i="133" s="1"/>
  <c r="L140" i="133"/>
  <c r="M140" i="133" s="1"/>
  <c r="L139" i="133"/>
  <c r="M139" i="133" s="1"/>
  <c r="L138" i="133"/>
  <c r="M138" i="133" s="1"/>
  <c r="L137" i="133"/>
  <c r="M137" i="133" s="1"/>
  <c r="L136" i="133"/>
  <c r="M136" i="133" s="1"/>
  <c r="L135" i="133"/>
  <c r="M135" i="133" s="1"/>
  <c r="L134" i="133"/>
  <c r="M134" i="133" s="1"/>
  <c r="L133" i="133"/>
  <c r="M133" i="133" s="1"/>
  <c r="L132" i="133"/>
  <c r="M132" i="133" s="1"/>
  <c r="L131" i="133"/>
  <c r="M131" i="133" s="1"/>
  <c r="L130" i="133"/>
  <c r="M130" i="133" s="1"/>
  <c r="L129" i="133"/>
  <c r="M129" i="133" s="1"/>
  <c r="L128" i="133"/>
  <c r="M128" i="133" s="1"/>
  <c r="L127" i="133"/>
  <c r="M127" i="133" s="1"/>
  <c r="L126" i="133"/>
  <c r="M126" i="133" s="1"/>
  <c r="L125" i="133"/>
  <c r="M125" i="133" s="1"/>
  <c r="L124" i="133"/>
  <c r="M124" i="133" s="1"/>
  <c r="L123" i="133"/>
  <c r="M123" i="133" s="1"/>
  <c r="L122" i="133"/>
  <c r="M122" i="133" s="1"/>
  <c r="L121" i="133"/>
  <c r="M121" i="133" s="1"/>
  <c r="L120" i="133"/>
  <c r="M120" i="133" s="1"/>
  <c r="L119" i="133"/>
  <c r="M119" i="133" s="1"/>
  <c r="L118" i="133"/>
  <c r="M118" i="133" s="1"/>
  <c r="L117" i="133"/>
  <c r="M117" i="133" s="1"/>
  <c r="L116" i="133"/>
  <c r="M116" i="133" s="1"/>
  <c r="L115" i="133"/>
  <c r="M115" i="133" s="1"/>
  <c r="L114" i="133"/>
  <c r="M114" i="133" s="1"/>
  <c r="L113" i="133"/>
  <c r="M113" i="133" s="1"/>
  <c r="L112" i="133"/>
  <c r="M112" i="133" s="1"/>
  <c r="L111" i="133"/>
  <c r="M111" i="133" s="1"/>
  <c r="L110" i="133"/>
  <c r="M110" i="133" s="1"/>
  <c r="L109" i="133"/>
  <c r="M109" i="133" s="1"/>
  <c r="L108" i="133"/>
  <c r="M108" i="133" s="1"/>
  <c r="L107" i="133"/>
  <c r="M107" i="133" s="1"/>
  <c r="L106" i="133"/>
  <c r="M106" i="133" s="1"/>
  <c r="L105" i="133"/>
  <c r="M105" i="133" s="1"/>
  <c r="L104" i="133"/>
  <c r="M104" i="133" s="1"/>
  <c r="L103" i="133"/>
  <c r="M103" i="133" s="1"/>
  <c r="L102" i="133"/>
  <c r="M102" i="133" s="1"/>
  <c r="L101" i="133"/>
  <c r="M101" i="133" s="1"/>
  <c r="L100" i="133"/>
  <c r="M100" i="133" s="1"/>
  <c r="L99" i="133"/>
  <c r="M99" i="133" s="1"/>
  <c r="L98" i="133"/>
  <c r="M98" i="133" s="1"/>
  <c r="L97" i="133"/>
  <c r="M97" i="133" s="1"/>
  <c r="L96" i="133"/>
  <c r="M96" i="133" s="1"/>
  <c r="L95" i="133"/>
  <c r="M95" i="133" s="1"/>
  <c r="L94" i="133"/>
  <c r="M94" i="133" s="1"/>
  <c r="L93" i="133"/>
  <c r="M93" i="133" s="1"/>
  <c r="L92" i="133"/>
  <c r="M92" i="133" s="1"/>
  <c r="L91" i="133"/>
  <c r="M91" i="133" s="1"/>
  <c r="L90" i="133"/>
  <c r="M90" i="133" s="1"/>
  <c r="L89" i="133"/>
  <c r="M89" i="133" s="1"/>
  <c r="L88" i="133"/>
  <c r="M88" i="133" s="1"/>
  <c r="L87" i="133"/>
  <c r="M87" i="133" s="1"/>
  <c r="L86" i="133"/>
  <c r="M86" i="133" s="1"/>
  <c r="L85" i="133"/>
  <c r="M85" i="133" s="1"/>
  <c r="L84" i="133"/>
  <c r="M84" i="133" s="1"/>
  <c r="L83" i="133"/>
  <c r="M83" i="133" s="1"/>
  <c r="L82" i="133"/>
  <c r="M82" i="133" s="1"/>
  <c r="L81" i="133"/>
  <c r="M81" i="133" s="1"/>
  <c r="L80" i="133"/>
  <c r="M80" i="133" s="1"/>
  <c r="L79" i="133"/>
  <c r="M79" i="133" s="1"/>
  <c r="L78" i="133"/>
  <c r="M78" i="133" s="1"/>
  <c r="L77" i="133"/>
  <c r="M77" i="133" s="1"/>
  <c r="L76" i="133"/>
  <c r="M76" i="133" s="1"/>
  <c r="L75" i="133"/>
  <c r="M75" i="133" s="1"/>
  <c r="L74" i="133"/>
  <c r="M74" i="133" s="1"/>
  <c r="L73" i="133"/>
  <c r="M73" i="133" s="1"/>
  <c r="L72" i="133"/>
  <c r="M72" i="133" s="1"/>
  <c r="L71" i="133"/>
  <c r="M71" i="133" s="1"/>
  <c r="L70" i="133"/>
  <c r="M70" i="133" s="1"/>
  <c r="L69" i="133"/>
  <c r="M69" i="133" s="1"/>
  <c r="L68" i="133"/>
  <c r="M68" i="133" s="1"/>
  <c r="L67" i="133"/>
  <c r="M67" i="133" s="1"/>
  <c r="L66" i="133"/>
  <c r="M66" i="133" s="1"/>
  <c r="L65" i="133"/>
  <c r="M65" i="133" s="1"/>
  <c r="L64" i="133"/>
  <c r="M64" i="133" s="1"/>
  <c r="L63" i="133"/>
  <c r="M63" i="133" s="1"/>
  <c r="L62" i="133"/>
  <c r="M62" i="133" s="1"/>
  <c r="L61" i="133"/>
  <c r="M61" i="133" s="1"/>
  <c r="L60" i="133"/>
  <c r="M60" i="133" s="1"/>
  <c r="L59" i="133"/>
  <c r="M59" i="133" s="1"/>
  <c r="L58" i="133"/>
  <c r="M58" i="133" s="1"/>
  <c r="L57" i="133"/>
  <c r="M57" i="133" s="1"/>
  <c r="L56" i="133"/>
  <c r="M56" i="133" s="1"/>
  <c r="L55" i="133"/>
  <c r="M55" i="133" s="1"/>
  <c r="L54" i="133"/>
  <c r="M54" i="133" s="1"/>
  <c r="L53" i="133"/>
  <c r="M53" i="133" s="1"/>
  <c r="L52" i="133"/>
  <c r="M52" i="133" s="1"/>
  <c r="L51" i="133"/>
  <c r="M51" i="133" s="1"/>
  <c r="L50" i="133"/>
  <c r="M50" i="133" s="1"/>
  <c r="L49" i="133"/>
  <c r="M49" i="133" s="1"/>
  <c r="L48" i="133"/>
  <c r="M48" i="133" s="1"/>
  <c r="L47" i="133"/>
  <c r="M47" i="133" s="1"/>
  <c r="L46" i="133"/>
  <c r="M46" i="133" s="1"/>
  <c r="L45" i="133"/>
  <c r="M45" i="133" s="1"/>
  <c r="L44" i="133"/>
  <c r="M44" i="133" s="1"/>
  <c r="L43" i="133"/>
  <c r="M43" i="133" s="1"/>
  <c r="L42" i="133"/>
  <c r="M42" i="133" s="1"/>
  <c r="L41" i="133"/>
  <c r="M41" i="133" s="1"/>
  <c r="L40" i="133"/>
  <c r="M40" i="133" s="1"/>
  <c r="L39" i="133"/>
  <c r="M39" i="133" s="1"/>
  <c r="L38" i="133"/>
  <c r="M38" i="133" s="1"/>
  <c r="L37" i="133"/>
  <c r="M37" i="133" s="1"/>
  <c r="L36" i="133"/>
  <c r="M36" i="133" s="1"/>
  <c r="L35" i="133"/>
  <c r="M35" i="133" s="1"/>
  <c r="L34" i="133"/>
  <c r="M34" i="133" s="1"/>
  <c r="L33" i="133"/>
  <c r="M33" i="133" s="1"/>
  <c r="L32" i="133"/>
  <c r="M32" i="133" s="1"/>
  <c r="L31" i="133"/>
  <c r="M31" i="133" s="1"/>
  <c r="L30" i="133"/>
  <c r="M30" i="133" s="1"/>
  <c r="L29" i="133"/>
  <c r="M29" i="133" s="1"/>
  <c r="L28" i="133"/>
  <c r="M28" i="133" s="1"/>
  <c r="L27" i="133"/>
  <c r="M27" i="133" s="1"/>
  <c r="L26" i="133"/>
  <c r="M26" i="133" s="1"/>
  <c r="L25" i="133"/>
  <c r="M25" i="133" s="1"/>
  <c r="L24" i="133"/>
  <c r="M24" i="133" s="1"/>
  <c r="L23" i="133"/>
  <c r="M23" i="133" s="1"/>
  <c r="L22" i="133"/>
  <c r="M22" i="133" s="1"/>
  <c r="L21" i="133"/>
  <c r="M21" i="133" s="1"/>
  <c r="L20" i="133"/>
  <c r="M20" i="133" s="1"/>
  <c r="L19" i="133"/>
  <c r="M19" i="133" s="1"/>
  <c r="L18" i="133"/>
  <c r="M18" i="133" s="1"/>
  <c r="L17" i="133"/>
  <c r="M17" i="133" s="1"/>
  <c r="L16" i="133"/>
  <c r="M16" i="133" s="1"/>
  <c r="L15" i="133"/>
  <c r="M15" i="133" s="1"/>
  <c r="L14" i="133"/>
  <c r="M14" i="133" s="1"/>
  <c r="L13" i="133"/>
  <c r="M13" i="133" s="1"/>
  <c r="L12" i="133"/>
  <c r="M12" i="133" s="1"/>
  <c r="L11" i="133"/>
  <c r="M11" i="133" s="1"/>
  <c r="L10" i="133"/>
  <c r="M10" i="133" s="1"/>
  <c r="L9" i="133"/>
  <c r="M9" i="133" s="1"/>
  <c r="L8" i="133"/>
  <c r="M8" i="133" s="1"/>
  <c r="L7" i="133"/>
  <c r="M7" i="133" s="1"/>
  <c r="L6" i="133"/>
  <c r="M6" i="133" s="1"/>
  <c r="L5" i="133"/>
  <c r="M5" i="133" s="1"/>
  <c r="L4" i="133"/>
  <c r="M4" i="133" s="1"/>
  <c r="M258" i="132"/>
  <c r="M257" i="132"/>
  <c r="M256" i="132"/>
  <c r="M255" i="132"/>
  <c r="M254" i="132"/>
  <c r="M253" i="132"/>
  <c r="M252" i="132"/>
  <c r="M251" i="132"/>
  <c r="M250" i="132"/>
  <c r="M249" i="132"/>
  <c r="M248" i="132"/>
  <c r="M247" i="132"/>
  <c r="M246" i="132"/>
  <c r="M245" i="132"/>
  <c r="M244" i="132"/>
  <c r="M243" i="132"/>
  <c r="M242" i="132"/>
  <c r="M241" i="132"/>
  <c r="M240" i="132"/>
  <c r="M239" i="132"/>
  <c r="M238" i="132"/>
  <c r="M237" i="132"/>
  <c r="M236" i="132"/>
  <c r="M235" i="132"/>
  <c r="M233" i="132"/>
  <c r="M232" i="132"/>
  <c r="M231" i="132"/>
  <c r="M230" i="132"/>
  <c r="M229" i="132"/>
  <c r="M228" i="132"/>
  <c r="M227" i="132"/>
  <c r="M226" i="132"/>
  <c r="M225" i="132"/>
  <c r="M224" i="132"/>
  <c r="M223" i="132"/>
  <c r="M222" i="132"/>
  <c r="M221" i="132"/>
  <c r="M220" i="132"/>
  <c r="M219" i="132"/>
  <c r="M218" i="132"/>
  <c r="M217" i="132"/>
  <c r="M216" i="132"/>
  <c r="M215" i="132"/>
  <c r="M214" i="132"/>
  <c r="M213" i="132"/>
  <c r="M212" i="132"/>
  <c r="M211" i="132"/>
  <c r="M210" i="132"/>
  <c r="M209" i="132"/>
  <c r="M208" i="132"/>
  <c r="M207" i="132"/>
  <c r="M206" i="132"/>
  <c r="M205" i="132"/>
  <c r="M204" i="132"/>
  <c r="M203" i="132"/>
  <c r="M202" i="132"/>
  <c r="M201" i="132"/>
  <c r="M200" i="132"/>
  <c r="M199" i="132"/>
  <c r="M198" i="132"/>
  <c r="M197" i="132"/>
  <c r="M196" i="132"/>
  <c r="M195" i="132"/>
  <c r="M194" i="132"/>
  <c r="M193" i="132"/>
  <c r="M192" i="132"/>
  <c r="M191" i="132"/>
  <c r="M190" i="132"/>
  <c r="M189" i="132"/>
  <c r="M188" i="132"/>
  <c r="M187" i="132"/>
  <c r="M186" i="132"/>
  <c r="M185" i="132"/>
  <c r="M184" i="132"/>
  <c r="M183" i="132"/>
  <c r="M182" i="132"/>
  <c r="M181" i="132"/>
  <c r="M180" i="132"/>
  <c r="M179" i="132"/>
  <c r="M178" i="132"/>
  <c r="M177" i="132"/>
  <c r="M176" i="132"/>
  <c r="M175" i="132"/>
  <c r="M174" i="132"/>
  <c r="M173" i="132"/>
  <c r="M172" i="132"/>
  <c r="M171" i="132"/>
  <c r="M170" i="132"/>
  <c r="M169" i="132"/>
  <c r="M168" i="132"/>
  <c r="M167" i="132"/>
  <c r="M166" i="132"/>
  <c r="M165" i="132"/>
  <c r="M164" i="132"/>
  <c r="M163" i="132"/>
  <c r="M162" i="132"/>
  <c r="M161" i="132"/>
  <c r="M160" i="132"/>
  <c r="M159" i="132"/>
  <c r="M158" i="132"/>
  <c r="M157" i="132"/>
  <c r="M156" i="132"/>
  <c r="M155" i="132"/>
  <c r="M154" i="132"/>
  <c r="M153" i="132"/>
  <c r="M152" i="132"/>
  <c r="M151" i="132"/>
  <c r="M150" i="132"/>
  <c r="M149" i="132"/>
  <c r="M148" i="132"/>
  <c r="M147" i="132"/>
  <c r="M146" i="132"/>
  <c r="M145" i="132"/>
  <c r="M144" i="132"/>
  <c r="M143" i="132"/>
  <c r="M142" i="132"/>
  <c r="M141" i="132"/>
  <c r="M140" i="132"/>
  <c r="M139" i="132"/>
  <c r="M138" i="132"/>
  <c r="M137" i="132"/>
  <c r="M136" i="132"/>
  <c r="M135" i="132"/>
  <c r="M134" i="132"/>
  <c r="M133" i="132"/>
  <c r="M132" i="132"/>
  <c r="M131" i="132"/>
  <c r="M130" i="132"/>
  <c r="M129" i="132"/>
  <c r="M128" i="132"/>
  <c r="M127" i="132"/>
  <c r="M126" i="132"/>
  <c r="M125" i="132"/>
  <c r="M124" i="132"/>
  <c r="M123" i="132"/>
  <c r="M122" i="132"/>
  <c r="M121" i="132"/>
  <c r="M120" i="132"/>
  <c r="M119" i="132"/>
  <c r="M118" i="132"/>
  <c r="M117" i="132"/>
  <c r="M116" i="132"/>
  <c r="M115" i="132"/>
  <c r="M114" i="132"/>
  <c r="M113" i="132"/>
  <c r="M112" i="132"/>
  <c r="M111" i="132"/>
  <c r="M110" i="132"/>
  <c r="M109" i="132"/>
  <c r="M108" i="132"/>
  <c r="M107" i="132"/>
  <c r="M106" i="132"/>
  <c r="M105" i="132"/>
  <c r="M104" i="132"/>
  <c r="M103" i="132"/>
  <c r="M102" i="132"/>
  <c r="M101" i="132"/>
  <c r="M100" i="132"/>
  <c r="M99" i="132"/>
  <c r="M98" i="132"/>
  <c r="M97" i="132"/>
  <c r="M96" i="132"/>
  <c r="M95" i="132"/>
  <c r="M94" i="132"/>
  <c r="M93" i="132"/>
  <c r="M92" i="132"/>
  <c r="M91" i="132"/>
  <c r="M90" i="132"/>
  <c r="M89" i="132"/>
  <c r="M88" i="132"/>
  <c r="M87" i="132"/>
  <c r="M86" i="132"/>
  <c r="M85" i="132"/>
  <c r="M84" i="132"/>
  <c r="M83" i="132"/>
  <c r="M82" i="132"/>
  <c r="M81" i="132"/>
  <c r="M80" i="132"/>
  <c r="M79" i="132"/>
  <c r="M78" i="132"/>
  <c r="M77" i="132"/>
  <c r="M76" i="132"/>
  <c r="M75" i="132"/>
  <c r="M74" i="132"/>
  <c r="M73" i="132"/>
  <c r="M72" i="132"/>
  <c r="M71" i="132"/>
  <c r="M70" i="132"/>
  <c r="M69" i="132"/>
  <c r="M68" i="132"/>
  <c r="M67" i="132"/>
  <c r="M66" i="132"/>
  <c r="M65" i="132"/>
  <c r="M64" i="132"/>
  <c r="M63" i="132"/>
  <c r="M62" i="132"/>
  <c r="M61" i="132"/>
  <c r="M60" i="132"/>
  <c r="M59" i="132"/>
  <c r="M58" i="132"/>
  <c r="M57" i="132"/>
  <c r="M56" i="132"/>
  <c r="M55" i="132"/>
  <c r="M54" i="132"/>
  <c r="M53" i="132"/>
  <c r="M52" i="132"/>
  <c r="M51" i="132"/>
  <c r="M50" i="132"/>
  <c r="M49" i="132"/>
  <c r="M48" i="132"/>
  <c r="M47" i="132"/>
  <c r="M46" i="132"/>
  <c r="M45" i="132"/>
  <c r="M44" i="132"/>
  <c r="M43" i="132"/>
  <c r="M42" i="132"/>
  <c r="M41" i="132"/>
  <c r="M40" i="132"/>
  <c r="M39" i="132"/>
  <c r="M38" i="132"/>
  <c r="M37" i="132"/>
  <c r="M36" i="132"/>
  <c r="M35" i="132"/>
  <c r="M34" i="132"/>
  <c r="M33" i="132"/>
  <c r="M32" i="132"/>
  <c r="M31" i="132"/>
  <c r="M30" i="132"/>
  <c r="M29" i="132"/>
  <c r="M28" i="132"/>
  <c r="M27" i="132"/>
  <c r="M26" i="132"/>
  <c r="M25" i="132"/>
  <c r="M24" i="132"/>
  <c r="M23" i="132"/>
  <c r="M22" i="132"/>
  <c r="M21" i="132"/>
  <c r="M20" i="132"/>
  <c r="M19" i="132"/>
  <c r="M18" i="132"/>
  <c r="M17" i="132"/>
  <c r="M16" i="132"/>
  <c r="M15" i="132"/>
  <c r="M14" i="132"/>
  <c r="M13" i="132"/>
  <c r="M12" i="132"/>
  <c r="M11" i="132"/>
  <c r="M10" i="132"/>
  <c r="M9" i="132"/>
  <c r="M8" i="132"/>
  <c r="M7" i="132"/>
  <c r="M6" i="132"/>
  <c r="M5" i="132"/>
  <c r="M4" i="132"/>
  <c r="L258" i="131"/>
  <c r="M258" i="131" s="1"/>
  <c r="L257" i="131"/>
  <c r="M257" i="131" s="1"/>
  <c r="L256" i="131"/>
  <c r="M256" i="131" s="1"/>
  <c r="L255" i="131"/>
  <c r="M255" i="131" s="1"/>
  <c r="L254" i="131"/>
  <c r="M254" i="131" s="1"/>
  <c r="L253" i="131"/>
  <c r="M253" i="131" s="1"/>
  <c r="L252" i="131"/>
  <c r="M252" i="131" s="1"/>
  <c r="L251" i="131"/>
  <c r="M251" i="131" s="1"/>
  <c r="L250" i="131"/>
  <c r="M250" i="131" s="1"/>
  <c r="L249" i="131"/>
  <c r="M249" i="131" s="1"/>
  <c r="L248" i="131"/>
  <c r="M248" i="131" s="1"/>
  <c r="L247" i="131"/>
  <c r="M247" i="131" s="1"/>
  <c r="L246" i="131"/>
  <c r="M246" i="131" s="1"/>
  <c r="L245" i="131"/>
  <c r="M245" i="131" s="1"/>
  <c r="L244" i="131"/>
  <c r="M244" i="131" s="1"/>
  <c r="L243" i="131"/>
  <c r="M243" i="131" s="1"/>
  <c r="L242" i="131"/>
  <c r="M242" i="131" s="1"/>
  <c r="L241" i="131"/>
  <c r="M241" i="131" s="1"/>
  <c r="L240" i="131"/>
  <c r="M240" i="131" s="1"/>
  <c r="L239" i="131"/>
  <c r="M239" i="131" s="1"/>
  <c r="L238" i="131"/>
  <c r="M238" i="131" s="1"/>
  <c r="L237" i="131"/>
  <c r="M237" i="131" s="1"/>
  <c r="L236" i="131"/>
  <c r="M236" i="131" s="1"/>
  <c r="L235" i="131"/>
  <c r="M235" i="131" s="1"/>
  <c r="L234" i="131"/>
  <c r="L233" i="131"/>
  <c r="M233" i="131" s="1"/>
  <c r="L232" i="131"/>
  <c r="M232" i="131" s="1"/>
  <c r="L231" i="131"/>
  <c r="M231" i="131" s="1"/>
  <c r="L230" i="131"/>
  <c r="M230" i="131" s="1"/>
  <c r="L229" i="131"/>
  <c r="M229" i="131" s="1"/>
  <c r="L228" i="131"/>
  <c r="M228" i="131" s="1"/>
  <c r="L227" i="131"/>
  <c r="M227" i="131" s="1"/>
  <c r="L226" i="131"/>
  <c r="M226" i="131" s="1"/>
  <c r="L225" i="131"/>
  <c r="M225" i="131" s="1"/>
  <c r="L224" i="131"/>
  <c r="M224" i="131" s="1"/>
  <c r="L223" i="131"/>
  <c r="M223" i="131" s="1"/>
  <c r="L222" i="131"/>
  <c r="M222" i="131" s="1"/>
  <c r="L221" i="131"/>
  <c r="M221" i="131" s="1"/>
  <c r="L220" i="131"/>
  <c r="M220" i="131" s="1"/>
  <c r="L219" i="131"/>
  <c r="M219" i="131" s="1"/>
  <c r="L218" i="131"/>
  <c r="M218" i="131" s="1"/>
  <c r="L217" i="131"/>
  <c r="M217" i="131" s="1"/>
  <c r="L216" i="131"/>
  <c r="M216" i="131" s="1"/>
  <c r="L215" i="131"/>
  <c r="M215" i="131" s="1"/>
  <c r="L214" i="131"/>
  <c r="M214" i="131" s="1"/>
  <c r="L213" i="131"/>
  <c r="M213" i="131" s="1"/>
  <c r="L212" i="131"/>
  <c r="M212" i="131" s="1"/>
  <c r="L211" i="131"/>
  <c r="M211" i="131" s="1"/>
  <c r="L210" i="131"/>
  <c r="M210" i="131" s="1"/>
  <c r="L209" i="131"/>
  <c r="M209" i="131" s="1"/>
  <c r="L208" i="131"/>
  <c r="M208" i="131" s="1"/>
  <c r="L207" i="131"/>
  <c r="M207" i="131" s="1"/>
  <c r="L206" i="131"/>
  <c r="M206" i="131" s="1"/>
  <c r="L205" i="131"/>
  <c r="M205" i="131" s="1"/>
  <c r="L204" i="131"/>
  <c r="M204" i="131" s="1"/>
  <c r="L203" i="131"/>
  <c r="M203" i="131" s="1"/>
  <c r="L202" i="131"/>
  <c r="M202" i="131" s="1"/>
  <c r="L201" i="131"/>
  <c r="M201" i="131" s="1"/>
  <c r="L200" i="131"/>
  <c r="M200" i="131" s="1"/>
  <c r="L199" i="131"/>
  <c r="M199" i="131" s="1"/>
  <c r="L198" i="131"/>
  <c r="M198" i="131" s="1"/>
  <c r="L197" i="131"/>
  <c r="M197" i="131" s="1"/>
  <c r="L196" i="131"/>
  <c r="M196" i="131" s="1"/>
  <c r="L195" i="131"/>
  <c r="M195" i="131" s="1"/>
  <c r="L194" i="131"/>
  <c r="M194" i="131" s="1"/>
  <c r="L193" i="131"/>
  <c r="M193" i="131" s="1"/>
  <c r="L192" i="131"/>
  <c r="M192" i="131" s="1"/>
  <c r="L191" i="131"/>
  <c r="M191" i="131" s="1"/>
  <c r="L190" i="131"/>
  <c r="M190" i="131" s="1"/>
  <c r="L189" i="131"/>
  <c r="M189" i="131" s="1"/>
  <c r="L188" i="131"/>
  <c r="M188" i="131" s="1"/>
  <c r="L187" i="131"/>
  <c r="M187" i="131" s="1"/>
  <c r="L186" i="131"/>
  <c r="M186" i="131" s="1"/>
  <c r="L185" i="131"/>
  <c r="M185" i="131" s="1"/>
  <c r="L184" i="131"/>
  <c r="M184" i="131" s="1"/>
  <c r="L183" i="131"/>
  <c r="M183" i="131" s="1"/>
  <c r="L182" i="131"/>
  <c r="M182" i="131" s="1"/>
  <c r="L181" i="131"/>
  <c r="M181" i="131" s="1"/>
  <c r="L180" i="131"/>
  <c r="M180" i="131" s="1"/>
  <c r="L179" i="131"/>
  <c r="M179" i="131" s="1"/>
  <c r="L178" i="131"/>
  <c r="M178" i="131" s="1"/>
  <c r="L177" i="131"/>
  <c r="M177" i="131" s="1"/>
  <c r="L176" i="131"/>
  <c r="M176" i="131" s="1"/>
  <c r="L175" i="131"/>
  <c r="M175" i="131" s="1"/>
  <c r="L174" i="131"/>
  <c r="M174" i="131" s="1"/>
  <c r="L173" i="131"/>
  <c r="M173" i="131" s="1"/>
  <c r="L172" i="131"/>
  <c r="M172" i="131" s="1"/>
  <c r="L171" i="131"/>
  <c r="M171" i="131" s="1"/>
  <c r="L170" i="131"/>
  <c r="M170" i="131" s="1"/>
  <c r="L169" i="131"/>
  <c r="M169" i="131" s="1"/>
  <c r="L168" i="131"/>
  <c r="M168" i="131" s="1"/>
  <c r="L167" i="131"/>
  <c r="M167" i="131" s="1"/>
  <c r="L166" i="131"/>
  <c r="M166" i="131" s="1"/>
  <c r="L165" i="131"/>
  <c r="M165" i="131" s="1"/>
  <c r="L164" i="131"/>
  <c r="M164" i="131" s="1"/>
  <c r="L163" i="131"/>
  <c r="M163" i="131" s="1"/>
  <c r="L162" i="131"/>
  <c r="M162" i="131" s="1"/>
  <c r="L161" i="131"/>
  <c r="M161" i="131" s="1"/>
  <c r="L160" i="131"/>
  <c r="M160" i="131" s="1"/>
  <c r="L159" i="131"/>
  <c r="M159" i="131" s="1"/>
  <c r="L158" i="131"/>
  <c r="M158" i="131" s="1"/>
  <c r="L157" i="131"/>
  <c r="M157" i="131" s="1"/>
  <c r="L156" i="131"/>
  <c r="M156" i="131" s="1"/>
  <c r="L155" i="131"/>
  <c r="M155" i="131" s="1"/>
  <c r="L154" i="131"/>
  <c r="M154" i="131" s="1"/>
  <c r="L153" i="131"/>
  <c r="M153" i="131" s="1"/>
  <c r="L152" i="131"/>
  <c r="M152" i="131" s="1"/>
  <c r="L151" i="131"/>
  <c r="M151" i="131" s="1"/>
  <c r="L150" i="131"/>
  <c r="M150" i="131" s="1"/>
  <c r="L149" i="131"/>
  <c r="M149" i="131" s="1"/>
  <c r="L148" i="131"/>
  <c r="M148" i="131" s="1"/>
  <c r="L147" i="131"/>
  <c r="M147" i="131" s="1"/>
  <c r="L146" i="131"/>
  <c r="M146" i="131" s="1"/>
  <c r="L145" i="131"/>
  <c r="M145" i="131" s="1"/>
  <c r="L144" i="131"/>
  <c r="M144" i="131" s="1"/>
  <c r="L143" i="131"/>
  <c r="M143" i="131" s="1"/>
  <c r="L142" i="131"/>
  <c r="M142" i="131" s="1"/>
  <c r="L141" i="131"/>
  <c r="M141" i="131" s="1"/>
  <c r="L140" i="131"/>
  <c r="M140" i="131" s="1"/>
  <c r="L139" i="131"/>
  <c r="M139" i="131" s="1"/>
  <c r="L138" i="131"/>
  <c r="M138" i="131" s="1"/>
  <c r="L137" i="131"/>
  <c r="M137" i="131" s="1"/>
  <c r="L136" i="131"/>
  <c r="M136" i="131" s="1"/>
  <c r="L135" i="131"/>
  <c r="M135" i="131" s="1"/>
  <c r="L134" i="131"/>
  <c r="M134" i="131" s="1"/>
  <c r="L133" i="131"/>
  <c r="M133" i="131" s="1"/>
  <c r="L132" i="131"/>
  <c r="M132" i="131" s="1"/>
  <c r="L131" i="131"/>
  <c r="M131" i="131" s="1"/>
  <c r="L130" i="131"/>
  <c r="M130" i="131" s="1"/>
  <c r="L129" i="131"/>
  <c r="M129" i="131" s="1"/>
  <c r="L128" i="131"/>
  <c r="M128" i="131" s="1"/>
  <c r="L127" i="131"/>
  <c r="M127" i="131" s="1"/>
  <c r="L126" i="131"/>
  <c r="M126" i="131" s="1"/>
  <c r="L125" i="131"/>
  <c r="M125" i="131" s="1"/>
  <c r="L124" i="131"/>
  <c r="M124" i="131" s="1"/>
  <c r="L123" i="131"/>
  <c r="M123" i="131" s="1"/>
  <c r="L122" i="131"/>
  <c r="M122" i="131" s="1"/>
  <c r="L121" i="131"/>
  <c r="M121" i="131" s="1"/>
  <c r="L120" i="131"/>
  <c r="M120" i="131" s="1"/>
  <c r="L119" i="131"/>
  <c r="M119" i="131" s="1"/>
  <c r="L118" i="131"/>
  <c r="M118" i="131" s="1"/>
  <c r="L117" i="131"/>
  <c r="M117" i="131" s="1"/>
  <c r="L116" i="131"/>
  <c r="M116" i="131" s="1"/>
  <c r="L115" i="131"/>
  <c r="M115" i="131" s="1"/>
  <c r="L114" i="131"/>
  <c r="M114" i="131" s="1"/>
  <c r="L113" i="131"/>
  <c r="M113" i="131" s="1"/>
  <c r="L112" i="131"/>
  <c r="M112" i="131" s="1"/>
  <c r="L111" i="131"/>
  <c r="M111" i="131" s="1"/>
  <c r="L110" i="131"/>
  <c r="M110" i="131" s="1"/>
  <c r="L109" i="131"/>
  <c r="M109" i="131" s="1"/>
  <c r="L108" i="131"/>
  <c r="M108" i="131" s="1"/>
  <c r="L107" i="131"/>
  <c r="M107" i="131" s="1"/>
  <c r="L106" i="131"/>
  <c r="M106" i="131" s="1"/>
  <c r="L105" i="131"/>
  <c r="M105" i="131" s="1"/>
  <c r="L104" i="131"/>
  <c r="M104" i="131" s="1"/>
  <c r="L103" i="131"/>
  <c r="M103" i="131" s="1"/>
  <c r="L102" i="131"/>
  <c r="M102" i="131" s="1"/>
  <c r="L101" i="131"/>
  <c r="M101" i="131" s="1"/>
  <c r="L100" i="131"/>
  <c r="M100" i="131" s="1"/>
  <c r="L99" i="131"/>
  <c r="M99" i="131" s="1"/>
  <c r="L98" i="131"/>
  <c r="M98" i="131" s="1"/>
  <c r="L97" i="131"/>
  <c r="M97" i="131" s="1"/>
  <c r="L96" i="131"/>
  <c r="M96" i="131" s="1"/>
  <c r="L95" i="131"/>
  <c r="M95" i="131" s="1"/>
  <c r="L94" i="131"/>
  <c r="M94" i="131" s="1"/>
  <c r="L93" i="131"/>
  <c r="M93" i="131" s="1"/>
  <c r="L92" i="131"/>
  <c r="M92" i="131" s="1"/>
  <c r="L91" i="131"/>
  <c r="M91" i="131" s="1"/>
  <c r="L90" i="131"/>
  <c r="M90" i="131" s="1"/>
  <c r="L89" i="131"/>
  <c r="M89" i="131" s="1"/>
  <c r="L88" i="131"/>
  <c r="M88" i="131" s="1"/>
  <c r="L87" i="131"/>
  <c r="M87" i="131" s="1"/>
  <c r="L86" i="131"/>
  <c r="M86" i="131" s="1"/>
  <c r="L85" i="131"/>
  <c r="M85" i="131" s="1"/>
  <c r="L84" i="131"/>
  <c r="M84" i="131" s="1"/>
  <c r="L83" i="131"/>
  <c r="M83" i="131" s="1"/>
  <c r="L82" i="131"/>
  <c r="M82" i="131" s="1"/>
  <c r="L81" i="131"/>
  <c r="M81" i="131" s="1"/>
  <c r="L80" i="131"/>
  <c r="M80" i="131" s="1"/>
  <c r="L79" i="131"/>
  <c r="M79" i="131" s="1"/>
  <c r="L78" i="131"/>
  <c r="M78" i="131" s="1"/>
  <c r="L77" i="131"/>
  <c r="M77" i="131" s="1"/>
  <c r="L76" i="131"/>
  <c r="M76" i="131" s="1"/>
  <c r="L75" i="131"/>
  <c r="M75" i="131" s="1"/>
  <c r="L74" i="131"/>
  <c r="M74" i="131" s="1"/>
  <c r="L73" i="131"/>
  <c r="M73" i="131" s="1"/>
  <c r="L72" i="131"/>
  <c r="M72" i="131" s="1"/>
  <c r="L71" i="131"/>
  <c r="M71" i="131" s="1"/>
  <c r="L70" i="131"/>
  <c r="M70" i="131" s="1"/>
  <c r="L69" i="131"/>
  <c r="M69" i="131" s="1"/>
  <c r="L68" i="131"/>
  <c r="M68" i="131" s="1"/>
  <c r="L67" i="131"/>
  <c r="M67" i="131" s="1"/>
  <c r="L66" i="131"/>
  <c r="M66" i="131" s="1"/>
  <c r="L65" i="131"/>
  <c r="M65" i="131" s="1"/>
  <c r="L64" i="131"/>
  <c r="M64" i="131" s="1"/>
  <c r="L63" i="131"/>
  <c r="M63" i="131" s="1"/>
  <c r="L62" i="131"/>
  <c r="M62" i="131" s="1"/>
  <c r="L61" i="131"/>
  <c r="M61" i="131" s="1"/>
  <c r="L60" i="131"/>
  <c r="M60" i="131" s="1"/>
  <c r="L59" i="131"/>
  <c r="M59" i="131" s="1"/>
  <c r="L58" i="131"/>
  <c r="M58" i="131" s="1"/>
  <c r="L57" i="131"/>
  <c r="M57" i="131" s="1"/>
  <c r="L56" i="131"/>
  <c r="M56" i="131" s="1"/>
  <c r="L55" i="131"/>
  <c r="M55" i="131" s="1"/>
  <c r="L54" i="131"/>
  <c r="M54" i="131" s="1"/>
  <c r="L53" i="131"/>
  <c r="M53" i="131" s="1"/>
  <c r="L52" i="131"/>
  <c r="M52" i="131" s="1"/>
  <c r="L51" i="131"/>
  <c r="M51" i="131" s="1"/>
  <c r="L50" i="131"/>
  <c r="M50" i="131" s="1"/>
  <c r="L49" i="131"/>
  <c r="M49" i="131" s="1"/>
  <c r="L48" i="131"/>
  <c r="M48" i="131" s="1"/>
  <c r="L47" i="131"/>
  <c r="M47" i="131" s="1"/>
  <c r="L46" i="131"/>
  <c r="M46" i="131" s="1"/>
  <c r="L45" i="131"/>
  <c r="M45" i="131" s="1"/>
  <c r="L44" i="131"/>
  <c r="M44" i="131" s="1"/>
  <c r="L43" i="131"/>
  <c r="M43" i="131" s="1"/>
  <c r="L42" i="131"/>
  <c r="M42" i="131" s="1"/>
  <c r="L41" i="131"/>
  <c r="M41" i="131" s="1"/>
  <c r="L40" i="131"/>
  <c r="M40" i="131" s="1"/>
  <c r="L39" i="131"/>
  <c r="M39" i="131" s="1"/>
  <c r="L38" i="131"/>
  <c r="M38" i="131" s="1"/>
  <c r="L37" i="131"/>
  <c r="M37" i="131" s="1"/>
  <c r="L36" i="131"/>
  <c r="M36" i="131" s="1"/>
  <c r="L35" i="131"/>
  <c r="M35" i="131" s="1"/>
  <c r="L34" i="131"/>
  <c r="M34" i="131" s="1"/>
  <c r="L33" i="131"/>
  <c r="M33" i="131" s="1"/>
  <c r="L32" i="131"/>
  <c r="M32" i="131" s="1"/>
  <c r="L31" i="131"/>
  <c r="M31" i="131" s="1"/>
  <c r="L30" i="131"/>
  <c r="M30" i="131" s="1"/>
  <c r="L29" i="131"/>
  <c r="M29" i="131" s="1"/>
  <c r="L28" i="131"/>
  <c r="M28" i="131" s="1"/>
  <c r="L27" i="131"/>
  <c r="M27" i="131" s="1"/>
  <c r="L26" i="131"/>
  <c r="M26" i="131" s="1"/>
  <c r="L25" i="131"/>
  <c r="M25" i="131" s="1"/>
  <c r="L24" i="131"/>
  <c r="M24" i="131" s="1"/>
  <c r="L23" i="131"/>
  <c r="M23" i="131" s="1"/>
  <c r="L22" i="131"/>
  <c r="M22" i="131" s="1"/>
  <c r="L21" i="131"/>
  <c r="M21" i="131" s="1"/>
  <c r="L20" i="131"/>
  <c r="M20" i="131" s="1"/>
  <c r="L19" i="131"/>
  <c r="M19" i="131" s="1"/>
  <c r="L18" i="131"/>
  <c r="M18" i="131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L8" i="131"/>
  <c r="M8" i="131" s="1"/>
  <c r="L7" i="131"/>
  <c r="M7" i="131" s="1"/>
  <c r="L6" i="131"/>
  <c r="M6" i="131" s="1"/>
  <c r="L5" i="131"/>
  <c r="M5" i="131" s="1"/>
  <c r="L4" i="131"/>
  <c r="M4" i="131" s="1"/>
  <c r="L258" i="150"/>
  <c r="M258" i="150" s="1"/>
  <c r="L257" i="150"/>
  <c r="M257" i="150" s="1"/>
  <c r="L256" i="150"/>
  <c r="M256" i="150" s="1"/>
  <c r="L255" i="150"/>
  <c r="M255" i="150" s="1"/>
  <c r="L254" i="150"/>
  <c r="M254" i="150" s="1"/>
  <c r="L253" i="150"/>
  <c r="M253" i="150" s="1"/>
  <c r="L252" i="150"/>
  <c r="M252" i="150" s="1"/>
  <c r="L251" i="150"/>
  <c r="M251" i="150" s="1"/>
  <c r="L250" i="150"/>
  <c r="M250" i="150" s="1"/>
  <c r="L249" i="150"/>
  <c r="M249" i="150" s="1"/>
  <c r="L248" i="150"/>
  <c r="M248" i="150" s="1"/>
  <c r="L247" i="150"/>
  <c r="M247" i="150" s="1"/>
  <c r="L246" i="150"/>
  <c r="M246" i="150" s="1"/>
  <c r="L245" i="150"/>
  <c r="M245" i="150" s="1"/>
  <c r="L244" i="150"/>
  <c r="M244" i="150" s="1"/>
  <c r="L243" i="150"/>
  <c r="M243" i="150" s="1"/>
  <c r="L242" i="150"/>
  <c r="M242" i="150" s="1"/>
  <c r="L241" i="150"/>
  <c r="M241" i="150" s="1"/>
  <c r="L240" i="150"/>
  <c r="M240" i="150" s="1"/>
  <c r="L239" i="150"/>
  <c r="M239" i="150" s="1"/>
  <c r="L238" i="150"/>
  <c r="M238" i="150" s="1"/>
  <c r="L237" i="150"/>
  <c r="M237" i="150" s="1"/>
  <c r="L236" i="150"/>
  <c r="M236" i="150" s="1"/>
  <c r="L235" i="150"/>
  <c r="M235" i="150" s="1"/>
  <c r="L234" i="150"/>
  <c r="L233" i="150"/>
  <c r="M233" i="150" s="1"/>
  <c r="L232" i="150"/>
  <c r="M232" i="150" s="1"/>
  <c r="L231" i="150"/>
  <c r="M231" i="150" s="1"/>
  <c r="L230" i="150"/>
  <c r="M230" i="150" s="1"/>
  <c r="L229" i="150"/>
  <c r="M229" i="150" s="1"/>
  <c r="L228" i="150"/>
  <c r="M228" i="150" s="1"/>
  <c r="L227" i="150"/>
  <c r="M227" i="150" s="1"/>
  <c r="L226" i="150"/>
  <c r="M226" i="150" s="1"/>
  <c r="L225" i="150"/>
  <c r="M225" i="150" s="1"/>
  <c r="L224" i="150"/>
  <c r="M224" i="150" s="1"/>
  <c r="L223" i="150"/>
  <c r="M223" i="150" s="1"/>
  <c r="L222" i="150"/>
  <c r="M222" i="150" s="1"/>
  <c r="L221" i="150"/>
  <c r="M221" i="150" s="1"/>
  <c r="L220" i="150"/>
  <c r="M220" i="150" s="1"/>
  <c r="L219" i="150"/>
  <c r="M219" i="150" s="1"/>
  <c r="L218" i="150"/>
  <c r="M218" i="150" s="1"/>
  <c r="L217" i="150"/>
  <c r="M217" i="150" s="1"/>
  <c r="L216" i="150"/>
  <c r="M216" i="150" s="1"/>
  <c r="L215" i="150"/>
  <c r="M215" i="150" s="1"/>
  <c r="L214" i="150"/>
  <c r="M214" i="150" s="1"/>
  <c r="L213" i="150"/>
  <c r="M213" i="150" s="1"/>
  <c r="L212" i="150"/>
  <c r="M212" i="150" s="1"/>
  <c r="L211" i="150"/>
  <c r="M211" i="150" s="1"/>
  <c r="L210" i="150"/>
  <c r="M210" i="150" s="1"/>
  <c r="L209" i="150"/>
  <c r="M209" i="150" s="1"/>
  <c r="L208" i="150"/>
  <c r="M208" i="150" s="1"/>
  <c r="L207" i="150"/>
  <c r="M207" i="150" s="1"/>
  <c r="L206" i="150"/>
  <c r="M206" i="150" s="1"/>
  <c r="L205" i="150"/>
  <c r="M205" i="150" s="1"/>
  <c r="L204" i="150"/>
  <c r="M204" i="150" s="1"/>
  <c r="L203" i="150"/>
  <c r="M203" i="150" s="1"/>
  <c r="L202" i="150"/>
  <c r="M202" i="150" s="1"/>
  <c r="L201" i="150"/>
  <c r="M201" i="150" s="1"/>
  <c r="L200" i="150"/>
  <c r="M200" i="150" s="1"/>
  <c r="L199" i="150"/>
  <c r="M199" i="150" s="1"/>
  <c r="L198" i="150"/>
  <c r="M198" i="150" s="1"/>
  <c r="L197" i="150"/>
  <c r="M197" i="150" s="1"/>
  <c r="L196" i="150"/>
  <c r="M196" i="150" s="1"/>
  <c r="L195" i="150"/>
  <c r="M195" i="150" s="1"/>
  <c r="L194" i="150"/>
  <c r="M194" i="150" s="1"/>
  <c r="L193" i="150"/>
  <c r="M193" i="150" s="1"/>
  <c r="L192" i="150"/>
  <c r="M192" i="150" s="1"/>
  <c r="L191" i="150"/>
  <c r="M191" i="150" s="1"/>
  <c r="L190" i="150"/>
  <c r="M190" i="150" s="1"/>
  <c r="L189" i="150"/>
  <c r="M189" i="150" s="1"/>
  <c r="L188" i="150"/>
  <c r="M188" i="150" s="1"/>
  <c r="L187" i="150"/>
  <c r="M187" i="150" s="1"/>
  <c r="L186" i="150"/>
  <c r="M186" i="150" s="1"/>
  <c r="L185" i="150"/>
  <c r="M185" i="150" s="1"/>
  <c r="L184" i="150"/>
  <c r="M184" i="150" s="1"/>
  <c r="L183" i="150"/>
  <c r="M183" i="150" s="1"/>
  <c r="L182" i="150"/>
  <c r="M182" i="150" s="1"/>
  <c r="L181" i="150"/>
  <c r="M181" i="150" s="1"/>
  <c r="L180" i="150"/>
  <c r="M180" i="150" s="1"/>
  <c r="L179" i="150"/>
  <c r="M179" i="150" s="1"/>
  <c r="L178" i="150"/>
  <c r="M178" i="150" s="1"/>
  <c r="L177" i="150"/>
  <c r="M177" i="150" s="1"/>
  <c r="L176" i="150"/>
  <c r="M176" i="150" s="1"/>
  <c r="L175" i="150"/>
  <c r="M175" i="150" s="1"/>
  <c r="L174" i="150"/>
  <c r="M174" i="150" s="1"/>
  <c r="L173" i="150"/>
  <c r="M173" i="150" s="1"/>
  <c r="L172" i="150"/>
  <c r="M172" i="150" s="1"/>
  <c r="L171" i="150"/>
  <c r="M171" i="150" s="1"/>
  <c r="L170" i="150"/>
  <c r="M170" i="150" s="1"/>
  <c r="L169" i="150"/>
  <c r="M169" i="150" s="1"/>
  <c r="L168" i="150"/>
  <c r="M168" i="150" s="1"/>
  <c r="L167" i="150"/>
  <c r="M167" i="150" s="1"/>
  <c r="L166" i="150"/>
  <c r="M166" i="150" s="1"/>
  <c r="L165" i="150"/>
  <c r="M165" i="150" s="1"/>
  <c r="L164" i="150"/>
  <c r="M164" i="150" s="1"/>
  <c r="L163" i="150"/>
  <c r="M163" i="150" s="1"/>
  <c r="L162" i="150"/>
  <c r="M162" i="150" s="1"/>
  <c r="L161" i="150"/>
  <c r="M161" i="150" s="1"/>
  <c r="L160" i="150"/>
  <c r="M160" i="150" s="1"/>
  <c r="L159" i="150"/>
  <c r="M159" i="150" s="1"/>
  <c r="L158" i="150"/>
  <c r="M158" i="150" s="1"/>
  <c r="L157" i="150"/>
  <c r="M157" i="150" s="1"/>
  <c r="L156" i="150"/>
  <c r="M156" i="150" s="1"/>
  <c r="L155" i="150"/>
  <c r="M155" i="150" s="1"/>
  <c r="L154" i="150"/>
  <c r="M154" i="150" s="1"/>
  <c r="L153" i="150"/>
  <c r="M153" i="150" s="1"/>
  <c r="L152" i="150"/>
  <c r="M152" i="150" s="1"/>
  <c r="L151" i="150"/>
  <c r="M151" i="150" s="1"/>
  <c r="L150" i="150"/>
  <c r="M150" i="150" s="1"/>
  <c r="L149" i="150"/>
  <c r="M149" i="150" s="1"/>
  <c r="L148" i="150"/>
  <c r="M148" i="150" s="1"/>
  <c r="L147" i="150"/>
  <c r="M147" i="150" s="1"/>
  <c r="L146" i="150"/>
  <c r="M146" i="150" s="1"/>
  <c r="L145" i="150"/>
  <c r="M145" i="150" s="1"/>
  <c r="L144" i="150"/>
  <c r="M144" i="150" s="1"/>
  <c r="L143" i="150"/>
  <c r="M143" i="150" s="1"/>
  <c r="L142" i="150"/>
  <c r="M142" i="150" s="1"/>
  <c r="L141" i="150"/>
  <c r="M141" i="150" s="1"/>
  <c r="L140" i="150"/>
  <c r="M140" i="150" s="1"/>
  <c r="L139" i="150"/>
  <c r="M139" i="150" s="1"/>
  <c r="L138" i="150"/>
  <c r="M138" i="150" s="1"/>
  <c r="L137" i="150"/>
  <c r="M137" i="150" s="1"/>
  <c r="L136" i="150"/>
  <c r="M136" i="150" s="1"/>
  <c r="L135" i="150"/>
  <c r="M135" i="150" s="1"/>
  <c r="L134" i="150"/>
  <c r="M134" i="150" s="1"/>
  <c r="L133" i="150"/>
  <c r="M133" i="150" s="1"/>
  <c r="L132" i="150"/>
  <c r="M132" i="150" s="1"/>
  <c r="L131" i="150"/>
  <c r="M131" i="150" s="1"/>
  <c r="L130" i="150"/>
  <c r="M130" i="150" s="1"/>
  <c r="L129" i="150"/>
  <c r="M129" i="150" s="1"/>
  <c r="L128" i="150"/>
  <c r="M128" i="150" s="1"/>
  <c r="L127" i="150"/>
  <c r="M127" i="150" s="1"/>
  <c r="L126" i="150"/>
  <c r="M126" i="150" s="1"/>
  <c r="L125" i="150"/>
  <c r="M125" i="150" s="1"/>
  <c r="L124" i="150"/>
  <c r="M124" i="150" s="1"/>
  <c r="L123" i="150"/>
  <c r="M123" i="150" s="1"/>
  <c r="L122" i="150"/>
  <c r="M122" i="150" s="1"/>
  <c r="L121" i="150"/>
  <c r="M121" i="150" s="1"/>
  <c r="L120" i="150"/>
  <c r="M120" i="150" s="1"/>
  <c r="L119" i="150"/>
  <c r="M119" i="150" s="1"/>
  <c r="L118" i="150"/>
  <c r="M118" i="150" s="1"/>
  <c r="L117" i="150"/>
  <c r="M117" i="150" s="1"/>
  <c r="L116" i="150"/>
  <c r="M116" i="150" s="1"/>
  <c r="L115" i="150"/>
  <c r="M115" i="150" s="1"/>
  <c r="L114" i="150"/>
  <c r="M114" i="150" s="1"/>
  <c r="L113" i="150"/>
  <c r="M113" i="150" s="1"/>
  <c r="L112" i="150"/>
  <c r="M112" i="150" s="1"/>
  <c r="L111" i="150"/>
  <c r="M111" i="150" s="1"/>
  <c r="L110" i="150"/>
  <c r="M110" i="150" s="1"/>
  <c r="L109" i="150"/>
  <c r="M109" i="150" s="1"/>
  <c r="L108" i="150"/>
  <c r="M108" i="150" s="1"/>
  <c r="L107" i="150"/>
  <c r="M107" i="150" s="1"/>
  <c r="L106" i="150"/>
  <c r="M106" i="150" s="1"/>
  <c r="L105" i="150"/>
  <c r="M105" i="150" s="1"/>
  <c r="L104" i="150"/>
  <c r="M104" i="150" s="1"/>
  <c r="L103" i="150"/>
  <c r="M103" i="150" s="1"/>
  <c r="L102" i="150"/>
  <c r="M102" i="150" s="1"/>
  <c r="L101" i="150"/>
  <c r="M101" i="150" s="1"/>
  <c r="L100" i="150"/>
  <c r="M100" i="150" s="1"/>
  <c r="L99" i="150"/>
  <c r="M99" i="150" s="1"/>
  <c r="L98" i="150"/>
  <c r="M98" i="150" s="1"/>
  <c r="L97" i="150"/>
  <c r="M97" i="150" s="1"/>
  <c r="L96" i="150"/>
  <c r="M96" i="150" s="1"/>
  <c r="L95" i="150"/>
  <c r="M95" i="150" s="1"/>
  <c r="L94" i="150"/>
  <c r="M94" i="150" s="1"/>
  <c r="L93" i="150"/>
  <c r="M93" i="150" s="1"/>
  <c r="L92" i="150"/>
  <c r="M92" i="150" s="1"/>
  <c r="L91" i="150"/>
  <c r="M91" i="150" s="1"/>
  <c r="L90" i="150"/>
  <c r="M90" i="150" s="1"/>
  <c r="L89" i="150"/>
  <c r="M89" i="150" s="1"/>
  <c r="L88" i="150"/>
  <c r="M88" i="150" s="1"/>
  <c r="L87" i="150"/>
  <c r="M87" i="150" s="1"/>
  <c r="L86" i="150"/>
  <c r="M86" i="150" s="1"/>
  <c r="L85" i="150"/>
  <c r="M85" i="150" s="1"/>
  <c r="L84" i="150"/>
  <c r="M84" i="150" s="1"/>
  <c r="L83" i="150"/>
  <c r="M83" i="150" s="1"/>
  <c r="L82" i="150"/>
  <c r="M82" i="150" s="1"/>
  <c r="L81" i="150"/>
  <c r="M81" i="150" s="1"/>
  <c r="L80" i="150"/>
  <c r="M80" i="150" s="1"/>
  <c r="L79" i="150"/>
  <c r="M79" i="150" s="1"/>
  <c r="L78" i="150"/>
  <c r="M78" i="150" s="1"/>
  <c r="L77" i="150"/>
  <c r="M77" i="150" s="1"/>
  <c r="L76" i="150"/>
  <c r="M76" i="150" s="1"/>
  <c r="L75" i="150"/>
  <c r="M75" i="150" s="1"/>
  <c r="L74" i="150"/>
  <c r="M74" i="150" s="1"/>
  <c r="L73" i="150"/>
  <c r="M73" i="150" s="1"/>
  <c r="L72" i="150"/>
  <c r="M72" i="150" s="1"/>
  <c r="L71" i="150"/>
  <c r="M71" i="150" s="1"/>
  <c r="L70" i="150"/>
  <c r="M70" i="150" s="1"/>
  <c r="L69" i="150"/>
  <c r="M69" i="150" s="1"/>
  <c r="L68" i="150"/>
  <c r="M68" i="150" s="1"/>
  <c r="L67" i="150"/>
  <c r="M67" i="150" s="1"/>
  <c r="L66" i="150"/>
  <c r="M66" i="150" s="1"/>
  <c r="L65" i="150"/>
  <c r="M65" i="150" s="1"/>
  <c r="L64" i="150"/>
  <c r="M64" i="150" s="1"/>
  <c r="L63" i="150"/>
  <c r="M63" i="150" s="1"/>
  <c r="L62" i="150"/>
  <c r="M62" i="150" s="1"/>
  <c r="L61" i="150"/>
  <c r="M61" i="150" s="1"/>
  <c r="L60" i="150"/>
  <c r="M60" i="150" s="1"/>
  <c r="L59" i="150"/>
  <c r="M59" i="150" s="1"/>
  <c r="L58" i="150"/>
  <c r="M58" i="150" s="1"/>
  <c r="L57" i="150"/>
  <c r="M57" i="150" s="1"/>
  <c r="L56" i="150"/>
  <c r="M56" i="150" s="1"/>
  <c r="L55" i="150"/>
  <c r="M55" i="150" s="1"/>
  <c r="L54" i="150"/>
  <c r="M54" i="150" s="1"/>
  <c r="L53" i="150"/>
  <c r="M53" i="150" s="1"/>
  <c r="L52" i="150"/>
  <c r="M52" i="150" s="1"/>
  <c r="L51" i="150"/>
  <c r="M51" i="150" s="1"/>
  <c r="L50" i="150"/>
  <c r="M50" i="150" s="1"/>
  <c r="L49" i="150"/>
  <c r="M49" i="150" s="1"/>
  <c r="L48" i="150"/>
  <c r="M48" i="150" s="1"/>
  <c r="L47" i="150"/>
  <c r="M47" i="150" s="1"/>
  <c r="L46" i="150"/>
  <c r="M46" i="150" s="1"/>
  <c r="L45" i="150"/>
  <c r="M45" i="150" s="1"/>
  <c r="L44" i="150"/>
  <c r="M44" i="150" s="1"/>
  <c r="L43" i="150"/>
  <c r="M43" i="150" s="1"/>
  <c r="L42" i="150"/>
  <c r="M42" i="150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M256" i="75"/>
  <c r="L257" i="149" l="1"/>
  <c r="M257" i="149" s="1"/>
  <c r="L255" i="149"/>
  <c r="O255" i="149" s="1"/>
  <c r="M258" i="75"/>
  <c r="M252" i="75"/>
  <c r="L251" i="149"/>
  <c r="O251" i="149" s="1"/>
  <c r="M255" i="75"/>
  <c r="L254" i="149"/>
  <c r="M254" i="149" s="1"/>
  <c r="M251" i="75"/>
  <c r="L250" i="149"/>
  <c r="M257" i="75"/>
  <c r="L256" i="149"/>
  <c r="O256" i="149" s="1"/>
  <c r="M254" i="75"/>
  <c r="L253" i="149"/>
  <c r="M253" i="149" s="1"/>
  <c r="M253" i="75"/>
  <c r="L252" i="149"/>
  <c r="O252" i="149" s="1"/>
  <c r="N255" i="149"/>
  <c r="N257" i="149"/>
  <c r="N256" i="149"/>
  <c r="N252" i="149"/>
  <c r="L13" i="149"/>
  <c r="M255" i="149" l="1"/>
  <c r="O257" i="149"/>
  <c r="O253" i="149"/>
  <c r="M251" i="149"/>
  <c r="O254" i="149"/>
  <c r="M252" i="149"/>
  <c r="M256" i="149"/>
  <c r="M250" i="149"/>
  <c r="O250" i="149"/>
  <c r="N239" i="149"/>
  <c r="N240" i="149"/>
  <c r="N241" i="149"/>
  <c r="N244" i="149"/>
  <c r="N245" i="149"/>
  <c r="N248" i="149"/>
  <c r="N249" i="149"/>
  <c r="L240" i="149"/>
  <c r="L242" i="149"/>
  <c r="L243" i="149"/>
  <c r="L244" i="149"/>
  <c r="L246" i="149"/>
  <c r="L247" i="149"/>
  <c r="L248" i="149"/>
  <c r="L3" i="149"/>
  <c r="L4" i="149"/>
  <c r="L6" i="149"/>
  <c r="L7" i="149"/>
  <c r="L8" i="149"/>
  <c r="L10" i="149"/>
  <c r="L11" i="149"/>
  <c r="L12" i="149"/>
  <c r="M14" i="75"/>
  <c r="L14" i="149"/>
  <c r="L15" i="149"/>
  <c r="L16" i="149"/>
  <c r="L18" i="149"/>
  <c r="L19" i="149"/>
  <c r="L20" i="149"/>
  <c r="L22" i="149"/>
  <c r="L23" i="149"/>
  <c r="L24" i="149"/>
  <c r="L26" i="149"/>
  <c r="L27" i="149"/>
  <c r="L28" i="149"/>
  <c r="L30" i="149"/>
  <c r="L31" i="149"/>
  <c r="L32" i="149"/>
  <c r="L34" i="149"/>
  <c r="L35" i="149"/>
  <c r="L36" i="149"/>
  <c r="L37" i="149"/>
  <c r="L38" i="149"/>
  <c r="L39" i="149"/>
  <c r="L40" i="149"/>
  <c r="L41" i="149"/>
  <c r="L42" i="149"/>
  <c r="L43" i="149"/>
  <c r="L44" i="149"/>
  <c r="L45" i="149"/>
  <c r="L46" i="149"/>
  <c r="L47" i="149"/>
  <c r="L48" i="149"/>
  <c r="L49" i="149"/>
  <c r="L50" i="149"/>
  <c r="L51" i="149"/>
  <c r="L52" i="149"/>
  <c r="L53" i="149"/>
  <c r="L54" i="149"/>
  <c r="L55" i="149"/>
  <c r="L56" i="149"/>
  <c r="L57" i="149"/>
  <c r="L58" i="149"/>
  <c r="L59" i="149"/>
  <c r="L60" i="149"/>
  <c r="L61" i="149"/>
  <c r="L62" i="149"/>
  <c r="L63" i="149"/>
  <c r="L64" i="149"/>
  <c r="L65" i="149"/>
  <c r="L66" i="149"/>
  <c r="L67" i="149"/>
  <c r="L68" i="149"/>
  <c r="L69" i="149"/>
  <c r="L70" i="149"/>
  <c r="L71" i="149"/>
  <c r="L72" i="149"/>
  <c r="L73" i="149"/>
  <c r="L74" i="149"/>
  <c r="L75" i="149"/>
  <c r="L76" i="149"/>
  <c r="L77" i="149"/>
  <c r="L78" i="149"/>
  <c r="L79" i="149"/>
  <c r="L80" i="149"/>
  <c r="L81" i="149"/>
  <c r="L82" i="149"/>
  <c r="L83" i="149"/>
  <c r="L84" i="149"/>
  <c r="L85" i="149"/>
  <c r="L86" i="149"/>
  <c r="L87" i="149"/>
  <c r="L88" i="149"/>
  <c r="L89" i="149"/>
  <c r="L90" i="149"/>
  <c r="L91" i="149"/>
  <c r="L92" i="149"/>
  <c r="L93" i="149"/>
  <c r="L94" i="149"/>
  <c r="L95" i="149"/>
  <c r="L96" i="149"/>
  <c r="L97" i="149"/>
  <c r="L98" i="149"/>
  <c r="L99" i="149"/>
  <c r="L100" i="149"/>
  <c r="L101" i="149"/>
  <c r="L102" i="149"/>
  <c r="L103" i="149"/>
  <c r="L104" i="149"/>
  <c r="L105" i="149"/>
  <c r="L106" i="149"/>
  <c r="L107" i="149"/>
  <c r="L108" i="149"/>
  <c r="L109" i="149"/>
  <c r="L110" i="149"/>
  <c r="L111" i="149"/>
  <c r="L112" i="149"/>
  <c r="L113" i="149"/>
  <c r="L114" i="149"/>
  <c r="L115" i="149"/>
  <c r="L116" i="149"/>
  <c r="L117" i="149"/>
  <c r="L118" i="149"/>
  <c r="L119" i="149"/>
  <c r="L120" i="149"/>
  <c r="L121" i="149"/>
  <c r="L122" i="149"/>
  <c r="L123" i="149"/>
  <c r="L124" i="149"/>
  <c r="L125" i="149"/>
  <c r="L126" i="149"/>
  <c r="L127" i="149"/>
  <c r="L128" i="149"/>
  <c r="L129" i="149"/>
  <c r="L130" i="149"/>
  <c r="L131" i="149"/>
  <c r="L132" i="149"/>
  <c r="L133" i="149"/>
  <c r="L134" i="149"/>
  <c r="L135" i="149"/>
  <c r="L136" i="149"/>
  <c r="L137" i="149"/>
  <c r="L138" i="149"/>
  <c r="L139" i="149"/>
  <c r="L140" i="149"/>
  <c r="L141" i="149"/>
  <c r="L142" i="149"/>
  <c r="L143" i="149"/>
  <c r="L144" i="149"/>
  <c r="L145" i="149"/>
  <c r="L146" i="149"/>
  <c r="L147" i="149"/>
  <c r="L148" i="149"/>
  <c r="L149" i="149"/>
  <c r="L150" i="149"/>
  <c r="L151" i="149"/>
  <c r="L152" i="149"/>
  <c r="L153" i="149"/>
  <c r="L154" i="149"/>
  <c r="L155" i="149"/>
  <c r="L156" i="149"/>
  <c r="L157" i="149"/>
  <c r="L158" i="149"/>
  <c r="L159" i="149"/>
  <c r="L160" i="149"/>
  <c r="L162" i="149"/>
  <c r="L163" i="149"/>
  <c r="L164" i="149"/>
  <c r="L165" i="149"/>
  <c r="L166" i="149"/>
  <c r="L167" i="149"/>
  <c r="L168" i="149"/>
  <c r="L169" i="149"/>
  <c r="L170" i="149"/>
  <c r="L171" i="149"/>
  <c r="L172" i="149"/>
  <c r="L173" i="149"/>
  <c r="L174" i="149"/>
  <c r="L175" i="149"/>
  <c r="L176" i="149"/>
  <c r="L177" i="149"/>
  <c r="L178" i="149"/>
  <c r="L179" i="149"/>
  <c r="L180" i="149"/>
  <c r="L182" i="149"/>
  <c r="L183" i="149"/>
  <c r="L184" i="149"/>
  <c r="L185" i="149"/>
  <c r="L186" i="149"/>
  <c r="L187" i="149"/>
  <c r="L188" i="149"/>
  <c r="L189" i="149"/>
  <c r="L190" i="149"/>
  <c r="L191" i="149"/>
  <c r="L192" i="149"/>
  <c r="L193" i="149"/>
  <c r="L194" i="149"/>
  <c r="L195" i="149"/>
  <c r="L196" i="149"/>
  <c r="L197" i="149"/>
  <c r="L198" i="149"/>
  <c r="L199" i="149"/>
  <c r="L200" i="149"/>
  <c r="L201" i="149"/>
  <c r="L202" i="149"/>
  <c r="L203" i="149"/>
  <c r="L204" i="149"/>
  <c r="L205" i="149"/>
  <c r="L206" i="149"/>
  <c r="L207" i="149"/>
  <c r="L208" i="149"/>
  <c r="L209" i="149"/>
  <c r="L210" i="149"/>
  <c r="L211" i="149"/>
  <c r="L212" i="149"/>
  <c r="L213" i="149"/>
  <c r="L214" i="149"/>
  <c r="L215" i="149"/>
  <c r="L216" i="149"/>
  <c r="L217" i="149"/>
  <c r="L218" i="149"/>
  <c r="L219" i="149"/>
  <c r="L220" i="149"/>
  <c r="L221" i="149"/>
  <c r="L222" i="149"/>
  <c r="L223" i="149"/>
  <c r="L224" i="149"/>
  <c r="L225" i="149"/>
  <c r="L226" i="149"/>
  <c r="L227" i="149"/>
  <c r="L228" i="149"/>
  <c r="L230" i="149"/>
  <c r="L231" i="149"/>
  <c r="L232" i="149"/>
  <c r="L233" i="149"/>
  <c r="L234" i="149"/>
  <c r="L235" i="149"/>
  <c r="L236" i="149"/>
  <c r="L237" i="149"/>
  <c r="L238" i="149"/>
  <c r="L239" i="149"/>
  <c r="M230" i="75" l="1"/>
  <c r="L229" i="149"/>
  <c r="M229" i="149" s="1"/>
  <c r="M182" i="75"/>
  <c r="L181" i="149"/>
  <c r="M181" i="149" s="1"/>
  <c r="M162" i="75"/>
  <c r="L161" i="149"/>
  <c r="M161" i="149" s="1"/>
  <c r="M34" i="75"/>
  <c r="L33" i="149"/>
  <c r="M33" i="149" s="1"/>
  <c r="M30" i="75"/>
  <c r="L29" i="149"/>
  <c r="M29" i="149" s="1"/>
  <c r="M26" i="75"/>
  <c r="L25" i="149"/>
  <c r="M25" i="149" s="1"/>
  <c r="M22" i="75"/>
  <c r="L21" i="149"/>
  <c r="M21" i="149" s="1"/>
  <c r="M18" i="75"/>
  <c r="L17" i="149"/>
  <c r="M17" i="149" s="1"/>
  <c r="M10" i="75"/>
  <c r="L9" i="149"/>
  <c r="M9" i="149" s="1"/>
  <c r="M6" i="75"/>
  <c r="L5" i="149"/>
  <c r="M5" i="149" s="1"/>
  <c r="M250" i="75"/>
  <c r="L249" i="149"/>
  <c r="M249" i="149" s="1"/>
  <c r="M246" i="75"/>
  <c r="L245" i="149"/>
  <c r="O245" i="149" s="1"/>
  <c r="M242" i="75"/>
  <c r="L241" i="149"/>
  <c r="O241" i="149" s="1"/>
  <c r="M205" i="149"/>
  <c r="M201" i="149"/>
  <c r="M210" i="75"/>
  <c r="M149" i="149"/>
  <c r="M231" i="149"/>
  <c r="M159" i="149"/>
  <c r="M155" i="149"/>
  <c r="M151" i="149"/>
  <c r="M223" i="149"/>
  <c r="M219" i="149"/>
  <c r="M215" i="149"/>
  <c r="M177" i="149"/>
  <c r="M169" i="149"/>
  <c r="M217" i="149"/>
  <c r="M167" i="149"/>
  <c r="M207" i="149"/>
  <c r="M203" i="149"/>
  <c r="M183" i="149"/>
  <c r="M175" i="149"/>
  <c r="M171" i="149"/>
  <c r="M199" i="149"/>
  <c r="M191" i="149"/>
  <c r="M187" i="149"/>
  <c r="M225" i="149"/>
  <c r="M147" i="149"/>
  <c r="M143" i="149"/>
  <c r="M221" i="149"/>
  <c r="M179" i="149"/>
  <c r="M163" i="149"/>
  <c r="M227" i="149"/>
  <c r="M211" i="149"/>
  <c r="M173" i="149"/>
  <c r="M195" i="149"/>
  <c r="M157" i="149"/>
  <c r="M153" i="149"/>
  <c r="M214" i="75"/>
  <c r="M174" i="75"/>
  <c r="M194" i="75"/>
  <c r="M150" i="75"/>
  <c r="M226" i="75"/>
  <c r="M239" i="75"/>
  <c r="M222" i="75"/>
  <c r="M198" i="75"/>
  <c r="M178" i="75"/>
  <c r="M158" i="75"/>
  <c r="M190" i="75"/>
  <c r="M166" i="75"/>
  <c r="M146" i="75"/>
  <c r="M206" i="75"/>
  <c r="M218" i="75"/>
  <c r="M202" i="75"/>
  <c r="M186" i="75"/>
  <c r="M170" i="75"/>
  <c r="M154" i="75"/>
  <c r="M185" i="75"/>
  <c r="M184" i="149"/>
  <c r="M236" i="75"/>
  <c r="M235" i="149"/>
  <c r="M232" i="75"/>
  <c r="M227" i="75"/>
  <c r="M226" i="149"/>
  <c r="M224" i="75"/>
  <c r="M219" i="75"/>
  <c r="M218" i="149"/>
  <c r="M216" i="75"/>
  <c r="M211" i="75"/>
  <c r="M210" i="149"/>
  <c r="M208" i="75"/>
  <c r="M203" i="75"/>
  <c r="M202" i="149"/>
  <c r="M200" i="75"/>
  <c r="M195" i="75"/>
  <c r="M194" i="149"/>
  <c r="M192" i="75"/>
  <c r="M187" i="75"/>
  <c r="M186" i="149"/>
  <c r="M184" i="75"/>
  <c r="M179" i="75"/>
  <c r="M178" i="149"/>
  <c r="M176" i="75"/>
  <c r="M171" i="75"/>
  <c r="M170" i="149"/>
  <c r="M168" i="75"/>
  <c r="M163" i="75"/>
  <c r="M162" i="149"/>
  <c r="M160" i="75"/>
  <c r="M155" i="75"/>
  <c r="M154" i="149"/>
  <c r="M152" i="75"/>
  <c r="M147" i="75"/>
  <c r="M146" i="149"/>
  <c r="M144" i="75"/>
  <c r="M141" i="75"/>
  <c r="M140" i="149"/>
  <c r="M137" i="75"/>
  <c r="M136" i="149"/>
  <c r="M133" i="75"/>
  <c r="M132" i="149"/>
  <c r="M129" i="75"/>
  <c r="M128" i="149"/>
  <c r="M125" i="75"/>
  <c r="M124" i="149"/>
  <c r="M121" i="75"/>
  <c r="M120" i="149"/>
  <c r="M117" i="75"/>
  <c r="M116" i="149"/>
  <c r="M113" i="75"/>
  <c r="M112" i="149"/>
  <c r="M109" i="75"/>
  <c r="M108" i="149"/>
  <c r="M105" i="75"/>
  <c r="M104" i="149"/>
  <c r="M101" i="75"/>
  <c r="M100" i="149"/>
  <c r="M97" i="75"/>
  <c r="M96" i="149"/>
  <c r="M93" i="75"/>
  <c r="M92" i="149"/>
  <c r="M89" i="75"/>
  <c r="M88" i="149"/>
  <c r="M217" i="75"/>
  <c r="M216" i="149"/>
  <c r="M209" i="75"/>
  <c r="M208" i="149"/>
  <c r="M238" i="75"/>
  <c r="M237" i="149"/>
  <c r="M235" i="75"/>
  <c r="M234" i="149"/>
  <c r="M221" i="75"/>
  <c r="M220" i="149"/>
  <c r="M213" i="75"/>
  <c r="M212" i="149"/>
  <c r="M205" i="75"/>
  <c r="M204" i="149"/>
  <c r="M197" i="75"/>
  <c r="M196" i="149"/>
  <c r="M189" i="75"/>
  <c r="M188" i="149"/>
  <c r="M181" i="75"/>
  <c r="M180" i="149"/>
  <c r="M173" i="75"/>
  <c r="M172" i="149"/>
  <c r="M165" i="75"/>
  <c r="M164" i="149"/>
  <c r="M157" i="75"/>
  <c r="M156" i="149"/>
  <c r="M149" i="75"/>
  <c r="M148" i="149"/>
  <c r="M140" i="75"/>
  <c r="M139" i="149"/>
  <c r="M136" i="75"/>
  <c r="M135" i="149"/>
  <c r="M132" i="75"/>
  <c r="M131" i="149"/>
  <c r="M128" i="75"/>
  <c r="M127" i="149"/>
  <c r="M124" i="75"/>
  <c r="M123" i="149"/>
  <c r="M120" i="75"/>
  <c r="M119" i="149"/>
  <c r="M116" i="75"/>
  <c r="M115" i="149"/>
  <c r="M112" i="75"/>
  <c r="M111" i="149"/>
  <c r="M108" i="75"/>
  <c r="M107" i="149"/>
  <c r="M104" i="75"/>
  <c r="M103" i="149"/>
  <c r="M100" i="75"/>
  <c r="M99" i="149"/>
  <c r="M96" i="75"/>
  <c r="M95" i="149"/>
  <c r="M238" i="149"/>
  <c r="M229" i="75"/>
  <c r="M228" i="149"/>
  <c r="M240" i="75"/>
  <c r="M239" i="149"/>
  <c r="M237" i="75"/>
  <c r="M231" i="75"/>
  <c r="M230" i="149"/>
  <c r="M228" i="75"/>
  <c r="M223" i="75"/>
  <c r="M222" i="149"/>
  <c r="M220" i="75"/>
  <c r="M215" i="75"/>
  <c r="M214" i="149"/>
  <c r="M212" i="75"/>
  <c r="M207" i="75"/>
  <c r="M206" i="149"/>
  <c r="M204" i="75"/>
  <c r="M199" i="75"/>
  <c r="M198" i="149"/>
  <c r="M196" i="75"/>
  <c r="M191" i="75"/>
  <c r="M190" i="149"/>
  <c r="M188" i="75"/>
  <c r="M183" i="75"/>
  <c r="M182" i="149"/>
  <c r="M180" i="75"/>
  <c r="M175" i="75"/>
  <c r="M174" i="149"/>
  <c r="M172" i="75"/>
  <c r="M167" i="75"/>
  <c r="M166" i="149"/>
  <c r="M164" i="75"/>
  <c r="M159" i="75"/>
  <c r="M158" i="149"/>
  <c r="M156" i="75"/>
  <c r="M151" i="75"/>
  <c r="M150" i="149"/>
  <c r="M148" i="75"/>
  <c r="M143" i="75"/>
  <c r="M142" i="149"/>
  <c r="M139" i="75"/>
  <c r="M138" i="149"/>
  <c r="M135" i="75"/>
  <c r="M134" i="149"/>
  <c r="M131" i="75"/>
  <c r="M130" i="149"/>
  <c r="M127" i="75"/>
  <c r="M126" i="149"/>
  <c r="M123" i="75"/>
  <c r="M122" i="149"/>
  <c r="M119" i="75"/>
  <c r="M118" i="149"/>
  <c r="M115" i="75"/>
  <c r="M114" i="149"/>
  <c r="M111" i="75"/>
  <c r="M110" i="149"/>
  <c r="M107" i="75"/>
  <c r="M106" i="149"/>
  <c r="M103" i="75"/>
  <c r="M102" i="149"/>
  <c r="M99" i="75"/>
  <c r="M98" i="149"/>
  <c r="M95" i="75"/>
  <c r="M94" i="149"/>
  <c r="M91" i="75"/>
  <c r="M90" i="149"/>
  <c r="M87" i="75"/>
  <c r="M86" i="149"/>
  <c r="M83" i="75"/>
  <c r="M82" i="149"/>
  <c r="M79" i="75"/>
  <c r="M78" i="149"/>
  <c r="M75" i="75"/>
  <c r="M74" i="149"/>
  <c r="M71" i="75"/>
  <c r="M70" i="149"/>
  <c r="M233" i="75"/>
  <c r="M232" i="149"/>
  <c r="M225" i="75"/>
  <c r="M224" i="149"/>
  <c r="M201" i="75"/>
  <c r="M200" i="149"/>
  <c r="M193" i="75"/>
  <c r="M192" i="149"/>
  <c r="M177" i="75"/>
  <c r="M176" i="149"/>
  <c r="M169" i="75"/>
  <c r="M168" i="149"/>
  <c r="M161" i="75"/>
  <c r="M160" i="149"/>
  <c r="M153" i="75"/>
  <c r="M152" i="149"/>
  <c r="M145" i="75"/>
  <c r="M144" i="149"/>
  <c r="M142" i="75"/>
  <c r="M141" i="149"/>
  <c r="M138" i="75"/>
  <c r="M137" i="149"/>
  <c r="M134" i="75"/>
  <c r="M133" i="149"/>
  <c r="M130" i="75"/>
  <c r="M129" i="149"/>
  <c r="M126" i="75"/>
  <c r="M125" i="149"/>
  <c r="M122" i="75"/>
  <c r="M121" i="149"/>
  <c r="M118" i="75"/>
  <c r="M117" i="149"/>
  <c r="M114" i="75"/>
  <c r="M113" i="149"/>
  <c r="M110" i="75"/>
  <c r="M109" i="149"/>
  <c r="M106" i="75"/>
  <c r="M105" i="149"/>
  <c r="M102" i="75"/>
  <c r="M101" i="149"/>
  <c r="M98" i="75"/>
  <c r="M97" i="149"/>
  <c r="M94" i="75"/>
  <c r="M93" i="149"/>
  <c r="M90" i="75"/>
  <c r="M89" i="149"/>
  <c r="M86" i="75"/>
  <c r="M85" i="149"/>
  <c r="M82" i="75"/>
  <c r="M81" i="149"/>
  <c r="M78" i="75"/>
  <c r="M77" i="149"/>
  <c r="M74" i="75"/>
  <c r="M73" i="149"/>
  <c r="M70" i="75"/>
  <c r="M69" i="149"/>
  <c r="M66" i="75"/>
  <c r="M65" i="149"/>
  <c r="M62" i="75"/>
  <c r="M61" i="149"/>
  <c r="M58" i="75"/>
  <c r="M57" i="149"/>
  <c r="M54" i="75"/>
  <c r="M53" i="149"/>
  <c r="M50" i="75"/>
  <c r="M49" i="149"/>
  <c r="M46" i="75"/>
  <c r="M45" i="149"/>
  <c r="M42" i="75"/>
  <c r="M41" i="149"/>
  <c r="M38" i="75"/>
  <c r="M37" i="149"/>
  <c r="M67" i="75"/>
  <c r="M66" i="149"/>
  <c r="M63" i="75"/>
  <c r="M62" i="149"/>
  <c r="M59" i="75"/>
  <c r="M58" i="149"/>
  <c r="M55" i="75"/>
  <c r="M54" i="149"/>
  <c r="M51" i="75"/>
  <c r="M50" i="149"/>
  <c r="M47" i="75"/>
  <c r="M46" i="149"/>
  <c r="M43" i="75"/>
  <c r="M42" i="149"/>
  <c r="M39" i="75"/>
  <c r="M38" i="149"/>
  <c r="M35" i="75"/>
  <c r="M34" i="149"/>
  <c r="M31" i="75"/>
  <c r="M30" i="149"/>
  <c r="M27" i="75"/>
  <c r="M26" i="149"/>
  <c r="M23" i="75"/>
  <c r="M22" i="149"/>
  <c r="M19" i="75"/>
  <c r="M18" i="149"/>
  <c r="M15" i="75"/>
  <c r="M14" i="149"/>
  <c r="M11" i="75"/>
  <c r="M10" i="149"/>
  <c r="M7" i="75"/>
  <c r="M6" i="149"/>
  <c r="M233" i="149"/>
  <c r="M213" i="149"/>
  <c r="M209" i="149"/>
  <c r="M197" i="149"/>
  <c r="M193" i="149"/>
  <c r="M189" i="149"/>
  <c r="M185" i="149"/>
  <c r="M165" i="149"/>
  <c r="M145" i="149"/>
  <c r="M249" i="75"/>
  <c r="O248" i="149"/>
  <c r="M245" i="75"/>
  <c r="O244" i="149"/>
  <c r="M241" i="75"/>
  <c r="O240" i="149"/>
  <c r="M236" i="149"/>
  <c r="M13" i="149"/>
  <c r="M85" i="75"/>
  <c r="M84" i="149"/>
  <c r="M81" i="75"/>
  <c r="M80" i="149"/>
  <c r="M77" i="75"/>
  <c r="M76" i="149"/>
  <c r="M73" i="75"/>
  <c r="M72" i="149"/>
  <c r="M69" i="75"/>
  <c r="M68" i="149"/>
  <c r="M65" i="75"/>
  <c r="M64" i="149"/>
  <c r="M61" i="75"/>
  <c r="M60" i="149"/>
  <c r="M57" i="75"/>
  <c r="M56" i="149"/>
  <c r="M53" i="75"/>
  <c r="M52" i="149"/>
  <c r="M49" i="75"/>
  <c r="M48" i="149"/>
  <c r="M45" i="75"/>
  <c r="M44" i="149"/>
  <c r="M41" i="75"/>
  <c r="M40" i="149"/>
  <c r="M37" i="75"/>
  <c r="M36" i="149"/>
  <c r="M33" i="75"/>
  <c r="M32" i="149"/>
  <c r="M29" i="75"/>
  <c r="M28" i="149"/>
  <c r="M25" i="75"/>
  <c r="M24" i="149"/>
  <c r="M21" i="75"/>
  <c r="M20" i="149"/>
  <c r="M17" i="75"/>
  <c r="M16" i="149"/>
  <c r="M13" i="75"/>
  <c r="M12" i="149"/>
  <c r="M9" i="75"/>
  <c r="M8" i="149"/>
  <c r="M5" i="75"/>
  <c r="M4" i="149"/>
  <c r="M248" i="75"/>
  <c r="O247" i="149"/>
  <c r="M244" i="75"/>
  <c r="O243" i="149"/>
  <c r="M92" i="75"/>
  <c r="M91" i="149"/>
  <c r="M88" i="75"/>
  <c r="M87" i="149"/>
  <c r="M84" i="75"/>
  <c r="M83" i="149"/>
  <c r="M80" i="75"/>
  <c r="M79" i="149"/>
  <c r="M76" i="75"/>
  <c r="M75" i="149"/>
  <c r="M72" i="75"/>
  <c r="M71" i="149"/>
  <c r="M68" i="75"/>
  <c r="M67" i="149"/>
  <c r="M64" i="75"/>
  <c r="M63" i="149"/>
  <c r="M60" i="75"/>
  <c r="M59" i="149"/>
  <c r="M56" i="75"/>
  <c r="M55" i="149"/>
  <c r="M52" i="75"/>
  <c r="M51" i="149"/>
  <c r="M48" i="75"/>
  <c r="M47" i="149"/>
  <c r="M44" i="75"/>
  <c r="M43" i="149"/>
  <c r="M40" i="75"/>
  <c r="M39" i="149"/>
  <c r="M36" i="75"/>
  <c r="M35" i="149"/>
  <c r="M32" i="75"/>
  <c r="M31" i="149"/>
  <c r="M28" i="75"/>
  <c r="M27" i="149"/>
  <c r="M24" i="75"/>
  <c r="M23" i="149"/>
  <c r="M20" i="75"/>
  <c r="M19" i="149"/>
  <c r="M16" i="75"/>
  <c r="M15" i="149"/>
  <c r="M12" i="75"/>
  <c r="M11" i="149"/>
  <c r="M8" i="75"/>
  <c r="M7" i="149"/>
  <c r="M4" i="75"/>
  <c r="M247" i="75"/>
  <c r="O246" i="149"/>
  <c r="M243" i="75"/>
  <c r="O242" i="149"/>
  <c r="N246" i="149"/>
  <c r="N242" i="149"/>
  <c r="N247" i="149"/>
  <c r="N243" i="149"/>
  <c r="O249" i="149" l="1"/>
  <c r="M244" i="149"/>
  <c r="M248" i="149"/>
  <c r="M240" i="149"/>
  <c r="M241" i="149"/>
  <c r="M247" i="149"/>
  <c r="M245" i="149"/>
  <c r="M246" i="149"/>
  <c r="M243" i="149"/>
  <c r="M242" i="149"/>
  <c r="O233" i="149" l="1"/>
  <c r="N4" i="149" l="1"/>
  <c r="N5" i="149"/>
  <c r="N6" i="149"/>
  <c r="N7" i="149"/>
  <c r="N8" i="149"/>
  <c r="N9" i="149"/>
  <c r="N10" i="149"/>
  <c r="N11" i="149"/>
  <c r="N12" i="149"/>
  <c r="N13" i="149"/>
  <c r="N14" i="149"/>
  <c r="N15" i="149"/>
  <c r="N16" i="149"/>
  <c r="N17" i="149"/>
  <c r="N18" i="149"/>
  <c r="N19" i="149"/>
  <c r="N20" i="149"/>
  <c r="N21" i="149"/>
  <c r="N22" i="149"/>
  <c r="N23" i="149"/>
  <c r="N24" i="149"/>
  <c r="N25" i="149"/>
  <c r="N26" i="149"/>
  <c r="N27" i="149"/>
  <c r="N28" i="149"/>
  <c r="N29" i="149"/>
  <c r="N30" i="149"/>
  <c r="N31" i="149"/>
  <c r="N32" i="149"/>
  <c r="N33" i="149"/>
  <c r="N34" i="149"/>
  <c r="N35" i="149"/>
  <c r="N36" i="149"/>
  <c r="N37" i="149"/>
  <c r="N38" i="149"/>
  <c r="N39" i="149"/>
  <c r="N40" i="149"/>
  <c r="N41" i="149"/>
  <c r="N42" i="149"/>
  <c r="N43" i="149"/>
  <c r="N44" i="149"/>
  <c r="N45" i="149"/>
  <c r="N46" i="149"/>
  <c r="N47" i="149"/>
  <c r="N48" i="149"/>
  <c r="N49" i="149"/>
  <c r="N50" i="149"/>
  <c r="N51" i="149"/>
  <c r="N52" i="149"/>
  <c r="N53" i="149"/>
  <c r="N54" i="149"/>
  <c r="N55" i="149"/>
  <c r="N56" i="149"/>
  <c r="N57" i="149"/>
  <c r="N58" i="149"/>
  <c r="N59" i="149"/>
  <c r="N60" i="149"/>
  <c r="N61" i="149"/>
  <c r="N62" i="149"/>
  <c r="N63" i="149"/>
  <c r="N64" i="149"/>
  <c r="N65" i="149"/>
  <c r="N66" i="149"/>
  <c r="N67" i="149"/>
  <c r="N68" i="149"/>
  <c r="N69" i="149"/>
  <c r="N70" i="149"/>
  <c r="N71" i="149"/>
  <c r="N72" i="149"/>
  <c r="N73" i="149"/>
  <c r="N74" i="149"/>
  <c r="N75" i="149"/>
  <c r="N76" i="149"/>
  <c r="N77" i="149"/>
  <c r="N78" i="149"/>
  <c r="N79" i="149"/>
  <c r="N80" i="149"/>
  <c r="N81" i="149"/>
  <c r="N82" i="149"/>
  <c r="N83" i="149"/>
  <c r="N84" i="149"/>
  <c r="N85" i="149"/>
  <c r="N86" i="149"/>
  <c r="N87" i="149"/>
  <c r="N88" i="149"/>
  <c r="N89" i="149"/>
  <c r="N90" i="149"/>
  <c r="N91" i="149"/>
  <c r="N92" i="149"/>
  <c r="N93" i="149"/>
  <c r="N94" i="149"/>
  <c r="N95" i="149"/>
  <c r="N96" i="149"/>
  <c r="N97" i="149"/>
  <c r="N98" i="149"/>
  <c r="N99" i="149"/>
  <c r="N100" i="149"/>
  <c r="N101" i="149"/>
  <c r="N102" i="149"/>
  <c r="N103" i="149"/>
  <c r="N104" i="149"/>
  <c r="N105" i="149"/>
  <c r="N106" i="149"/>
  <c r="N107" i="149"/>
  <c r="N108" i="149"/>
  <c r="N109" i="149"/>
  <c r="N110" i="149"/>
  <c r="N111" i="149"/>
  <c r="N112" i="149"/>
  <c r="N113" i="149"/>
  <c r="N114" i="149"/>
  <c r="N115" i="149"/>
  <c r="N116" i="149"/>
  <c r="N117" i="149"/>
  <c r="N118" i="149"/>
  <c r="N119" i="149"/>
  <c r="N120" i="149"/>
  <c r="N121" i="149"/>
  <c r="N122" i="149"/>
  <c r="N123" i="149"/>
  <c r="N124" i="149"/>
  <c r="N125" i="149"/>
  <c r="N126" i="149"/>
  <c r="N127" i="149"/>
  <c r="N128" i="149"/>
  <c r="N129" i="149"/>
  <c r="N130" i="149"/>
  <c r="N131" i="149"/>
  <c r="N132" i="149"/>
  <c r="N133" i="149"/>
  <c r="N134" i="149"/>
  <c r="N135" i="149"/>
  <c r="N136" i="149"/>
  <c r="N137" i="149"/>
  <c r="N138" i="149"/>
  <c r="N139" i="149"/>
  <c r="N140" i="149"/>
  <c r="N141" i="149"/>
  <c r="N142" i="149"/>
  <c r="N143" i="149"/>
  <c r="N144" i="149"/>
  <c r="N145" i="149"/>
  <c r="N146" i="149"/>
  <c r="N147" i="149"/>
  <c r="N148" i="149"/>
  <c r="N149" i="149"/>
  <c r="N150" i="149"/>
  <c r="N151" i="149"/>
  <c r="N152" i="149"/>
  <c r="N153" i="149"/>
  <c r="N154" i="149"/>
  <c r="N155" i="149"/>
  <c r="N156" i="149"/>
  <c r="N157" i="149"/>
  <c r="N158" i="149"/>
  <c r="N159" i="149"/>
  <c r="N160" i="149"/>
  <c r="N161" i="149"/>
  <c r="N162" i="149"/>
  <c r="N163" i="149"/>
  <c r="N164" i="149"/>
  <c r="N165" i="149"/>
  <c r="N166" i="149"/>
  <c r="N167" i="149"/>
  <c r="N168" i="149"/>
  <c r="N169" i="149"/>
  <c r="N171" i="149"/>
  <c r="N172" i="149"/>
  <c r="N173" i="149"/>
  <c r="N174" i="149"/>
  <c r="N175" i="149"/>
  <c r="N176" i="149"/>
  <c r="N177" i="149"/>
  <c r="N178" i="149"/>
  <c r="N179" i="149"/>
  <c r="N180" i="149"/>
  <c r="N181" i="149"/>
  <c r="N182" i="149"/>
  <c r="N183" i="149"/>
  <c r="N184" i="149"/>
  <c r="N185" i="149"/>
  <c r="N186" i="149"/>
  <c r="N187" i="149"/>
  <c r="N188" i="149"/>
  <c r="N189" i="149"/>
  <c r="N190" i="149"/>
  <c r="N191" i="149"/>
  <c r="N192" i="149"/>
  <c r="N193" i="149"/>
  <c r="N194" i="149"/>
  <c r="N195" i="149"/>
  <c r="N196" i="149"/>
  <c r="N197" i="149"/>
  <c r="N198" i="149"/>
  <c r="N199" i="149"/>
  <c r="N200" i="149"/>
  <c r="N201" i="149"/>
  <c r="N202" i="149"/>
  <c r="N203" i="149"/>
  <c r="N204" i="149"/>
  <c r="N205" i="149"/>
  <c r="N206" i="149"/>
  <c r="N207" i="149"/>
  <c r="N208" i="149"/>
  <c r="N209" i="149"/>
  <c r="N210" i="149"/>
  <c r="N211" i="149"/>
  <c r="N212" i="149"/>
  <c r="N213" i="149"/>
  <c r="N214" i="149"/>
  <c r="N215" i="149"/>
  <c r="N216" i="149"/>
  <c r="N217" i="149"/>
  <c r="N218" i="149"/>
  <c r="N219" i="149"/>
  <c r="N220" i="149"/>
  <c r="N221" i="149"/>
  <c r="N222" i="149"/>
  <c r="N223" i="149"/>
  <c r="N224" i="149"/>
  <c r="N225" i="149"/>
  <c r="N226" i="149"/>
  <c r="N227" i="149"/>
  <c r="N228" i="149"/>
  <c r="N229" i="149"/>
  <c r="N230" i="149"/>
  <c r="N231" i="149"/>
  <c r="N232" i="149"/>
  <c r="N234" i="149"/>
  <c r="N235" i="149"/>
  <c r="N236" i="149"/>
  <c r="N237" i="149"/>
  <c r="N238" i="149"/>
  <c r="N3" i="149"/>
  <c r="N233" i="149" l="1"/>
  <c r="N258" i="149" l="1"/>
  <c r="O263" i="149" s="1"/>
  <c r="O186" i="149"/>
  <c r="O178" i="149"/>
  <c r="O162" i="149"/>
  <c r="O146" i="149"/>
  <c r="O122" i="149"/>
  <c r="O98" i="149"/>
  <c r="O74" i="149"/>
  <c r="O15" i="149"/>
  <c r="O227" i="149"/>
  <c r="O211" i="149"/>
  <c r="O195" i="149"/>
  <c r="O179" i="149"/>
  <c r="O163" i="149"/>
  <c r="O147" i="149"/>
  <c r="O127" i="149"/>
  <c r="O119" i="149"/>
  <c r="O103" i="149"/>
  <c r="O95" i="149"/>
  <c r="O87" i="149"/>
  <c r="O79" i="149"/>
  <c r="O71" i="149"/>
  <c r="O57" i="149"/>
  <c r="O41" i="149"/>
  <c r="O25" i="149"/>
  <c r="O9" i="149"/>
  <c r="O43" i="149"/>
  <c r="O67" i="149"/>
  <c r="O35" i="149"/>
  <c r="O239" i="149"/>
  <c r="O230" i="149"/>
  <c r="O222" i="149"/>
  <c r="O214" i="149"/>
  <c r="O206" i="149"/>
  <c r="O198" i="149"/>
  <c r="O190" i="149"/>
  <c r="O182" i="149"/>
  <c r="O174" i="149"/>
  <c r="O166" i="149"/>
  <c r="O158" i="149"/>
  <c r="O150" i="149"/>
  <c r="O142" i="149"/>
  <c r="O134" i="149"/>
  <c r="O126" i="149"/>
  <c r="O118" i="149"/>
  <c r="O110" i="149"/>
  <c r="O102" i="149"/>
  <c r="O94" i="149"/>
  <c r="O86" i="149"/>
  <c r="O78" i="149"/>
  <c r="O70" i="149"/>
  <c r="O66" i="149"/>
  <c r="O16" i="149"/>
  <c r="O40" i="149"/>
  <c r="O50" i="149"/>
  <c r="O24" i="149"/>
  <c r="O60" i="149"/>
  <c r="O31" i="149"/>
  <c r="O231" i="149"/>
  <c r="O215" i="149"/>
  <c r="O199" i="149"/>
  <c r="O183" i="149"/>
  <c r="O167" i="149"/>
  <c r="O151" i="149"/>
  <c r="O131" i="149"/>
  <c r="O123" i="149"/>
  <c r="O107" i="149"/>
  <c r="O91" i="149"/>
  <c r="O75" i="149"/>
  <c r="O49" i="149"/>
  <c r="O17" i="149"/>
  <c r="O27" i="149"/>
  <c r="O51" i="149"/>
  <c r="O235" i="149"/>
  <c r="O218" i="149"/>
  <c r="O210" i="149"/>
  <c r="O194" i="149"/>
  <c r="O154" i="149"/>
  <c r="O138" i="149"/>
  <c r="O114" i="149"/>
  <c r="O90" i="149"/>
  <c r="O47" i="149"/>
  <c r="O236" i="149"/>
  <c r="O219" i="149"/>
  <c r="O203" i="149"/>
  <c r="O187" i="149"/>
  <c r="O171" i="149"/>
  <c r="O155" i="149"/>
  <c r="O135" i="149"/>
  <c r="O111" i="149"/>
  <c r="O5" i="149"/>
  <c r="O238" i="149"/>
  <c r="O229" i="149"/>
  <c r="O221" i="149"/>
  <c r="O213" i="149"/>
  <c r="O205" i="149"/>
  <c r="O197" i="149"/>
  <c r="O189" i="149"/>
  <c r="O181" i="149"/>
  <c r="O173" i="149"/>
  <c r="O165" i="149"/>
  <c r="O157" i="149"/>
  <c r="O149" i="149"/>
  <c r="O141" i="149"/>
  <c r="O133" i="149"/>
  <c r="O125" i="149"/>
  <c r="O117" i="149"/>
  <c r="O109" i="149"/>
  <c r="O101" i="149"/>
  <c r="O93" i="149"/>
  <c r="O85" i="149"/>
  <c r="O77" i="149"/>
  <c r="O69" i="149"/>
  <c r="O53" i="149"/>
  <c r="O37" i="149"/>
  <c r="O21" i="149"/>
  <c r="O237" i="149"/>
  <c r="O228" i="149"/>
  <c r="O220" i="149"/>
  <c r="O212" i="149"/>
  <c r="O204" i="149"/>
  <c r="O196" i="149"/>
  <c r="O188" i="149"/>
  <c r="O180" i="149"/>
  <c r="O172" i="149"/>
  <c r="O164" i="149"/>
  <c r="O156" i="149"/>
  <c r="O148" i="149"/>
  <c r="O140" i="149"/>
  <c r="O132" i="149"/>
  <c r="O124" i="149"/>
  <c r="O116" i="149"/>
  <c r="O108" i="149"/>
  <c r="O100" i="149"/>
  <c r="O92" i="149"/>
  <c r="O84" i="149"/>
  <c r="O76" i="149"/>
  <c r="O55" i="149"/>
  <c r="O23" i="149"/>
  <c r="O6" i="149"/>
  <c r="O46" i="149"/>
  <c r="O14" i="149"/>
  <c r="O38" i="149"/>
  <c r="O48" i="149"/>
  <c r="O18" i="149"/>
  <c r="O36" i="149"/>
  <c r="O56" i="149"/>
  <c r="O20" i="149"/>
  <c r="O32" i="149"/>
  <c r="O63" i="149"/>
  <c r="O7" i="149"/>
  <c r="O223" i="149"/>
  <c r="O207" i="149"/>
  <c r="O191" i="149"/>
  <c r="O175" i="149"/>
  <c r="O159" i="149"/>
  <c r="O143" i="149"/>
  <c r="O115" i="149"/>
  <c r="O99" i="149"/>
  <c r="O83" i="149"/>
  <c r="O65" i="149"/>
  <c r="O33" i="149"/>
  <c r="O59" i="149"/>
  <c r="O11" i="149"/>
  <c r="O19" i="149"/>
  <c r="O226" i="149"/>
  <c r="O202" i="149"/>
  <c r="O130" i="149"/>
  <c r="O106" i="149"/>
  <c r="O82" i="149"/>
  <c r="O44" i="149"/>
  <c r="O68" i="149"/>
  <c r="O26" i="149"/>
  <c r="O52" i="149"/>
  <c r="O10" i="149"/>
  <c r="O28" i="149"/>
  <c r="O4" i="149"/>
  <c r="O234" i="149"/>
  <c r="O225" i="149"/>
  <c r="O217" i="149"/>
  <c r="O209" i="149"/>
  <c r="O201" i="149"/>
  <c r="O193" i="149"/>
  <c r="O185" i="149"/>
  <c r="O177" i="149"/>
  <c r="O169" i="149"/>
  <c r="O161" i="149"/>
  <c r="O153" i="149"/>
  <c r="O145" i="149"/>
  <c r="O137" i="149"/>
  <c r="O129" i="149"/>
  <c r="O121" i="149"/>
  <c r="O113" i="149"/>
  <c r="O105" i="149"/>
  <c r="O97" i="149"/>
  <c r="O89" i="149"/>
  <c r="O81" i="149"/>
  <c r="O73" i="149"/>
  <c r="O61" i="149"/>
  <c r="O45" i="149"/>
  <c r="O29" i="149"/>
  <c r="O13" i="149"/>
  <c r="O232" i="149"/>
  <c r="O224" i="149"/>
  <c r="O216" i="149"/>
  <c r="O208" i="149"/>
  <c r="O200" i="149"/>
  <c r="O192" i="149"/>
  <c r="O184" i="149"/>
  <c r="O176" i="149"/>
  <c r="O168" i="149"/>
  <c r="O160" i="149"/>
  <c r="O152" i="149"/>
  <c r="O144" i="149"/>
  <c r="O136" i="149"/>
  <c r="O128" i="149"/>
  <c r="O120" i="149"/>
  <c r="O112" i="149"/>
  <c r="O104" i="149"/>
  <c r="O96" i="149"/>
  <c r="O88" i="149"/>
  <c r="O80" i="149"/>
  <c r="O72" i="149"/>
  <c r="O39" i="149"/>
  <c r="O62" i="149"/>
  <c r="O30" i="149"/>
  <c r="O54" i="149"/>
  <c r="O22" i="149"/>
  <c r="O34" i="149"/>
  <c r="O58" i="149"/>
  <c r="O12" i="149"/>
  <c r="O42" i="149"/>
  <c r="O64" i="149"/>
  <c r="O8" i="149"/>
  <c r="O139" i="149"/>
  <c r="M3" i="149"/>
  <c r="O3" i="149"/>
  <c r="O258" i="149" l="1"/>
  <c r="O264" i="149" s="1"/>
  <c r="O266" i="149" s="1"/>
</calcChain>
</file>

<file path=xl/comments1.xml><?xml version="1.0" encoding="utf-8"?>
<comments xmlns="http://schemas.openxmlformats.org/spreadsheetml/2006/main">
  <authors>
    <author>MARCELO DARCI DE SOUZA</author>
    <author>CAMILA DE ALMEIDA LUCA</author>
  </authors>
  <commentList>
    <comment ref="K33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- 200 und </t>
        </r>
      </text>
    </comment>
    <comment ref="K4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08 und do ceart - 06/09/18
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8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36 und 23/08/18</t>
        </r>
      </text>
    </comment>
    <comment ref="K205" authorId="1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100(cem) para o CEFID</t>
        </r>
      </text>
    </comment>
    <comment ref="K25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CEFID 1.000 UND EM 26/02/18
</t>
        </r>
      </text>
    </comment>
  </commentList>
</comments>
</file>

<file path=xl/comments10.xml><?xml version="1.0" encoding="utf-8"?>
<comments xmlns="http://schemas.openxmlformats.org/spreadsheetml/2006/main">
  <authors>
    <author>MARCELO DARCI DE SOUZA</author>
  </authors>
  <commentList>
    <comment ref="K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20 pelo cefid </t>
        </r>
      </text>
    </comment>
    <comment ref="K2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10 pelo cefid </t>
        </r>
      </text>
    </comment>
    <comment ref="K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10 peças do cefid + 10 und pelo CEART 27/08/18 - recebido 10 unda faed 
Recebido 5 (cinco) da ESAG em 30.08.18</t>
        </r>
      </text>
    </comment>
    <comment ref="K30" authorId="0" shapeId="0">
      <text>
        <r>
          <rPr>
            <b/>
            <sz val="9"/>
            <color indexed="81"/>
            <rFont val="Segoe UI"/>
            <charset val="1"/>
          </rPr>
          <t xml:space="preserve">MARCELO DARCI DE SOUZA:recebido 10 und faed </t>
        </r>
      </text>
    </comment>
    <comment ref="K3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200 und </t>
        </r>
      </text>
    </comment>
    <comment ref="K33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200 und 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8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reitoria  36 und 23/08/18 cedido pelo cefid 24 und 24/08/18
</t>
        </r>
      </text>
    </comment>
    <comment ref="K88" authorId="0" shapeId="0">
      <text>
        <r>
          <rPr>
            <b/>
            <sz val="9"/>
            <color indexed="81"/>
            <rFont val="Segoe UI"/>
          </rPr>
          <t>MARCELO DARCI DE SOUZA:</t>
        </r>
        <r>
          <rPr>
            <sz val="9"/>
            <color indexed="81"/>
            <rFont val="Segoe UI"/>
          </rPr>
          <t xml:space="preserve">
cedido pelo CEART 300 und 28/06/18 - cedido 700 pelo cefid</t>
        </r>
      </text>
    </comment>
    <comment ref="K10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CEO  03 und 30/08/18</t>
        </r>
      </text>
    </comment>
    <comment ref="K1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CEO 
 50 und 30/08/18</t>
        </r>
      </text>
    </comment>
    <comment ref="K20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20 und 06/09/18
</t>
        </r>
      </text>
    </comment>
    <comment ref="K21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CEO 20 und 30/08/18</t>
        </r>
      </text>
    </comment>
  </commentList>
</comments>
</file>

<file path=xl/comments11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MARCELO DARCI DE SOUZA</author>
  </authors>
  <commentList>
    <comment ref="K3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100 und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03 und 30/08/18</t>
        </r>
      </text>
    </comment>
    <comment ref="K1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50 und 30/08/18</t>
        </r>
      </text>
    </comment>
    <comment ref="K21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20 und 30/08/18</t>
        </r>
      </text>
    </comment>
  </commentList>
</comments>
</file>

<file path=xl/comments13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MARCELO DARCI DE SOUZA</author>
  </authors>
  <commentList>
    <comment ref="K3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100 
</t>
        </r>
      </text>
    </comment>
    <comment ref="K3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50 und 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  <author>CAMILA DE ALMEIDA LUCA</author>
  </authors>
  <commentList>
    <comment ref="K2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ceart  10 und 11/07/18</t>
        </r>
      </text>
    </comment>
    <comment ref="K29" authorId="1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5 (cinco) para o CAV em 30.08.18</t>
        </r>
      </text>
    </comment>
    <comment ref="K3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100 und CEAD </t>
        </r>
      </text>
    </comment>
    <comment ref="K33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200 und 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K2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ESAG 10 und 11/07/18</t>
        </r>
      </text>
    </comment>
    <comment ref="K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- 10 und 27/08/18</t>
        </r>
      </text>
    </comment>
    <comment ref="K4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08 und em 06/09/18
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88" authorId="0" shapeId="0">
      <text>
        <r>
          <rPr>
            <b/>
            <sz val="9"/>
            <color indexed="81"/>
            <rFont val="Segoe UI"/>
          </rPr>
          <t>MARCELO DARCI DE SOUZA:</t>
        </r>
        <r>
          <rPr>
            <sz val="9"/>
            <color indexed="81"/>
            <rFont val="Segoe UI"/>
          </rPr>
          <t xml:space="preserve">
cedido ao cav 300 und 28/06/18
recebeu 200 (duzentos) do CEART em 30.08.18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K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10 und 27/08/18
</t>
        </r>
      </text>
    </comment>
    <comment ref="K3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10 und 27/08/18</t>
        </r>
      </text>
    </comment>
    <comment ref="K32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200 und </t>
        </r>
      </text>
    </comment>
    <comment ref="K3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200 und 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K3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ESAG 100 und cedido pelo cav 200 und cedido 100 und pelo ceo 
cedido 200 und faed 
cedido 100 um ceavi </t>
        </r>
      </text>
    </comment>
    <comment ref="K33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Reitoria 200 und cedido pela esag 200 und  cedido pelo cav 200 und 
cedido 200 und faed 
cedido 50 und ceavi 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  <author>CAMILA DE ALMEIDA LUCA</author>
  </authors>
  <commentList>
    <comment ref="K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20 und</t>
        </r>
      </text>
    </comment>
    <comment ref="K2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10 und </t>
        </r>
      </text>
    </comment>
    <comment ref="K2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10 peças 
</t>
        </r>
      </text>
    </commen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8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24 itens 
</t>
        </r>
      </text>
    </comment>
    <comment ref="K8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700 und 
cedido 200 (duzentos) ao CEART em 30.08.18</t>
        </r>
      </text>
    </comment>
    <comment ref="K205" authorId="1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100(CEM) DA REITORIA</t>
        </r>
      </text>
    </comment>
    <comment ref="K25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REITORIA A QTDADE DE 1000 UND 26/02/18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20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CAV 20 und 06/09/18 
</t>
        </r>
      </text>
    </comment>
  </commentList>
</comments>
</file>

<file path=xl/comments9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<sst xmlns="http://schemas.openxmlformats.org/spreadsheetml/2006/main" count="24121" uniqueCount="967">
  <si>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</si>
  <si>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</si>
  <si>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</si>
  <si>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</si>
  <si>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</si>
  <si>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</si>
  <si>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</si>
  <si>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</si>
  <si>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</si>
  <si>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</si>
  <si>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</si>
  <si>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</si>
  <si>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</si>
  <si>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</si>
  <si>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</si>
  <si>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</si>
  <si>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</si>
  <si>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</si>
  <si>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</si>
  <si>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</si>
  <si>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</si>
  <si>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</si>
  <si>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</si>
  <si>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</si>
  <si>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</si>
  <si>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</si>
  <si>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 xml:space="preserve">OBJETO: AQUISIÇÃO DE MATERIAIS DE EXPEDIENTE PARA A UDESC </t>
  </si>
  <si>
    <t>33.90.30.16</t>
  </si>
  <si>
    <t>Caixa</t>
  </si>
  <si>
    <t>Jogo</t>
  </si>
  <si>
    <t>Caneta marcador permanente, estojo com 60 cores, profissional,  tinta base de água e pontas chanfradas. Similar a "magic color"</t>
  </si>
  <si>
    <t>Estojo</t>
  </si>
  <si>
    <t>33.90.30.17</t>
  </si>
  <si>
    <t>Frasco</t>
  </si>
  <si>
    <t>Folha</t>
  </si>
  <si>
    <t>Rolo</t>
  </si>
  <si>
    <t>Fita adesiva tipo mágica, 25mm X 65m</t>
  </si>
  <si>
    <t>Livro de protocolo,  tipo brochura, 100 folhas. Medindo no mínimo 153 x 200mm, papel sulfite ou apergaminhado com no mínimo 56gr/m2, com capa de papelão reforçado.</t>
  </si>
  <si>
    <t>Resma</t>
  </si>
  <si>
    <t>Bloco</t>
  </si>
  <si>
    <t>Pacote</t>
  </si>
  <si>
    <t>DETALHAMENTO</t>
  </si>
  <si>
    <t>Qtde Utilizada</t>
  </si>
  <si>
    <t xml:space="preserve">Saldo </t>
  </si>
  <si>
    <t>Valor Registrado</t>
  </si>
  <si>
    <t>Valor Utilizado</t>
  </si>
  <si>
    <t>Valor Total da Ata com Aditivo</t>
  </si>
  <si>
    <t>% Aditivos</t>
  </si>
  <si>
    <t>% Utilizado</t>
  </si>
  <si>
    <t>PROCESSO: 0426/2016/UDESC</t>
  </si>
  <si>
    <t>VIGÊNCIA DA ATA: 01/07/2016 até 30/06/17</t>
  </si>
  <si>
    <t>Código NUC</t>
  </si>
  <si>
    <t>00798-6-001</t>
  </si>
  <si>
    <t>Agenda permanente, para marcar compromissos, com no mínimo 100 folhas. Com fitilho marcador de páginas, medindo aproximadamente 145 X 205mm</t>
  </si>
  <si>
    <t>00834-6-003</t>
  </si>
  <si>
    <t>Apagador para quadro branco, com corpo plástico de alta resistência, base com feltro de no mínimo 2mm. Medidas: comprimento entre 15 e 18 cm; largura igual ou maior que 6 cm; altura entre 3cm e 5cm. Espaço no corpo do apagador para armazenar 2 canetas marcadoras para quadro branco</t>
  </si>
  <si>
    <t>00834-6-001</t>
  </si>
  <si>
    <t>Apagador para quadro negro, em madeira, base com feltro, medindo aproximadamente 15 X 6 X 4cm</t>
  </si>
  <si>
    <t>00563-0-021</t>
  </si>
  <si>
    <t>00656-4-002</t>
  </si>
  <si>
    <t>07753-4-002</t>
  </si>
  <si>
    <t>Porta lápis e lembretes, em acrílico transparente, 3X1, medindo aproximadamente 20cm</t>
  </si>
  <si>
    <t>07795-0-002</t>
  </si>
  <si>
    <t xml:space="preserve">Prancheta em acrílico resistente, com pegador de metal. Tamanho A4 </t>
  </si>
  <si>
    <t>00591-6-002</t>
  </si>
  <si>
    <t>00591-6-003</t>
  </si>
  <si>
    <t>00571-1-003</t>
  </si>
  <si>
    <t>Borracha de papelaria, na cor verde, para colocar na parte de cima do lápis</t>
  </si>
  <si>
    <t>00571-1-004</t>
  </si>
  <si>
    <t>00439-1-001</t>
  </si>
  <si>
    <t>33.90.30.25</t>
  </si>
  <si>
    <t>07706-2-001</t>
  </si>
  <si>
    <t>Extrator de grampos, tipo espátula, em aço cromado ou niquelado, medindo 15 X 1,5 cm</t>
  </si>
  <si>
    <t>00835-4-004</t>
  </si>
  <si>
    <t>07703-8-002</t>
  </si>
  <si>
    <t>Estilete de corte largo,  medindo aproximadamente 15cm, com lâmina de 2 cm de largura inclusa, cabo plástico</t>
  </si>
  <si>
    <t>10024-2-003</t>
  </si>
  <si>
    <t>Bandeja para documentos, em acrílico transparente, com 1 divisão, tamanho A4</t>
  </si>
  <si>
    <t>10024-2-002</t>
  </si>
  <si>
    <t>Bandeja para documentos, em acrílico transparente, com 2 divisões, tamanho A4</t>
  </si>
  <si>
    <t>10024-2-004</t>
  </si>
  <si>
    <t>Bandeja para documentos, em acrílico transparente, com 3 divisões, tamanho A4</t>
  </si>
  <si>
    <t>02469-4-006</t>
  </si>
  <si>
    <t>02469-4-005</t>
  </si>
  <si>
    <t>03459-2-021</t>
  </si>
  <si>
    <t>Bobina térmica para relógio ponto, tamanho 57mm x 360m, gramatura 55 g/m², cor amarelo claro ou salmão, ensacadas individualmente. Deve preservar a impressão por 05 anos no mínimo.</t>
  </si>
  <si>
    <t>10801-4-001</t>
  </si>
  <si>
    <t>Bloco de papel Flip Chart, com picote, 50 folhas, medindo aproximadamente 64cm X 88cm.</t>
  </si>
  <si>
    <t>00837-0-018</t>
  </si>
  <si>
    <t>Caderno tipo escolar, capa dura, tipo universitário, com 200 folhas, formato 203 X 280mm</t>
  </si>
  <si>
    <t>00837-0-001</t>
  </si>
  <si>
    <t>Caderno tipo escolar, tamanho pequeno com 48 folhas, capa dura tipo brochura.</t>
  </si>
  <si>
    <t>08703-3-003</t>
  </si>
  <si>
    <t>Calculadora média (portátil), tela inclinada para 12 dígitos, duas fontes de energia e desligamento (bateria e energia solar) telas de raiz quadrada e porcentagem, tela de apagar o último dígito, medidas aproximadas: 10 x 12 cm.</t>
  </si>
  <si>
    <t>00807-9-005</t>
  </si>
  <si>
    <t>Livro de Registro Ata, medindo no mínimo 206 x 300mm, papel sulfite ou apergaminhado com no mínimo 56gr/m2, pautado, com 50 folhas numeradas, com capa de papelão reforçado na cor preta</t>
  </si>
  <si>
    <t>00807-9-003</t>
  </si>
  <si>
    <t xml:space="preserve">Livro de Registro Ata,  medindo no mínimo 206 x 300mm, papel sulfite ou apergaminhado com no mínimo 56gr/m2, pautado,com 100 folhas numeradas, com capa de papelão reforçado na cor preta. </t>
  </si>
  <si>
    <t>00807-9-006</t>
  </si>
  <si>
    <t>00578-9-001</t>
  </si>
  <si>
    <t>00578-9-002</t>
  </si>
  <si>
    <t>00578-9-004</t>
  </si>
  <si>
    <t>00578-9-003</t>
  </si>
  <si>
    <t>00658-0-003</t>
  </si>
  <si>
    <t>Pincel atômico, na cor AZUL, ponta chanfrada de feltro, indeformável. Tinta a base de alcool. Validade mínima de 12 meses a contar da entrega.</t>
  </si>
  <si>
    <t>00658-0-004</t>
  </si>
  <si>
    <t>Pincel atômico, na cor PRETA, ponta chanfrada de feltro, indeformável. Tinta a base de alcool. Validade mínima de 12 meses a contar da entrega.</t>
  </si>
  <si>
    <t>00658-0-005</t>
  </si>
  <si>
    <t>Pincel atômico, na cor VERDE, ponta chanfrada de feltro, indeformável. Tinta a base de alcool. Validade mínima de 12 meses a contar da entrega.</t>
  </si>
  <si>
    <t>00658-0-006</t>
  </si>
  <si>
    <t>Pincel atômico, na cor VERMELHA, ponta chanfrada  de feltro, indeformável. Tinta a base de alcool. Validade mínima de 12 meses a contar da entrega.</t>
  </si>
  <si>
    <t>00579-7-005</t>
  </si>
  <si>
    <t>00579-7-004</t>
  </si>
  <si>
    <t>00579-7-006</t>
  </si>
  <si>
    <t>00579-7-003</t>
  </si>
  <si>
    <t>00579-7-002</t>
  </si>
  <si>
    <t>06910-8-018</t>
  </si>
  <si>
    <t>00575-4-009</t>
  </si>
  <si>
    <t>00575-4-010</t>
  </si>
  <si>
    <t>00575-4-007</t>
  </si>
  <si>
    <t>00575-4-011</t>
  </si>
  <si>
    <t>00575-4-008</t>
  </si>
  <si>
    <t>00575-4-002</t>
  </si>
  <si>
    <t>09186-3-005</t>
  </si>
  <si>
    <t>06601-0-014</t>
  </si>
  <si>
    <t>06601-0-001</t>
  </si>
  <si>
    <t>Caneta marcador permanente, cor AZUL, para CD, DVD  e retroprojetor. Ponta 1 à 2mm</t>
  </si>
  <si>
    <t>06601-0-007</t>
  </si>
  <si>
    <t>Caneta marcador permanente, cor PRETA, para CD, DVD  e retroprojetor. Ponta 1 à 2mm</t>
  </si>
  <si>
    <t>06601-0-004</t>
  </si>
  <si>
    <t>Caneta marcador permanente, cor VERDE, para CD, DVD  e retroprojetor. Ponta 1 à 2mm</t>
  </si>
  <si>
    <t>06601-0-012</t>
  </si>
  <si>
    <t>Caneta marcador permanente, cor VERMELHA, para CD, DVD  e retroprojetor. Ponta 1 à 2mm</t>
  </si>
  <si>
    <t>00577-0-002</t>
  </si>
  <si>
    <t>Caneta para quadro branco, na cor AZUL, não recarregável, ponta arredondada com no mínimo 3mm, refil de no mínimo 5ml. Produto com registro no INMETRO</t>
  </si>
  <si>
    <t>00577-0-003</t>
  </si>
  <si>
    <t>Caneta para quadro branco, na cor PRETA, não recarregável, ponta arredondada com no mínimo 3mm, refil de no mínimo 5ml. Produto com registro no INMETRO</t>
  </si>
  <si>
    <t>00577-0-004</t>
  </si>
  <si>
    <t>Caneta para quadro branco, na cor VERDE, não recarregável, ponta arredondada com no mínimo 3mm, refil de no mínimo 5ml. Produto com registro no INMETRO</t>
  </si>
  <si>
    <t>00577-0-005</t>
  </si>
  <si>
    <t>Caneta para quadro branco, na cor VERMELHA, não recarregável, ponta arredondada com no mínimo 3mm, refil de no mínimo 5ml. Produto com registro no INMETRO</t>
  </si>
  <si>
    <t>09934-1-001</t>
  </si>
  <si>
    <t xml:space="preserve">Limpador para quadro branco. Removedor de manchas, para quadro não magnético, em spray líquido. Frasco com no mínimo 50ml </t>
  </si>
  <si>
    <t>33.90.30.22</t>
  </si>
  <si>
    <t>07995-2-008</t>
  </si>
  <si>
    <t>CD gravável (R) 700 Mb 80min 52X</t>
  </si>
  <si>
    <t>07995-2-003</t>
  </si>
  <si>
    <t>CD regravavel (RW) 700 Mb, 80min 12X</t>
  </si>
  <si>
    <t>08546-4-002</t>
  </si>
  <si>
    <t>DVD regravável (RW) 4,7 GB, 120 min 4X</t>
  </si>
  <si>
    <t>33.90.30.29</t>
  </si>
  <si>
    <t>08546-4-001</t>
  </si>
  <si>
    <t>DVD gravável (R) 120min. 4.7 GB 8X</t>
  </si>
  <si>
    <t>07076-9-001</t>
  </si>
  <si>
    <t>Capa de proteção para DVD/CD, em acrílico transparente. Dimensões aproximadas 0,5 X 14 X 12 cm.</t>
  </si>
  <si>
    <t>00588-6-038</t>
  </si>
  <si>
    <t>00588-6-002</t>
  </si>
  <si>
    <t>00588-6-043</t>
  </si>
  <si>
    <t>00588-6-042</t>
  </si>
  <si>
    <t>00588-6-044</t>
  </si>
  <si>
    <t>10525-2-002</t>
  </si>
  <si>
    <t>10525-2-003</t>
  </si>
  <si>
    <t>10525-2-001</t>
  </si>
  <si>
    <t>00597-5-006</t>
  </si>
  <si>
    <t>10938-0-001</t>
  </si>
  <si>
    <t>Cinta elástica para processo, largura aproximada de 4cm e aproximadamente 22 cm de comprimento (não esticado)</t>
  </si>
  <si>
    <t>00590-8-002</t>
  </si>
  <si>
    <t>00381-6-028</t>
  </si>
  <si>
    <t>00381-6-041</t>
  </si>
  <si>
    <t>00381-6-093</t>
  </si>
  <si>
    <t>00593-2-001</t>
  </si>
  <si>
    <t>00576-2-001</t>
  </si>
  <si>
    <t>07748-8-004</t>
  </si>
  <si>
    <t>00595-9-016</t>
  </si>
  <si>
    <t>Crachá para identificação, bolsa em PVC cristal, tamanho aproximado de 10 X 15cm, PVC 20 vertical, com cordão PVC.</t>
  </si>
  <si>
    <t>33.90.30.44</t>
  </si>
  <si>
    <t>00595-9-001</t>
  </si>
  <si>
    <t>Crachá para identificação de eventos, com grampo (garra) de metal tipo jacaré, tamanho 7X10cm</t>
  </si>
  <si>
    <t>00667-0-001</t>
  </si>
  <si>
    <t>33.90.30.19</t>
  </si>
  <si>
    <t>01498-2-090</t>
  </si>
  <si>
    <t>Saco plástico medindo 20X40cm, espessura de 0,10mm</t>
  </si>
  <si>
    <t>milheiro</t>
  </si>
  <si>
    <t>06676-1-001</t>
  </si>
  <si>
    <t>06676-1-002</t>
  </si>
  <si>
    <t>00801-0-009</t>
  </si>
  <si>
    <t>Cartolina medindo 50 X 65cm, com 180 g/m2, na cor amarela</t>
  </si>
  <si>
    <t>00801-0-003</t>
  </si>
  <si>
    <t>Cartolina medindo 50 X 65cm, com 180 g/m2, na cor azul claro</t>
  </si>
  <si>
    <t>00801-0-004</t>
  </si>
  <si>
    <t>Cartolina medindo 50 X 65cm, com 180 g/m2, na cor branca</t>
  </si>
  <si>
    <t>00801-0-016</t>
  </si>
  <si>
    <t>Cartolina medindo 50 X 65cm, com 180 g/m2, na cor rosa</t>
  </si>
  <si>
    <t>00801-0-008</t>
  </si>
  <si>
    <t>Cartolina medindo 50 X 65cm, com 180 g/m2, na cor verde</t>
  </si>
  <si>
    <t>03075-9-026</t>
  </si>
  <si>
    <t>EVA - Etil Vinil Acetato, na cor LARANJA, medindo 40 X 60cm</t>
  </si>
  <si>
    <t>03075-9-027</t>
  </si>
  <si>
    <t>EVA - Etil Vinil Acetato, na cor MARROM, medindo 40 X 60cm</t>
  </si>
  <si>
    <t>03075-9-029</t>
  </si>
  <si>
    <t>EVA - Etil Vinil Acetato, na cor PRETA, medindo 40 X 60cm</t>
  </si>
  <si>
    <t>03075-9-036</t>
  </si>
  <si>
    <t>EVA - Etil Vinil Acetato, na cor LILÁS, medindo 40 X 60cm</t>
  </si>
  <si>
    <t>03075-9-059</t>
  </si>
  <si>
    <t>EVA - Etil Vinil Acetato, na cor BEGE PELE, medindo 40 X 60cm</t>
  </si>
  <si>
    <t>03075-9-037</t>
  </si>
  <si>
    <t>EVA - Etil Vinil Acetato, na cor AZUL, medindo 40 X 60cm</t>
  </si>
  <si>
    <t>03075-9-019</t>
  </si>
  <si>
    <t>EVA - Etil Vinil Acetato, na cor AMARELA, medindo 40 X 60cm</t>
  </si>
  <si>
    <t>03075-9-028</t>
  </si>
  <si>
    <t>EVA - Etil Vinil Acetato, na cor ROSA, medindo 40 X 60cm</t>
  </si>
  <si>
    <t>03075-9-016</t>
  </si>
  <si>
    <t>EVA - Etil Vinil Acetato, na cor BRANCA, medindo 40 X 60cm</t>
  </si>
  <si>
    <t>03075-9-038</t>
  </si>
  <si>
    <t>EVA - Etil Vinil Acetato, na cor VERDE, medindo 40 X 60cm</t>
  </si>
  <si>
    <t>03075-9-018</t>
  </si>
  <si>
    <t>EVA - Etil Vinil Acetato, na cor VERMELHA, medindo 40 X 60cm</t>
  </si>
  <si>
    <t>00804-4-156</t>
  </si>
  <si>
    <t>Etiqueta auto adesiva, branca, tamanho A4, medindo 38,1 X 99,1mm. Folha com 14 etiquetas. Caixa com 100 folhas</t>
  </si>
  <si>
    <t>00804-4-310</t>
  </si>
  <si>
    <t>Etiqueta auto adesiva, branca, tamanho A4, medindo 21,2 X 38,2mm. Folha com 65 etiquetas. Caixa com 100 folhas.</t>
  </si>
  <si>
    <t>00804-4-060</t>
  </si>
  <si>
    <t>Etiqueta auto adesiva, branca, medindo 25,4 X 66,7mm. Caixa com 25 folhas</t>
  </si>
  <si>
    <t>00804-4-050</t>
  </si>
  <si>
    <t>00804-4-048</t>
  </si>
  <si>
    <t>00804-4-222</t>
  </si>
  <si>
    <t>00804-4-308</t>
  </si>
  <si>
    <t>00813-3-010</t>
  </si>
  <si>
    <t>00813-3-020</t>
  </si>
  <si>
    <t>00824-9-004</t>
  </si>
  <si>
    <t>03015-5-166</t>
  </si>
  <si>
    <t>Papel A4, na cor AMARELO, 75g/m2, tamanho 210x297mm. Pacote com 100 folhas</t>
  </si>
  <si>
    <t>03015-5-100</t>
  </si>
  <si>
    <t>Papel A4, na cor AZUL, 75g/m2, tamanho 210x297mm. Pacote com 100 folhas</t>
  </si>
  <si>
    <t>03015-5-167</t>
  </si>
  <si>
    <t>Papel A4, na cor ROSA, 75g/m2, tamanho 210x297mm. Pacote com 100 folhas</t>
  </si>
  <si>
    <t>03015-5-165</t>
  </si>
  <si>
    <t>Papel A4, na cor VERDE, 75g/m2, tamanho 210x297mm. Pacote com 100 folhas</t>
  </si>
  <si>
    <t>03015-5-026</t>
  </si>
  <si>
    <t>Papel tamanho A3, em bloco com 20 folhas, gramatura: 200g/m2. Referência: Canson.</t>
  </si>
  <si>
    <t>00818-4-036</t>
  </si>
  <si>
    <t>Papel Couche  sem brilho, gramatura de 230g/m2, formato A4. Pacote com 50 folhas</t>
  </si>
  <si>
    <t>00817-6-003</t>
  </si>
  <si>
    <t>Papel contact, em vinil adesivo, transparente. Rolo com 45 cm de largura e  10 metros</t>
  </si>
  <si>
    <t>00609-2-005</t>
  </si>
  <si>
    <t>Fita adesiva para empacotamento, crepe, cor parda, medindo 32mm X 50m</t>
  </si>
  <si>
    <t>00609-2-003</t>
  </si>
  <si>
    <t>Fita adesiva plástica transparente, medindo  12mm X 30m (tipo durex)</t>
  </si>
  <si>
    <t>01095-2-005</t>
  </si>
  <si>
    <t>Fita adesiva para empacotamento, plástica, na cor marrom, medindo 45mm X 50m</t>
  </si>
  <si>
    <t>01095-2-007</t>
  </si>
  <si>
    <t>Fita adesiva para empacotamento, plástica transparente, medindo 45mm X 50m</t>
  </si>
  <si>
    <t>07735-6-004</t>
  </si>
  <si>
    <t>Suporte para fita adesiva de 48mm X 50m, com serrilha e cabo para empacotamento</t>
  </si>
  <si>
    <t>07735-6-001</t>
  </si>
  <si>
    <t>Suporte para fita adesiva de 12mm X 33m, com serrilha para corte</t>
  </si>
  <si>
    <t>00609-2-040</t>
  </si>
  <si>
    <t>00609-2-093</t>
  </si>
  <si>
    <t>00609-2-042</t>
  </si>
  <si>
    <t>Fita adesiva, dupla face, espuma polietileno, medindo 12mm X 10m</t>
  </si>
  <si>
    <t>00609-2-056</t>
  </si>
  <si>
    <t>Fita adesiva, dupla face, medindo 19mm X 30m</t>
  </si>
  <si>
    <t>00609-2-041</t>
  </si>
  <si>
    <t>00638-6-009</t>
  </si>
  <si>
    <t>00638-6-010</t>
  </si>
  <si>
    <t>00646-7-001</t>
  </si>
  <si>
    <t>00646-7-002</t>
  </si>
  <si>
    <t>00647-5-007</t>
  </si>
  <si>
    <t>04776-7-001</t>
  </si>
  <si>
    <t>00841-9-009</t>
  </si>
  <si>
    <t>00841-9-008</t>
  </si>
  <si>
    <t>00844-3-007</t>
  </si>
  <si>
    <t>00844-3-002</t>
  </si>
  <si>
    <t>00844-3-014</t>
  </si>
  <si>
    <t>07732-1-002</t>
  </si>
  <si>
    <t>07733-0-001</t>
  </si>
  <si>
    <t xml:space="preserve">Perfurador de papel, com 2 furos, tamanho pequeno, para até 25 folhas, com régua de marcação, corpo metálico, tamanho aproximado 12 X 14cm. </t>
  </si>
  <si>
    <t>07732-1-001</t>
  </si>
  <si>
    <t>07732-1-007</t>
  </si>
  <si>
    <t>07732-1-011</t>
  </si>
  <si>
    <t>Grampeador para papéis tamanho GRANDE de mesa,  para até 100 folhas de 75g, tipo profissional, todo em metal com proteção de borracha</t>
  </si>
  <si>
    <t>00640-8-001</t>
  </si>
  <si>
    <t>00640-8-018</t>
  </si>
  <si>
    <t>00640-8-026</t>
  </si>
  <si>
    <t>00641-6-002</t>
  </si>
  <si>
    <t>00641-6-003</t>
  </si>
  <si>
    <t>00641-6-001</t>
  </si>
  <si>
    <t>10939-8-002</t>
  </si>
  <si>
    <t>10939-8-001</t>
  </si>
  <si>
    <t>03015-5-105</t>
  </si>
  <si>
    <t>00831-1-002</t>
  </si>
  <si>
    <t>00808-7-006</t>
  </si>
  <si>
    <t>04754-6-004</t>
  </si>
  <si>
    <t>Papel CASCA DE OVO, tamanho A4, cor PALHA, 180g. Caixa com 50 folhas</t>
  </si>
  <si>
    <t>04754-6-002</t>
  </si>
  <si>
    <t>Papel CASCA DE OVO, tamanho A4, cor BRANCO, 180g. Caixa com 50 folhas</t>
  </si>
  <si>
    <t>03015-5-126</t>
  </si>
  <si>
    <t>Papel PERSICO, tamanho A4, cor BRANCO, 180g. Caixa com 50 folhas</t>
  </si>
  <si>
    <t>03015-5-048</t>
  </si>
  <si>
    <t>Papel PERSICO, tamanho A4, cor MARFIM, 180g. Caixa com 50 folhas</t>
  </si>
  <si>
    <t>02540-2-017</t>
  </si>
  <si>
    <t>Papel opaline VERGE, tamanho A4, cor AZUL, 180g. Caixa com 50 folhas</t>
  </si>
  <si>
    <t>02540-2-018</t>
  </si>
  <si>
    <t>Papel opaline VERGE, tamanho A4, cor BRANCO, 180g. Caixa com 50 folhas</t>
  </si>
  <si>
    <t>02540-2-009</t>
  </si>
  <si>
    <t>Papel opaline VERGE, tamanho A4, cor CREME/AREIA, 180g. Caixa com 50 folhas</t>
  </si>
  <si>
    <t>02540-2-008</t>
  </si>
  <si>
    <t>Papel opaline VERGE, tamanho A4, cor VERDE, 180g. Caixa com 50 folhas</t>
  </si>
  <si>
    <t>02540-2-029</t>
  </si>
  <si>
    <t>Papel opaline VERGE, tamanho A4, cor ROSA PINK, 180g. Caixa com 50 folhas</t>
  </si>
  <si>
    <t>02540-2-030</t>
  </si>
  <si>
    <t>Papel opaline VERGE, tamanho A4, cor AMARELO, 180g. Caixa com 50 folhas</t>
  </si>
  <si>
    <t>02540-2-031</t>
  </si>
  <si>
    <t>Papel opaline VERGE, tamanho A4, cor LARANJA, 180g. Caixa com 50 folhas</t>
  </si>
  <si>
    <t>02540-2-032</t>
  </si>
  <si>
    <t>Papel opaline VERGE, tamanho A4, cor VERMELHO, 180g. Caixa com 50 folhas</t>
  </si>
  <si>
    <t>00677-7-015</t>
  </si>
  <si>
    <t>02504-6-011</t>
  </si>
  <si>
    <t>02420-1-019</t>
  </si>
  <si>
    <t>Papel KRAFT, fibra longa, na cor parda, 80 g/m²,  bobina com 1,20m de largura, peso aproximado de 20 à 23kg</t>
  </si>
  <si>
    <t>bobina</t>
  </si>
  <si>
    <t>00838-9-002</t>
  </si>
  <si>
    <t>00838-9-009</t>
  </si>
  <si>
    <t>00838-9-007</t>
  </si>
  <si>
    <t>00838-9-010</t>
  </si>
  <si>
    <t>00838-9-006</t>
  </si>
  <si>
    <t>00838-9-008</t>
  </si>
  <si>
    <t>00838-9-001</t>
  </si>
  <si>
    <t>Caixa para arquivo morto de papelão ondulado, reforçado, com furação, onda simples, com tampa e fecho externo. Dimensões: 350x130x245mm,  tolerância de +/- 5mm e com e no mínimo 0,3cm de espessura, gramatura de no mínimo 400g/m2, acondicionada em fardos com 50 unidades.</t>
  </si>
  <si>
    <t>02829-0-001</t>
  </si>
  <si>
    <t>Pasta em "L" para arquivo, em polipropileno, sem cor (transparente) tamanho 220mm X 305mm. Similar a marca DAC</t>
  </si>
  <si>
    <t>00820-6-001</t>
  </si>
  <si>
    <t>Pasta em papelão resistente, plastificada, confeccionada em cartão duplex (480/580 g/m2) com elástico, tamanho ofício, cores diversas.</t>
  </si>
  <si>
    <t>02457-0-011</t>
  </si>
  <si>
    <t>Pasta suspensa com etiqueta (em cima) e prendedor plástico, marmorizada. Com 4 ponteiras plásticas, 2 arames 402 mm BTC. Ponteiras fixadas com Ilhós 1 Visor e 1 Etiqueta Branca 1 Grampo Plástico Gramatura 336g.  Espessura: 0,30 mm. Medida produto acabado: 361 x 240mm</t>
  </si>
  <si>
    <t>00827-3-001</t>
  </si>
  <si>
    <t>Pasta registradora AZ, reforçada, tamanho ofício, lombada de aproximadamente 40mm, na cor preta</t>
  </si>
  <si>
    <t>00827-3-002</t>
  </si>
  <si>
    <t>Pasta registradora AZ, reforçada, tamanho ofício, lombada de aproximadamente 80mm, na cor preta</t>
  </si>
  <si>
    <t>08716-5-001</t>
  </si>
  <si>
    <t>Pasta arquivo plástica, tipo maleta, cor fumê ou transparente, com alça e capacidade para até 10 pastas suspensas. Tamanho aproximado 15 x 40 x 25cm. Similar a marca POLIBRAS</t>
  </si>
  <si>
    <t>00655-6-001</t>
  </si>
  <si>
    <t>Pasta catálogo (classificadora), na cor preta, para documentos, com 20 sacos em polietileno com 4 furos, de 15 à 20 micras. Tamanho A4</t>
  </si>
  <si>
    <t>00654-8-001</t>
  </si>
  <si>
    <t>Pasta classificadora em papel cartão, gramatura de 240g, formato ofício, com grampo trilho. Cores diversas</t>
  </si>
  <si>
    <t>02826-6-002</t>
  </si>
  <si>
    <t>Pasta poliondas com elástico, medindo 33,5 X 25 X 2cm de lombada, transparente (sem cor), tamanho ofício.</t>
  </si>
  <si>
    <t>02826-6-001</t>
  </si>
  <si>
    <t>Pasta poliondas com elástico, medindo 33,5 X 25 X 4cm de lombada, transparente (sem cor), tamanho ofício.</t>
  </si>
  <si>
    <t>00828-1-003</t>
  </si>
  <si>
    <t>Pasta sanfonada, plástica, com 31 divisórias, cor cristal transparente, tamanho A4.  Similar marca DAC</t>
  </si>
  <si>
    <t>00670-0-001</t>
  </si>
  <si>
    <t>Tinta para carimbo na cor preta, frasco com 40ml</t>
  </si>
  <si>
    <t>00670-0-003</t>
  </si>
  <si>
    <t>Tinta para carimbo na cor vermelha, frasco com 40ml</t>
  </si>
  <si>
    <t>00670-0-014</t>
  </si>
  <si>
    <t>Tinta à base de oleo, para carimbo datador, na cor preta, frasco com 40ml</t>
  </si>
  <si>
    <t>00665-3-002</t>
  </si>
  <si>
    <t>00665-3-007</t>
  </si>
  <si>
    <t>00665-3-001</t>
  </si>
  <si>
    <t>00847-8-003</t>
  </si>
  <si>
    <t>07734-8-002</t>
  </si>
  <si>
    <t>Tesoura de aço  inoxidável, para uso geral, cabo de polipropileno medindo aproximadamente 21 cm</t>
  </si>
  <si>
    <t>07734-8-019</t>
  </si>
  <si>
    <t>Tesoura de picotar, utilizada para cortar tecidos sem desfiar. Corta com acabamento zig-zag. Cabo emborrachado e anatômico . Tamanho aproximado de 8,5 X 23cm.</t>
  </si>
  <si>
    <t>00675-0-002</t>
  </si>
  <si>
    <t>Umedecedor de dedos, em pasta, com 12 gramas, ação germicida, que evite contaminação da pele, não engordure os papéis e não resseque a pele. Atóxico.</t>
  </si>
  <si>
    <t>00673-4-002</t>
  </si>
  <si>
    <t>Visor identificador, em plástico, para pasta suspensa. Caixa com 50 unidades</t>
  </si>
  <si>
    <t>Visor identificador para chaves, em plástico, diversas cores, com visor para escrita e gancho para pendurar em claviculários. Tamanho mínimo de 5cm</t>
  </si>
  <si>
    <t>00643-2-006</t>
  </si>
  <si>
    <t>Lacre de segurança, numerado, para fechamento de malotes. Pacote com 100 unidades</t>
  </si>
  <si>
    <t>00342-5-031</t>
  </si>
  <si>
    <t>33.90.30.14</t>
  </si>
  <si>
    <t>00342-5-028</t>
  </si>
  <si>
    <t>00342-5-029</t>
  </si>
  <si>
    <t>00342-5-026</t>
  </si>
  <si>
    <t>00342-5-030</t>
  </si>
  <si>
    <t>00342-5-027</t>
  </si>
  <si>
    <t>00343-3-024</t>
  </si>
  <si>
    <t>Pincel para pintura artística, escolar, tipo chato, número 22, cabo longo, virola de alumínio. Similar a linha artistica condor ou tigre</t>
  </si>
  <si>
    <t>00343-3-052</t>
  </si>
  <si>
    <t>Pincel para pintura artística, escolar, tipo chato, número 14, cabo longo, virola de alumínio. Similar a linha artistica condor ou tigre</t>
  </si>
  <si>
    <t>00343-3-001</t>
  </si>
  <si>
    <t>Pincel para pintura artística, escolar, tipo chato, número 6, cabo longo, virola de alumínio. Similar a linha artistica condor ou tigre</t>
  </si>
  <si>
    <t>02806-1-002</t>
  </si>
  <si>
    <t>11838-9-001</t>
  </si>
  <si>
    <t>10165-6-002</t>
  </si>
  <si>
    <t>Suporte de livros para separá-los e mantê-los na posição vertical (tipo bibliocanto), metálico que permite separar e manter livros nas estantes. Sem arestas ou rebarbas cortantes. Dimensões aproximadas: 13 cm x 11 cm x 19 cm</t>
  </si>
  <si>
    <t>09185-5-001</t>
  </si>
  <si>
    <t>Caixa porta revistas, em acrílico poliestireno</t>
  </si>
  <si>
    <t>06341-0-001</t>
  </si>
  <si>
    <t>Quadro com fundo branco, para aviso,  com requadro metálico, medindo 90 X 120 cm</t>
  </si>
  <si>
    <t>06341-0-003</t>
  </si>
  <si>
    <t>Quadro com fundo branco, para aviso,  com requadro metálico, medindo 60 X 90 cm</t>
  </si>
  <si>
    <t>06395-9-002</t>
  </si>
  <si>
    <t>Quadro metálico, na cor prata, para uso de imãs, medindo 60 X 90cm</t>
  </si>
  <si>
    <t>10040-4-001</t>
  </si>
  <si>
    <t>Imã para quadro metálico, com acabamento na parte de cima em resina, tipo botão, tamanho 2cm, diversas cores</t>
  </si>
  <si>
    <t>12214-9-001</t>
  </si>
  <si>
    <t>Guilhotina manual, em aço, tamanho de corte de 30cm - capacidade para 20 Folhas</t>
  </si>
  <si>
    <t>00804-4-309</t>
  </si>
  <si>
    <t>Etiqueta adesiva poliester, prata cromo fosco, tamanho 45 ou 46mm X 20mm, para impressora térmica marca Zebra, modelo TLP 2844.</t>
  </si>
  <si>
    <t>00486-3-128</t>
  </si>
  <si>
    <t>06474-2-020</t>
  </si>
  <si>
    <t>06474-2-021</t>
  </si>
  <si>
    <t xml:space="preserve">Expositor de mesa cromado, simples em aço. Pintura eletrostática a pó.  Cor branca. Dimensões:Altura: 10 cm, Largura: 11cm, sendo 5cm a largura para botar o livro/revista/folder/etc. </t>
  </si>
  <si>
    <t>Expositor de mesa cromado, duplo em aço. Cor branca. Dimensões aprox.: Dimensões: 13 x 20 x 16,5 cm dos dois lados.</t>
  </si>
  <si>
    <t>11176-7-002</t>
  </si>
  <si>
    <t>Porta etiqueta Magnética: Porta etiqueta em PVC cristal, com manta magnética, para fixação em estantes de aço. Dimensões: de 20 cm de largura x 3 cm de altura. 0,70 mm de espessura.</t>
  </si>
  <si>
    <t xml:space="preserve"> AF nº /2018 Qtde. DT</t>
  </si>
  <si>
    <t>DATA</t>
  </si>
  <si>
    <t>VIGÊNCIA DA ATA: 01/11/2017 até 01/11/18</t>
  </si>
  <si>
    <t>PROCESSO: 0869/2017 UDESC</t>
  </si>
  <si>
    <t xml:space="preserve">CENTRO PARTICIPANTE: </t>
  </si>
  <si>
    <t>Empresa</t>
  </si>
  <si>
    <t>ITEM</t>
  </si>
  <si>
    <t>Grupo-Classe</t>
  </si>
  <si>
    <t xml:space="preserve">DESCRIÇÃO </t>
  </si>
  <si>
    <t>Marca</t>
  </si>
  <si>
    <t>UNID.</t>
  </si>
  <si>
    <t>Infotriz</t>
  </si>
  <si>
    <t>10-02</t>
  </si>
  <si>
    <t>Tilibra/50162</t>
  </si>
  <si>
    <t>10-03</t>
  </si>
  <si>
    <t>Radex/preto</t>
  </si>
  <si>
    <t>Souza/Madeira</t>
  </si>
  <si>
    <t>10-01</t>
  </si>
  <si>
    <t>Alfinete colorido, ponta redonda, Caixa com 50 Peças</t>
  </si>
  <si>
    <t>BRW/ab0650</t>
  </si>
  <si>
    <t>Percevejo colorido, latonado, com tratamento antiferrugem. Caixa com 50 Peças</t>
  </si>
  <si>
    <t>prayon/colorido</t>
  </si>
  <si>
    <t>waleu/trio</t>
  </si>
  <si>
    <t>Lugraf</t>
  </si>
  <si>
    <t>novacril/black</t>
  </si>
  <si>
    <t>Colchete latonado para papéis, número 03, Caixa com 72 unidades</t>
  </si>
  <si>
    <t>xr/nº 3</t>
  </si>
  <si>
    <t>Colchete latonado para papéis, número 08, Caixa com 72 unidades</t>
  </si>
  <si>
    <t>xr/nº 8</t>
  </si>
  <si>
    <t>make/1202</t>
  </si>
  <si>
    <t>leo&amp;leo/4349</t>
  </si>
  <si>
    <t>44-04</t>
  </si>
  <si>
    <t>Barbante de algodão, com 8 (oito) fios, Rolo com aproximadamente 400 gramas</t>
  </si>
  <si>
    <t>veneza/nº8</t>
  </si>
  <si>
    <t>japan/niquelado</t>
  </si>
  <si>
    <t>leo&amp;leo/4531</t>
  </si>
  <si>
    <t>jocar/91411</t>
  </si>
  <si>
    <t>novacril/simples</t>
  </si>
  <si>
    <t>novacril/dupla</t>
  </si>
  <si>
    <t>novacril/tripla</t>
  </si>
  <si>
    <t>Blunac</t>
  </si>
  <si>
    <t>Bloco auto adesivo, medindo aproximadamente 38 X 51mm, Pacote com 4 blocos coloridos (cores diferentes entre si). Adesivos removíveis com 50 folhas de cada cor, total de 200 folhas (no mínimo). Similar a marca post it.</t>
  </si>
  <si>
    <t>jocar/bloc</t>
  </si>
  <si>
    <t>Bloco auto adesivo, medindo 76 X 102mm, Pacote com 100 folhas, na cor amarelo, para recados. Adesivos removíveis, similar a marca post it.</t>
  </si>
  <si>
    <t>jocar/bloco</t>
  </si>
  <si>
    <t>61-13</t>
  </si>
  <si>
    <t>silfer/bobina</t>
  </si>
  <si>
    <t>pilar/bloco</t>
  </si>
  <si>
    <t>panamericana/200f cd</t>
  </si>
  <si>
    <t>panamericana/cd 48f</t>
  </si>
  <si>
    <t>23-02</t>
  </si>
  <si>
    <t>classe/12 digitos</t>
  </si>
  <si>
    <t>pag brasil/LA/001/50</t>
  </si>
  <si>
    <t>pag brasil/LA002/100</t>
  </si>
  <si>
    <t>sd/protocolo</t>
  </si>
  <si>
    <t>bic/cristal</t>
  </si>
  <si>
    <t>master/m615</t>
  </si>
  <si>
    <t>master/m612</t>
  </si>
  <si>
    <t>Caneta esferográfica destinada à uso em diplomas, com tinta anti-fraude, à prova dágua, com fluxo contínuo e de secagem rápida, escrita precisa (sem falhas) e macia, segura e resistente a teste de água e luz ,composta de resinas termoplástica. Tinta a base de solventes corantes orgânicos, ponta de tungstênio, com esfera 0,7mm, cor PRETA. Similar a Unni ball SIGNO. Com registro no Inmetro.</t>
  </si>
  <si>
    <t>unibal/0,7mm</t>
  </si>
  <si>
    <t>compactor/color</t>
  </si>
  <si>
    <t>leo&amp;leo/4517</t>
  </si>
  <si>
    <t>61-14</t>
  </si>
  <si>
    <t>Caneta nanquim descartável linha técnica. Expessura de traço 0.5mm, com ponta de poliester engastada em metal. Cor da tinta Preta</t>
  </si>
  <si>
    <t>cis/0,5</t>
  </si>
  <si>
    <t>magic color/60 cores</t>
  </si>
  <si>
    <t>jocar/az</t>
  </si>
  <si>
    <t>jocar/pr</t>
  </si>
  <si>
    <t>pilot/vd</t>
  </si>
  <si>
    <t>jocar/vm</t>
  </si>
  <si>
    <t>jocar/marcador</t>
  </si>
  <si>
    <t>gxin/marcador</t>
  </si>
  <si>
    <t>18-01</t>
  </si>
  <si>
    <t>13-02</t>
  </si>
  <si>
    <t>elgin/cd-r</t>
  </si>
  <si>
    <t>elgin/cd-rw</t>
  </si>
  <si>
    <t>24-05</t>
  </si>
  <si>
    <t>elgin/dvd-rw</t>
  </si>
  <si>
    <t xml:space="preserve">elgin/dvd-r </t>
  </si>
  <si>
    <t>24-07</t>
  </si>
  <si>
    <t>midia tech/acrilica</t>
  </si>
  <si>
    <t>midia tech/plastico</t>
  </si>
  <si>
    <t>Clips metálico niquelado para papéis, número 2/0, Caixa com 100 unidades</t>
  </si>
  <si>
    <t>Rafa/clips</t>
  </si>
  <si>
    <t>Clips metálico niquelado para papéis, número 3/0, Caixa com 50 unidades</t>
  </si>
  <si>
    <t>Clips metálico niquelado para papéis, número 4/0, Caixa com 50 unidades</t>
  </si>
  <si>
    <t>Clips metálico niquelado para papéis, número 6/0, Caixa com 50 unidades</t>
  </si>
  <si>
    <t>Clips metálico niquelado para papéis, número 8/0, Caixa com 25 unidades</t>
  </si>
  <si>
    <t>Clips tipo prendedor, medindo 19mm, Caixa com 12 Peças, corpo de metal com pintura epóxi e presilha em aço inoxidável.</t>
  </si>
  <si>
    <t>brw/clips</t>
  </si>
  <si>
    <t>Clips tipo prendedor, medindo 32mm, Caixa com 12 Peças, corpo de metal com pintura epóxi e presilha em aço inoxidável.</t>
  </si>
  <si>
    <t>Clips tipo prendedor, medindo 51mm, Caixa com 12 Peças, corpo de metal com pintura epóxi e presilha em aço inoxidável.</t>
  </si>
  <si>
    <t>Elástico em látex, número 18, Pacote com 100 gramas</t>
  </si>
  <si>
    <t>mamuth/super</t>
  </si>
  <si>
    <t>zanotti/22cm</t>
  </si>
  <si>
    <t>piratininga/cb90</t>
  </si>
  <si>
    <t>43-02</t>
  </si>
  <si>
    <t>leo&amp;leo/4506</t>
  </si>
  <si>
    <t>piratininga/cb1000</t>
  </si>
  <si>
    <t>piratininga/cb250</t>
  </si>
  <si>
    <t>Corretivo liquido, opaco, frasco com 18ml, a base de água, não tóxico. Validade mínima de 12 meses a contar da data da entrega</t>
  </si>
  <si>
    <t>radex/18ml</t>
  </si>
  <si>
    <t>Corretivo líquido, tipo caneta, secagem rápida, atóxico, mínimo 7ml. Validade mínima de 18 meses a contar da data de entrega</t>
  </si>
  <si>
    <t>master/mp435</t>
  </si>
  <si>
    <t>cis/tape office</t>
  </si>
  <si>
    <t>dac/cracha</t>
  </si>
  <si>
    <t>dac/saco</t>
  </si>
  <si>
    <t>25-02</t>
  </si>
  <si>
    <t>luplast/saco</t>
  </si>
  <si>
    <t>Scheylla</t>
  </si>
  <si>
    <t>Display  transparente, para folha A4. Produzido em poliestireno 2mm cristal dobrável, para áreas internas ou externas, suporte adesivo dupla face para fixação em qualquer superfície plana. Tamanho aproximado: 320X225mm.</t>
  </si>
  <si>
    <t>frap/a4</t>
  </si>
  <si>
    <t xml:space="preserve">Display  transparente, para folha A3. Produzido em poliestireno 2mm cristal dobrável, para áreas internas ou externas, suporte adesivo dupla face para fixação em qualquer superfície plana. </t>
  </si>
  <si>
    <t>frap/a3</t>
  </si>
  <si>
    <t>bignard/cartolina</t>
  </si>
  <si>
    <t>milly/eva</t>
  </si>
  <si>
    <t>21-02</t>
  </si>
  <si>
    <t>08845-5-010</t>
  </si>
  <si>
    <t>Tatame em EVA (Etil Vinil Acetato) texturizado com encaixe, medida de 100cm X 100cm X 1cm. Em várias cores: azul, amarelo, verde, vermelho, preto e rosa.</t>
  </si>
  <si>
    <t>haity/tatame</t>
  </si>
  <si>
    <t>link/etiqueta</t>
  </si>
  <si>
    <t>Etiqueta auto adesiva, branca medindo 44,45 X 12,7mm, Caixa com 25 folhas</t>
  </si>
  <si>
    <t>Etiqueta auto adesiva, branca, medindo 101,6 X 33,9mm, folha com 14 etiquetas, Caixa com 25 folhas</t>
  </si>
  <si>
    <t>00804-4-154</t>
  </si>
  <si>
    <t>Etiqueta auto adesiva, branca, tamanho A4, medindo 99,0 x 55,8  mm. Folha com 10 etiquetas. Caixa com 100 folhas.</t>
  </si>
  <si>
    <t>00804-4-215</t>
  </si>
  <si>
    <t>Etiqueta auto adesiva, branca, tamanho A4, medindo 297 x 210  mm. Folha com 1 etiquetas. Caixa com 100 folhas.</t>
  </si>
  <si>
    <t>00804-4-224</t>
  </si>
  <si>
    <t>Etiqueta auto adesiva, branca, tamanho A4, medindo 138,11 x 212,73  mm. Folha com 2 etiquetas. Caixa com 100 folhas.</t>
  </si>
  <si>
    <t>00804-4-161</t>
  </si>
  <si>
    <t>Etiqueta auto adesiva, branca, tamanho A4, medindo 16,93 x 147,64  mm. Folha com 2 etiquetas. Caixa com 100 folhas.</t>
  </si>
  <si>
    <t>Etiqueta auto adesiva, reforço plástico, transparente,  14,5mm de diâmetro, Caixa com 200 Peças.</t>
  </si>
  <si>
    <t>polifix/etiqueta</t>
  </si>
  <si>
    <t>Etiqueta adesiva, redonda, pra fechar envelopes, com 3cm de circunferência, na cor dourada, Pacote com 10 cartelas com 84 adesivos</t>
  </si>
  <si>
    <t>Papel para impressora ploter, na cor branca, opaco, em Rolo, 75g/m². Medindo 914mm X 50 metros</t>
  </si>
  <si>
    <t>trento/plotter</t>
  </si>
  <si>
    <t>Papel para impressora ploter, na cor branca, opaco, em Rolo, tamanho A1, 90 g/m², medindo 914mm x 50 metros.</t>
  </si>
  <si>
    <t>Papel para recados, em cubo de papel colorido, de diversas cores neon, gramatura mínima do papel de 75g/m2, tamanho aproximado de 80X90mm. Caixa com no mínimo 600 folhas COLORIDAS.</t>
  </si>
  <si>
    <t>thur/recador</t>
  </si>
  <si>
    <t>chamex/papel</t>
  </si>
  <si>
    <t>00802-8-106</t>
  </si>
  <si>
    <t>Envelope, na cor preta (nos dois lados),  tamanho 24x34, gramatura 120g,  Pacote com 10 unidades.</t>
  </si>
  <si>
    <t>infopel/envelope</t>
  </si>
  <si>
    <t>FGH</t>
  </si>
  <si>
    <t>plavitec/pc10</t>
  </si>
  <si>
    <t>adere/ref 432</t>
  </si>
  <si>
    <t>eurocel/fita transp</t>
  </si>
  <si>
    <t>eurocel/fita marrom</t>
  </si>
  <si>
    <t>eurocel/fita 45</t>
  </si>
  <si>
    <t>jocar/sufa 48</t>
  </si>
  <si>
    <t>cavia/sufa 12</t>
  </si>
  <si>
    <t>Fita adesiva AZUL, em polipropileno, Rolo com 12mm x 10m</t>
  </si>
  <si>
    <t>adere/az</t>
  </si>
  <si>
    <t>Fita adesiva VERMELHA, em polipropileno, Rolo com 12mm x 10m</t>
  </si>
  <si>
    <t>adere/vm</t>
  </si>
  <si>
    <t>00609-2-108</t>
  </si>
  <si>
    <t>Fita adesiva VERDE, em polipropileno, Rolo com 12mm x 10m</t>
  </si>
  <si>
    <t>adere/vd</t>
  </si>
  <si>
    <t>tecbond/12x10</t>
  </si>
  <si>
    <t>eurocel/dpf740</t>
  </si>
  <si>
    <t>00609-2-096</t>
  </si>
  <si>
    <t>Fita dupla face, transparente, com fixação forte, medindo 12mm x 2,0m. Marca similar a 3M</t>
  </si>
  <si>
    <t>eurocel/fixapro</t>
  </si>
  <si>
    <t>3m/magica</t>
  </si>
  <si>
    <t>Grafite para lapiseira 0,5mm, GRADUACAO 2B, estojo com 12 Peças.</t>
  </si>
  <si>
    <t>classe/2b</t>
  </si>
  <si>
    <t>Grafite para lapiseira 0,7mm, GRADUACAO 2B, estojo com 12 Peças.</t>
  </si>
  <si>
    <t>leo&amp;leo/2b</t>
  </si>
  <si>
    <t>cis/0,7</t>
  </si>
  <si>
    <t>labra/2b sextav.</t>
  </si>
  <si>
    <t>00103-1-017</t>
  </si>
  <si>
    <t>Lápis Grafite para Desenho 2B</t>
  </si>
  <si>
    <t>00103-1-018</t>
  </si>
  <si>
    <t>Lápis Grafite para desenho 4B</t>
  </si>
  <si>
    <t>Giz de cera, Caixa com 12 cores, tamanho pequeno, peso mínimo de 48g. Com registro no INMETRO.</t>
  </si>
  <si>
    <t>piratininga/12 cores</t>
  </si>
  <si>
    <t>Giz para quadro negro, escolar, COLORIDO, antialérgico, não tóxico, Caixa com 50 bastões plastificado. Tamanho: 81 mm x 10mm. Peso mínimo de 250g</t>
  </si>
  <si>
    <t>delta/0031</t>
  </si>
  <si>
    <t>Giz para quadro negro, escolar, BRANCO, antialérgico, não tóxico, Caixa com 50 bastões plastificado. Tamanho: 81 mm x 10mm. Peso mínimo de 250g</t>
  </si>
  <si>
    <t>delta/0030</t>
  </si>
  <si>
    <t>Lapis de cor, tamanho grande, em madeira, Caixa com 48 cores. Com registro no INMETRO</t>
  </si>
  <si>
    <t>faber/48 cores</t>
  </si>
  <si>
    <t>Lapis de cor, tamanho grande, em madeira, Caixa com 12 cores. Com registro no INMETRO</t>
  </si>
  <si>
    <t>labra/12 cores</t>
  </si>
  <si>
    <t>Lápis de cor aquarelável,  Caixa c/ 48 unidades – tamanho grande. Com registro no INMETRO.</t>
  </si>
  <si>
    <t>faber/aquarelavel</t>
  </si>
  <si>
    <t xml:space="preserve">Grampeador para papéis tamanho MÉDIO de mesa com estrutura metálica, tamanho aprox. 20cm, grampeia até 40 folhas, sistema de retração por mola, função: alfinetar e grampear, disponível com pintura epóxi ou cromado para grampos 26/6. Colocação dos grampos pela parte de trás, acionada por um botão para apertar, similar a marca SID modelo C-15. </t>
  </si>
  <si>
    <t>cis/cis</t>
  </si>
  <si>
    <t>jocar/93021</t>
  </si>
  <si>
    <t>Grampeador para papéis tamanho PEQUENO, de mesa com estrutura metálica, tamamho aprox. 12cm, grampeia até 15 folhas, disponível com pintura epóxi ou cromado para grampos 26/6. Mola resistente com retraçao automática. Estojo de alojamento dos grampos em chapa de aço.</t>
  </si>
  <si>
    <t>jocar/93020</t>
  </si>
  <si>
    <t xml:space="preserve">Grampeador manual tipo 106 (tipo pistola), utiliza grampos 106/4; 106/6 e 106/8mm. Medidas: 15,5 X 16,5 X 3,5mm. Apropriado para fixação de materiais em madeira, tais como, tecido, plástico, papel, entre outros. Utilizado para taPeçaria, estofados, montagem de cenário, decorações, serigrafia, artesanato, tela de pintura. </t>
  </si>
  <si>
    <t>jocar/pistola</t>
  </si>
  <si>
    <t>jocar/93018</t>
  </si>
  <si>
    <t>Grampo tamanho 26/6, para grampeador, antiferrugem, cobreado, Caixa com 1000 unidades</t>
  </si>
  <si>
    <t>jocar/93054</t>
  </si>
  <si>
    <t>Grampo tamanho 23/13, antiferrugem, cobreado, Caixa com 5000 unidades</t>
  </si>
  <si>
    <t>brw/gr 2313</t>
  </si>
  <si>
    <t>Grampos 106/6, antiferrugem, para grampeador manual tipo 106 (tipo pistola), Caixa com no minimo 3500 unidades.</t>
  </si>
  <si>
    <t>jocar/10616</t>
  </si>
  <si>
    <t xml:space="preserve">Grampo encadernador, tipo trilho, de plástico, tamanho mínimo de 6cm, alta resistência, fechamento com pressão, comporta o arquivamento de até 300 folhas de 75g. Pacote com 50 unidades. Similar a marca Click TELOS. </t>
  </si>
  <si>
    <t>ejr/plastico</t>
  </si>
  <si>
    <t>Grampo encadernador, tipo trilho, de plástico, tamanho mínimo de 11cm, alta resistência, fechamento com pressão, comporta o arquivamento de até 600 folhas de 75g.  Cor branca, material em plástico injetado em polipropileno.  Caixa/Pacote com 50 unidades</t>
  </si>
  <si>
    <t>delo/estendido</t>
  </si>
  <si>
    <t>Grampo encadernador, tipo trilho, de metal, tamanho 80mm, Caixa com 50 Peças</t>
  </si>
  <si>
    <t>brw/gt 0080</t>
  </si>
  <si>
    <t>Parafuso metálico para encadernação de processos, medindo 50mm,  Pacote/Caixa com 25 Peças</t>
  </si>
  <si>
    <t>acc/50mm</t>
  </si>
  <si>
    <t>Parafuso metálico para encadernação de processos, medindo 85mm,  Pacote/Caixa com 25 Peças</t>
  </si>
  <si>
    <t>acc/85mm</t>
  </si>
  <si>
    <t>Papel 100% RECICLADO, off-set, na cor natural, gramatura 75g/m2, A4 (medindo 210X297mm), em conformidade com as normas NBR ISO e ABNT. Matéria prima sendo de no mínimo 50% de aparas de papel sem uso e no máximo 50% de papel pós consumo, isento de massa de Caixas longa vida e impurezas metálicas. Embalado em resma de 500 folhas de papel resistente com identificação do papel na resma. Embalagens de papelão resistente, com 5 ou 10 resmas. As especificações acima deverão ser comprovadas, pela licitante melhor classificada, mediante Laudo Técnico do fabricante, assinado pelo responsável técnico da empresa.</t>
  </si>
  <si>
    <t>report/reciclato</t>
  </si>
  <si>
    <t>Dicapel</t>
  </si>
  <si>
    <t>10-05</t>
  </si>
  <si>
    <t>Papel A4 BRANCO, off-set, alcalino, tamanho 210X297mm, 75gr/m² (com variação de 4% para mais ou para menos, de acordo com a norma da ABNT), na cor branca, com alvura mínima de 90%, opacidade mínima de 87%, espessura mínima de 97 micras, para uso em máquina impressora a laser e a jato de tinta, embalado em resma de 500 folhas de papel resistente com identificação do papel na resma. Materia prima 100% celulose de eucalipto. Entregar em Caixas de papelão resistente, com 5 ou 10 resmas. As especificações acima deverão ser comprovadas, pela licitante melhor classificada, mediante Laudo Técnico do fabricante, assinado pelo responsável técnico da empresa.</t>
  </si>
  <si>
    <t>chamex/solution</t>
  </si>
  <si>
    <t>Papel Almaço com pauta, gramatura mínima de 60g/m2, com margem somente no lado esquerdo, Pacote com 400 folhas, embalagem resistente, acondicionados em Caixa de papelão reforçado</t>
  </si>
  <si>
    <t>panamericana/lamaço</t>
  </si>
  <si>
    <t>off paper/180 gr</t>
  </si>
  <si>
    <t>filipaper/180 gr</t>
  </si>
  <si>
    <t>lgp/180 gr</t>
  </si>
  <si>
    <t>Formulário contínuo, folha branca, via simples, 240mmX280mm, 80 colunas, gramatura mínima de 60g/m2, Caixa com 3000 folhas.</t>
  </si>
  <si>
    <t>max print/1 via</t>
  </si>
  <si>
    <t>Papel seda, tamanho aproximado 48 X 66 cm, diversas cores Pacote com 100 folhas</t>
  </si>
  <si>
    <t>vmp/48x60</t>
  </si>
  <si>
    <t>lgp/offset 240 gr</t>
  </si>
  <si>
    <t>lgp/matte 120 gr</t>
  </si>
  <si>
    <t>00818-4-040</t>
  </si>
  <si>
    <t>Papel COUCHE FOSCO, tamanho A4, cor BRANCO, gramatura 115g/m2. Pacote com 250 folhas</t>
  </si>
  <si>
    <t>lgp/matte 240 gr</t>
  </si>
  <si>
    <t>00818-4-041</t>
  </si>
  <si>
    <t>Papel COUCHE FOSCO, tamanho A4, cor BRANCO, gramatura 170g/m2. Pacote com 125 folhas</t>
  </si>
  <si>
    <t>lgp/matte 180 gr</t>
  </si>
  <si>
    <t>00818-4-042</t>
  </si>
  <si>
    <t>Papel COUCHE FOSCO, tamanho A3, cor BRANCO, gramatura 170g/m2, Pacote com 125 folhas</t>
  </si>
  <si>
    <t>03015-5-032</t>
  </si>
  <si>
    <t>Papel tamanho A3 branco (formato 297X420mm), gramatura 75 g/m2, resma com 500 folhas</t>
  </si>
  <si>
    <t>report/premium</t>
  </si>
  <si>
    <t>03015-5-122</t>
  </si>
  <si>
    <t>Papel tamanho A3 branco (formato 297X420mm), gramatura 90 g/m2, resma com 500 folhas</t>
  </si>
  <si>
    <t>lgp/offset 90 gr</t>
  </si>
  <si>
    <t>resma</t>
  </si>
  <si>
    <t>00814-1-009</t>
  </si>
  <si>
    <t>Papel Vegetal, tamanho A4 (210x297mm), 142g, Caixa com 100 folhas</t>
  </si>
  <si>
    <t>mares/142 gr</t>
  </si>
  <si>
    <t>03015-5-159</t>
  </si>
  <si>
    <t>Papel Canson - A3, para Aquarela, 300g/m2, bloco com 12 folhas</t>
  </si>
  <si>
    <t>lgp/offset 300gr</t>
  </si>
  <si>
    <t>bloco</t>
  </si>
  <si>
    <t>03015-5-161</t>
  </si>
  <si>
    <t>Papel texturizado 170g, tamanho A4. Cor branco gelo, perolado.  Espessura de 255 µm. Opacidade de 96%. Rugosidade 1400(ml/min). Similar a marca Rives Tradition Ice White. Pacote com 50 folhas</t>
  </si>
  <si>
    <t>rives/ tradition ice white</t>
  </si>
  <si>
    <t>25-05</t>
  </si>
  <si>
    <t>safra/parda</t>
  </si>
  <si>
    <t>Caixa para arquivo morto polionda, na cor AZUL.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</si>
  <si>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alaplast/aaz</t>
  </si>
  <si>
    <t>Caixa para arquivo morto polionda, na cor AMARELA.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</si>
  <si>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alaplast/aam</t>
  </si>
  <si>
    <t>Caixa para arquivo morto polionda, na cor CINZA.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</si>
  <si>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alaplast/acz</t>
  </si>
  <si>
    <t>Caixa para arquivo morto polionda, na cor PRETA.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</si>
  <si>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alaplast/apt</t>
  </si>
  <si>
    <t>Caixa para arquivo morto polionda, na cor VERDE.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</si>
  <si>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alaplast/avd</t>
  </si>
  <si>
    <t>Caixa para arquivo morto polionda, na cor VERMELHA.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360x250x130mm (CxAxP),tolerância de +/- 5mm e gramatura de 400g/m2, com furos laterais para ventilação. A dobra correspondente à tampa fechará apenas uma largura e comprimento da Caixa, possuindo aba para deslizar a completa vedação; acondicionadas em fardos com 50 unidades.</t>
  </si>
  <si>
    <t>alaplast/avm</t>
  </si>
  <si>
    <t>odv/papelao</t>
  </si>
  <si>
    <t xml:space="preserve">ACP/PASTA L </t>
  </si>
  <si>
    <t>timpel/pab</t>
  </si>
  <si>
    <t>timpel/psm</t>
  </si>
  <si>
    <t>frama/paze</t>
  </si>
  <si>
    <t>05779-7-001</t>
  </si>
  <si>
    <t>Divisória para fichário, em polipropileno, tamanho A4, medindo 29,7 X 21,5cm, Pacote com 10 Peças coloridas</t>
  </si>
  <si>
    <t>dac/df4</t>
  </si>
  <si>
    <t>frama/pazl</t>
  </si>
  <si>
    <t>alaplst/1303</t>
  </si>
  <si>
    <t>dac/20 sacos</t>
  </si>
  <si>
    <t>icl/240 gr</t>
  </si>
  <si>
    <t>alaplsast/2601</t>
  </si>
  <si>
    <t>alaplast/2602</t>
  </si>
  <si>
    <t>dac/6018pp-tr</t>
  </si>
  <si>
    <t>radex/carimbo</t>
  </si>
  <si>
    <t>radex/radex</t>
  </si>
  <si>
    <t>Regua plástica, medindo 30cm, transparente, com escala de precisão, subdivisões em milímetros e centímetros. Largura igual ou maior que 2,5cm e espessura mínima de 2mm. Material de boa resistência e qualidade</t>
  </si>
  <si>
    <t>waleu/regua</t>
  </si>
  <si>
    <t>Regua plástica, medindo 20cm, transparente, com escala de precisão, subdivisões em milímetros e centímetros. Largura igual ou maior que 2cm e espessura mínima de 2mm. Material de boa resistência e qualidade</t>
  </si>
  <si>
    <t>Regua plástica, medindo 50cm, transparente, com escala de precisão, subdivisões em milímetros e centímetros. Largura igual ou maior que 2,5cm e espessura mínima de 1,5mm. Material de boa resistência e qualidade</t>
  </si>
  <si>
    <t>jocar/tesoura</t>
  </si>
  <si>
    <t>classe/inox</t>
  </si>
  <si>
    <t>radex/umedecedor</t>
  </si>
  <si>
    <t>cemil*visor</t>
  </si>
  <si>
    <t>00673-4-003</t>
  </si>
  <si>
    <t>waleu/visor</t>
  </si>
  <si>
    <t>helomax/lacre</t>
  </si>
  <si>
    <t>21-04</t>
  </si>
  <si>
    <t>piratininga/guache</t>
  </si>
  <si>
    <t>castelo/pincel</t>
  </si>
  <si>
    <t>00343-3-062</t>
  </si>
  <si>
    <t>Pincel  redondo 311 n. 02</t>
  </si>
  <si>
    <t>00343-3-063</t>
  </si>
  <si>
    <t>Pincel  redondo 311 n. 06</t>
  </si>
  <si>
    <t>00343-3-064</t>
  </si>
  <si>
    <t>Pincel redondo 311 n. 08</t>
  </si>
  <si>
    <t>00343-3-065</t>
  </si>
  <si>
    <t>Pincel redondo 311 n. 10</t>
  </si>
  <si>
    <t>Massa  para modelar, Caixa com 12 unidades coloridas de textura macia, que não gruda nas mãos e não esfarela e em contato com o ar endurece e vira uma escultura, pode ser pintada com guache. Caixa com 180 gramas</t>
  </si>
  <si>
    <t>leonora/massa</t>
  </si>
  <si>
    <t>24-01</t>
  </si>
  <si>
    <t>10583-0-003</t>
  </si>
  <si>
    <t>Aquarela em pastilha - estojo com 24 cores</t>
  </si>
  <si>
    <t>sakura/tinta</t>
  </si>
  <si>
    <t>estojo</t>
  </si>
  <si>
    <t>14-07</t>
  </si>
  <si>
    <t>feller/suporte</t>
  </si>
  <si>
    <t>14-03</t>
  </si>
  <si>
    <t>waleu/porta</t>
  </si>
  <si>
    <t>cortiarte/90x120</t>
  </si>
  <si>
    <t>cortiarte/60x80</t>
  </si>
  <si>
    <t>cortiarte/60x90</t>
  </si>
  <si>
    <t>kit/20mm</t>
  </si>
  <si>
    <t>10-04</t>
  </si>
  <si>
    <t>meno/gpm460</t>
  </si>
  <si>
    <t>kodiart/46x20</t>
  </si>
  <si>
    <t>13-05</t>
  </si>
  <si>
    <t xml:space="preserve">Ribbon em resina, para impressora térmica marca Zebra, modelo TLP 2844.  Comprimento máximo: 2.559” (65 metros no mínimo) Largura: de 1,3" (33 mm) até 4,3" (109 mm) Diâmetro interno do Rolo: 0,5" (12,7 mm) Diâmetro externo máximo do Rolo: 1,3” (33 mm) </t>
  </si>
  <si>
    <t>sp330/110x74</t>
  </si>
  <si>
    <t>Apoio para leitura: material em aço, tratamento anti-corrosivo &amp; fosfatizante. Pintura eletrostática a pó.  29,5 X 12,5 X 28,5 cm (LXAXP). Cor verde.</t>
  </si>
  <si>
    <t>biccateca/tag</t>
  </si>
  <si>
    <t>Expositor de mesa: Estrutura em Aço. Tratamento anti-corrosivo e fosfatizante. Pintura eletrostática a pó. Cores verde e vermelha. Dimensões: 13 x 20 x 16,5 cm</t>
  </si>
  <si>
    <t>cali/emc</t>
  </si>
  <si>
    <t>precificar/11a1</t>
  </si>
  <si>
    <t>precificar/11a2</t>
  </si>
  <si>
    <t>frap/PEM</t>
  </si>
  <si>
    <t xml:space="preserve">Etiquetas de detecção, composto por fitas metálicas, com tecnologia eletromagnética para aplicação nos itens da biblioteca para proteção do acervo (aplicação entre as páginas de livros e periódicos e outros). Composta por finas fitas metálicas e camada adicional de papel branco, da mesma largura, para otimização da ocultação e segurança; para que quando não desativadas, ao passar pela antena causam disparo, com adesivo não ácido de alta aderência próprio para papéis, em ambas as faces; com duas tiras plásticas para auxiliar na aplicação manual entre as páginas dos livros e periódicos;  Desativáveis e reativáveis. </t>
  </si>
  <si>
    <t>hexport/afem006</t>
  </si>
  <si>
    <t>Fita protetora para etiquetas de livros,  transparentes - etiquetas antidesgaste, para etiquetas de livros, evitando o desgaste natural do manuseio, com cola não ácida para não danificar o material, em PVC com adesivo permanente. Tamanho: 5x12cm. Entregar em Caixas com 1000 unidades</t>
  </si>
  <si>
    <t>lgp/protelivro</t>
  </si>
  <si>
    <r>
      <t xml:space="preserve">Borracha plástica, cor branca, com cinta plástica medindo 58 X 34,5 X 12mm. Similar a marca Faber Castell. </t>
    </r>
    <r>
      <rPr>
        <b/>
        <sz val="11"/>
        <color rgb="FF000000"/>
        <rFont val="Cambria"/>
        <family val="2"/>
        <scheme val="major"/>
      </rPr>
      <t>Com registro no INMETRO</t>
    </r>
  </si>
  <si>
    <r>
      <t xml:space="preserve">Apontador para lápis, de plástico, tipo colegial, com recipiente para segurar sobras do lápis apontado, medindo aproximadamente 5 cm.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</si>
  <si>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Caneta esferográfica, na cor AZUL.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</si>
  <si>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PRETA. Corpo em poliestireno cristal, com protetor plástico entre a carga e o corpo da caneta; esfera em tungstênio;formato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</si>
  <si>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VERDE.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</si>
  <si>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VERMELHA.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</si>
  <si>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hidrográfica fosforescente, para destaque de texto, na cor AMARELA, escrita de aproximadamente 3 mm de largura.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</si>
  <si>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VERDE, escrita de aproximadamente 3 mm de largura.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</si>
  <si>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LARANJA, escrita de aproximadamente 3 mm de largura.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</si>
  <si>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ROSA, escrita de aproximadamente 3 mm de largura.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</si>
  <si>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AZUL, escrita de aproximadamente 3 mm de largura.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</si>
  <si>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hidrocor, tamanho grande, avulsa, COR AZUL,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</si>
  <si>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LARANJA,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</si>
  <si>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PRETA,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</si>
  <si>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VERDE,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</si>
  <si>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VERMELHA,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</si>
  <si>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com 12 CORES, tamanho grande, lavável, com ponta fina de 2mm. </t>
    </r>
    <r>
      <rPr>
        <b/>
        <sz val="11"/>
        <rFont val="Cambria"/>
        <family val="2"/>
        <scheme val="major"/>
      </rPr>
      <t>Com registro no INMETRO</t>
    </r>
  </si>
  <si>
    <r>
      <t xml:space="preserve">Estojo para DVD, em plástico preto com </t>
    </r>
    <r>
      <rPr>
        <sz val="10"/>
        <color rgb="FF000000"/>
        <rFont val="Cambria"/>
        <family val="2"/>
        <scheme val="major"/>
      </rPr>
      <t>Altura: 0,8cm, Largura: 13,5cm, Profundidade: 20cm</t>
    </r>
  </si>
  <si>
    <r>
      <t xml:space="preserve">Cola líquida branca, lavável, não tóxica, tubo com 90 gramas. </t>
    </r>
    <r>
      <rPr>
        <b/>
        <sz val="11"/>
        <rFont val="Cambria"/>
        <family val="2"/>
        <scheme val="major"/>
      </rPr>
      <t xml:space="preserve"> Com registro no INMETRO</t>
    </r>
  </si>
  <si>
    <r>
      <t>Cola plástica branca, lavável, não tóxica, pastosa em bastão com peso minimo de 7 gramas .</t>
    </r>
    <r>
      <rPr>
        <b/>
        <sz val="11"/>
        <color rgb="FF000000"/>
        <rFont val="Cambria"/>
        <family val="2"/>
        <scheme val="major"/>
      </rPr>
      <t>Com registro no INMETRO</t>
    </r>
  </si>
  <si>
    <r>
      <t xml:space="preserve">Cola líquida branca, lavável, não tóxica, tubo com 1kg.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</si>
  <si>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Cola líquida branca, lavável, não tóxica, tubo com 250g.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</si>
  <si>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Fita corretiva, com aplicador anatômico e tampa protetora na ponta, com secagem imediata, medindo 4mm X 10 metros. </t>
    </r>
    <r>
      <rPr>
        <b/>
        <sz val="11"/>
        <color theme="1"/>
        <rFont val="Cambria"/>
        <family val="2"/>
        <scheme val="major"/>
      </rPr>
      <t>Com registro no INMETRO.</t>
    </r>
    <r>
      <rPr>
        <sz val="11"/>
        <color theme="1"/>
        <rFont val="Cambria"/>
        <family val="2"/>
        <scheme val="major"/>
      </rPr>
      <t xml:space="preserve"> Similar a marca Faber Castell.  Validade mínima de 24 meses a partir da data de fabricação.</t>
    </r>
  </si>
  <si>
    <r>
      <t xml:space="preserve">Saco polietileno transparente, com 4 furos,  tamanho 24X33cm, </t>
    </r>
    <r>
      <rPr>
        <b/>
        <sz val="11"/>
        <color theme="1"/>
        <rFont val="Cambria"/>
        <family val="2"/>
        <scheme val="major"/>
      </rPr>
      <t>com 20 micras</t>
    </r>
  </si>
  <si>
    <r>
      <t xml:space="preserve">Lapiseira 0,5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</si>
  <si>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Lapiseira 0,7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</si>
  <si>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Lápis preto 2B em madeira, sextavado,  com borracha branca na ponta, medidas 0,5 X 0,5 X 17,5cm. </t>
    </r>
    <r>
      <rPr>
        <b/>
        <sz val="11"/>
        <rFont val="Cambria"/>
        <family val="2"/>
        <scheme val="major"/>
      </rPr>
      <t>Com registro no INMETRO.</t>
    </r>
  </si>
  <si>
    <r>
      <t xml:space="preserve">Tesoura colegial, com lâmina de aço e cabo em polipropileno, medindo aproximadamente 12 cm, sem ponta. </t>
    </r>
    <r>
      <rPr>
        <b/>
        <sz val="11"/>
        <color theme="1"/>
        <rFont val="Cambria"/>
        <family val="2"/>
        <scheme val="major"/>
      </rPr>
      <t>Com registro no inmetro.</t>
    </r>
  </si>
  <si>
    <r>
      <t xml:space="preserve">Tinta guache, cor amarela,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</si>
  <si>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azul,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</si>
  <si>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branca,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</si>
  <si>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preta,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</si>
  <si>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verde,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</si>
  <si>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vermelha,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</si>
  <si>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t>INFRUTÍFERO</t>
  </si>
  <si>
    <t xml:space="preserve">FRATELLI </t>
  </si>
  <si>
    <t xml:space="preserve"> AF nº 26/2018 Qtde. DT</t>
  </si>
  <si>
    <t xml:space="preserve"> AF nº 27/2018 Qtde. DT</t>
  </si>
  <si>
    <t xml:space="preserve"> AF nº 28/2018 Qtde. DT</t>
  </si>
  <si>
    <t xml:space="preserve"> AF nº 29/2018 Qtde. DT</t>
  </si>
  <si>
    <t xml:space="preserve"> AF nº 30/2018 Qtde. DT</t>
  </si>
  <si>
    <t xml:space="preserve"> AF nº 42/2018 Qtde. DT</t>
  </si>
  <si>
    <t xml:space="preserve"> AF nº 472/2018 Qtde. DT</t>
  </si>
  <si>
    <t xml:space="preserve"> AF nº 473/2018 Qtde. DT</t>
  </si>
  <si>
    <t xml:space="preserve"> AF nº 475/2018 Qtde. DT</t>
  </si>
  <si>
    <t xml:space="preserve"> AF nº 628/2018 Qtde. DT</t>
  </si>
  <si>
    <t xml:space="preserve"> AF nº 751/2018 Qtde. DT</t>
  </si>
  <si>
    <t xml:space="preserve"> AF nº 753/2018 Qtde. DT</t>
  </si>
  <si>
    <t xml:space="preserve"> AF nº 762/2018 Qtde. DT</t>
  </si>
  <si>
    <t xml:space="preserve"> AF nº 895/2018 Qtde. DT</t>
  </si>
  <si>
    <t xml:space="preserve"> AF nº 82 /2018 Qtde. DT</t>
  </si>
  <si>
    <t xml:space="preserve"> AF nº 138/2018 Qtde. DT</t>
  </si>
  <si>
    <t xml:space="preserve"> AF nº 142/2018 Qtde. DT</t>
  </si>
  <si>
    <t xml:space="preserve"> AF nº 145/2018 Qtde. DT</t>
  </si>
  <si>
    <t xml:space="preserve"> AF nº 146/2018 Qtde. DT</t>
  </si>
  <si>
    <t xml:space="preserve"> AF nº 730/2018 Qtde. DT</t>
  </si>
  <si>
    <t xml:space="preserve"> AF 0200 /2018 Qtde. DT</t>
  </si>
  <si>
    <t xml:space="preserve"> AF 0202 /2018
 Qtde. DT</t>
  </si>
  <si>
    <t xml:space="preserve"> AF 0201/2018 Qtde. DT</t>
  </si>
  <si>
    <t xml:space="preserve"> AF 0516/2018 
Qtde. DT</t>
  </si>
  <si>
    <t xml:space="preserve"> AF 0515/2018 Qtde. DT</t>
  </si>
  <si>
    <t xml:space="preserve"> AF nº166 /2018 Qtde. DT</t>
  </si>
  <si>
    <t xml:space="preserve"> AF nº167 /2018 Qtde. DT</t>
  </si>
  <si>
    <t xml:space="preserve"> AF nº 169/2018 Qtde. DT</t>
  </si>
  <si>
    <t xml:space="preserve"> AF nº 176/2018 Qtde. DT</t>
  </si>
  <si>
    <t xml:space="preserve"> AF nº 208/2018 Qtde. DT</t>
  </si>
  <si>
    <t xml:space="preserve"> AF nº 486/2018 Qtde. DT</t>
  </si>
  <si>
    <t xml:space="preserve"> AF nº 081/2018 Qtde. DT</t>
  </si>
  <si>
    <t xml:space="preserve"> AF nº 083/2018 Qtde. DT</t>
  </si>
  <si>
    <t xml:space="preserve"> AF nº 084/2018 Qtde. DT</t>
  </si>
  <si>
    <t xml:space="preserve"> AF nº 086/2018 Qtde. DT</t>
  </si>
  <si>
    <t xml:space="preserve"> AF nº 089/2018 Qtde. DT</t>
  </si>
  <si>
    <t xml:space="preserve"> AF nº 76/2018 Qtde. DT</t>
  </si>
  <si>
    <t xml:space="preserve"> AF nº191 /2018 Qtde. DT</t>
  </si>
  <si>
    <t xml:space="preserve"> AF nº 192/2018 Qtde. DT</t>
  </si>
  <si>
    <t xml:space="preserve"> AF nº 193/2018 Qtde. DT</t>
  </si>
  <si>
    <t xml:space="preserve"> AF nº 211/2018 Qtde. DT</t>
  </si>
  <si>
    <t xml:space="preserve"> AF nº          179 /2018 Qtde. DT</t>
  </si>
  <si>
    <t xml:space="preserve"> AF nº 182/2018 Qtde. DT</t>
  </si>
  <si>
    <t xml:space="preserve"> AF nº          183 /2018 Qtde. DT</t>
  </si>
  <si>
    <t xml:space="preserve"> AF nº          181 /2018 Qtde. DT</t>
  </si>
  <si>
    <t xml:space="preserve"> AF nº         180 /2018 Qtde. DT</t>
  </si>
  <si>
    <t xml:space="preserve"> AF nº          300 /2018 Qtde. DT</t>
  </si>
  <si>
    <t xml:space="preserve"> AF nº         299 /2018 Qtde. DT</t>
  </si>
  <si>
    <t xml:space="preserve"> AF nº 230/2018 Qtde. DT FGH</t>
  </si>
  <si>
    <t xml:space="preserve"> AF nº 241/2018 Qtde. DT INFOTRIZ</t>
  </si>
  <si>
    <t xml:space="preserve"> AF nº 247/2018 Qtde. DT LUGRAF</t>
  </si>
  <si>
    <t xml:space="preserve"> AF nº 249/2018 Qtde. DT BLUNAC</t>
  </si>
  <si>
    <t xml:space="preserve"> AF nº 457/2018 Qtde. DT DICATEL</t>
  </si>
  <si>
    <t xml:space="preserve"> AF nº 659/2018 Qtde. DT FRATELLI</t>
  </si>
  <si>
    <t xml:space="preserve"> AF nº 661/2018 Qtde. DT INFOTRIZ</t>
  </si>
  <si>
    <t xml:space="preserve"> AF nº 10/2018 Qtde. DT</t>
  </si>
  <si>
    <t xml:space="preserve"> AF nº 11/2018 Qtde. DT</t>
  </si>
  <si>
    <t xml:space="preserve"> AF nº 14/2018 Qtde. DT</t>
  </si>
  <si>
    <t xml:space="preserve"> AF nº 
143/2018 </t>
  </si>
  <si>
    <t xml:space="preserve"> AF nº  
174/2018</t>
  </si>
  <si>
    <t xml:space="preserve"> AF nº 
175/2018 </t>
  </si>
  <si>
    <t xml:space="preserve"> AF nº
292/2018 </t>
  </si>
  <si>
    <t xml:space="preserve"> AF nº
 /2018 </t>
  </si>
  <si>
    <t>DATA
20/02/2018</t>
  </si>
  <si>
    <t>DATA
22/02/2018</t>
  </si>
  <si>
    <t>DATA
06/03/2018</t>
  </si>
  <si>
    <t>DATA 16/05/2018</t>
  </si>
  <si>
    <t xml:space="preserve"> AF nº 70/2018 Qtde. DT</t>
  </si>
  <si>
    <t xml:space="preserve"> AF nº 71/2018 Qtde. DT</t>
  </si>
  <si>
    <t xml:space="preserve"> AF nº 72/2018 Qtde. DT</t>
  </si>
  <si>
    <t xml:space="preserve"> AF nº 93/2018 Qtde. DT</t>
  </si>
  <si>
    <t xml:space="preserve"> AF nº 92/2018 Qtde. DT</t>
  </si>
  <si>
    <t xml:space="preserve"> AF nº 90/2018 Qtde. DT</t>
  </si>
  <si>
    <t xml:space="preserve"> AF nº 100/2018 Qtde. DT</t>
  </si>
  <si>
    <t xml:space="preserve"> AF nº 88/2018 Qtde. DT</t>
  </si>
  <si>
    <t xml:space="preserve"> AF nº 91/2018 Qtde. DT</t>
  </si>
  <si>
    <t>DATA 16/02/2018</t>
  </si>
  <si>
    <t>DATA 15/02/2018</t>
  </si>
  <si>
    <t>DATA 19/02/2018</t>
  </si>
  <si>
    <t>DATA  16/02/2018</t>
  </si>
  <si>
    <t>DATA 14/02/2018</t>
  </si>
  <si>
    <t>DATA  14/02/2018</t>
  </si>
  <si>
    <t xml:space="preserve"> AF nº 0054/2018 Qtde. DT</t>
  </si>
  <si>
    <t xml:space="preserve"> AF nº 0058/2018 Qtde. DT</t>
  </si>
  <si>
    <t xml:space="preserve"> AF nº 0060/2018 Qtde. DT</t>
  </si>
  <si>
    <t xml:space="preserve"> AF nº 0061/2018 Qtde. DT</t>
  </si>
  <si>
    <t xml:space="preserve"> AF nº 0062/2018 Qtde. DT</t>
  </si>
  <si>
    <t xml:space="preserve"> AF nº 0810/2018 Qtde. DT</t>
  </si>
  <si>
    <t xml:space="preserve"> AF nº 0813/2018 Qtde. DT</t>
  </si>
  <si>
    <t xml:space="preserve"> AF nº 0816/2018 Qtde. DT</t>
  </si>
  <si>
    <t xml:space="preserve"> AF nº 0817/2018 Qtde. DT</t>
  </si>
  <si>
    <t xml:space="preserve"> AF nº 0820/2018 Qtde. DT</t>
  </si>
  <si>
    <t xml:space="preserve"> AF nº 1807/2018 Qtde. DT</t>
  </si>
  <si>
    <t xml:space="preserve"> AF nº 1809/2018 Qtde. DT</t>
  </si>
  <si>
    <t xml:space="preserve"> AF nº 1812/2018 Qtde. DT</t>
  </si>
  <si>
    <t xml:space="preserve"> AF nº 1815/2018 Qtde. DT</t>
  </si>
  <si>
    <t xml:space="preserve"> AF nº 1808/2018 Qtde. DT</t>
  </si>
  <si>
    <t xml:space="preserve"> AF nº 1813/2018 Qtde. DT</t>
  </si>
  <si>
    <t xml:space="preserve"> AF nº 1846/2018 Qtde. DT</t>
  </si>
  <si>
    <t xml:space="preserve"> AF nº 1847/2018 Qtde. DT</t>
  </si>
  <si>
    <t xml:space="preserve"> AF nº 9/2018 Qtde. DT</t>
  </si>
  <si>
    <t xml:space="preserve"> AF nº 1848/2018 Qtde. DT</t>
  </si>
  <si>
    <t xml:space="preserve"> AF nº 1849/2018 Qtde. DT</t>
  </si>
  <si>
    <t xml:space="preserve"> AF nº 930/2018 Qtde. DT
LUGRAF</t>
  </si>
  <si>
    <t xml:space="preserve"> AF nº 1569/2018 Qtde. DT DICAPEL</t>
  </si>
  <si>
    <t xml:space="preserve"> AF nº 1667/2018 Qtde. DT LUGRAF</t>
  </si>
  <si>
    <t xml:space="preserve"> AF nº 1577/2018 Qtde. DT Scheylla</t>
  </si>
  <si>
    <t xml:space="preserve"> AF nº 1588/2018 Qtde. DT INFOTRIZ</t>
  </si>
  <si>
    <t xml:space="preserve"> AF nº 1578/2018 Qtde. DT FGH</t>
  </si>
  <si>
    <t xml:space="preserve"> AF 1184/2018 Qtde. DT</t>
  </si>
  <si>
    <t xml:space="preserve"> AF 1290/2018 Qtde. DT</t>
  </si>
  <si>
    <t xml:space="preserve"> AF nº 2006/2018 Qtde. DT</t>
  </si>
  <si>
    <t xml:space="preserve"> AF nº 
2020/2018 Qtde. DT</t>
  </si>
  <si>
    <t xml:space="preserve"> AF nº
2028 /2018 Qtde. DT</t>
  </si>
  <si>
    <t xml:space="preserve"> AF 2056 /2018 Qtde. DT</t>
  </si>
  <si>
    <t xml:space="preserve"> AF 2057/2018 Qtde. DT</t>
  </si>
  <si>
    <t xml:space="preserve"> AF  /2018 Qtde. DT</t>
  </si>
  <si>
    <t xml:space="preserve"> AF /2018 Qtde. DT</t>
  </si>
  <si>
    <t xml:space="preserve"> AF 809/2018 </t>
  </si>
  <si>
    <t xml:space="preserve"> AF nº 
/2018 </t>
  </si>
  <si>
    <t xml:space="preserve"> AF nº 1112/2018</t>
  </si>
  <si>
    <t xml:space="preserve"> AF nº 1106/2018 </t>
  </si>
  <si>
    <t xml:space="preserve"> AF nº 596/2018 </t>
  </si>
  <si>
    <t xml:space="preserve"> AF nº 
1384/2018 </t>
  </si>
  <si>
    <t xml:space="preserve"> AF nº 
1368/2018 </t>
  </si>
  <si>
    <t xml:space="preserve"> AF nº 1532 2018 </t>
  </si>
  <si>
    <t xml:space="preserve"> AF nº  1784/2018 </t>
  </si>
  <si>
    <t>AF Nº 1949/2018</t>
  </si>
  <si>
    <t>AF Nº 1950/2018</t>
  </si>
  <si>
    <t>INFOTRIZ</t>
  </si>
  <si>
    <t>BLUNAC</t>
  </si>
  <si>
    <t xml:space="preserve"> AF nº 1674/2018 Qtde. DT</t>
  </si>
  <si>
    <t xml:space="preserve"> AF nº 947/2018 Qtde. DT</t>
  </si>
  <si>
    <t xml:space="preserve"> AF nº 951/2018 Qtde. DT</t>
  </si>
  <si>
    <t xml:space="preserve"> AF nº 957/2018 Qtde. DT</t>
  </si>
  <si>
    <t xml:space="preserve"> AF nº 1421/2018 Qtde. DT</t>
  </si>
  <si>
    <t xml:space="preserve"> AF nº 1423/2018 Qtde. DT</t>
  </si>
  <si>
    <t xml:space="preserve"> AF nº 1424/2018 Qtde. DT</t>
  </si>
  <si>
    <t xml:space="preserve"> AF nº 1425/2018 Qtde. DT</t>
  </si>
  <si>
    <t xml:space="preserve"> AF nº 1426/2018 Qtde. DT</t>
  </si>
  <si>
    <t xml:space="preserve"> AF nº 1440/2018 Qtde. DT</t>
  </si>
  <si>
    <t xml:space="preserve"> AF nº 1677/2018 Qtde. DT</t>
  </si>
  <si>
    <t xml:space="preserve"> AF nº       1134 /2018 Qtde. DT</t>
  </si>
  <si>
    <t xml:space="preserve"> AF nº           1526 /2018 Qtde. DT</t>
  </si>
  <si>
    <t xml:space="preserve"> AF nº 1525/2018 Qtde. DT</t>
  </si>
  <si>
    <t xml:space="preserve"> AF nº            1524 /2018 Qtde. DT</t>
  </si>
  <si>
    <t xml:space="preserve"> AF nº           1948 /2018 Qtde. DT</t>
  </si>
  <si>
    <t xml:space="preserve"> AF nº 975/2018 Qtde. DT</t>
  </si>
  <si>
    <t xml:space="preserve"> AF nº 1951/2018 Qtde. DT</t>
  </si>
  <si>
    <t xml:space="preserve"> AF nº 2094/2018 Qtde. DT</t>
  </si>
  <si>
    <t xml:space="preserve"> AF nº 1781/2018 Qtde. DT</t>
  </si>
  <si>
    <t xml:space="preserve"> AF nº 1404/2018 Qtde. DT</t>
  </si>
  <si>
    <t xml:space="preserve"> AF nº 1416/2018 Qtde. DT</t>
  </si>
  <si>
    <t xml:space="preserve"> AF nº 1415/2018 Qtde. DT</t>
  </si>
  <si>
    <t xml:space="preserve"> AF nº 1417/2018 Qtde. DT</t>
  </si>
  <si>
    <t xml:space="preserve"> AF nº 1730/2018 Qtde. DT</t>
  </si>
  <si>
    <t xml:space="preserve"> AF nº 1873/2018 Qtde. DT</t>
  </si>
  <si>
    <t xml:space="preserve"> AF nº 1888/2018 Qtde. DT</t>
  </si>
  <si>
    <t xml:space="preserve"> AF nº 1864/2018 Qtde. DT</t>
  </si>
  <si>
    <t xml:space="preserve"> AF nº 1183/2018 Qtde. DT</t>
  </si>
  <si>
    <t xml:space="preserve"> AF nº 1181/2018 Qtde. DT</t>
  </si>
  <si>
    <t xml:space="preserve"> AF nº 1182 /2018 Qtde. DT</t>
  </si>
  <si>
    <t xml:space="preserve"> AF nº 1614/2018 Qtde. DT</t>
  </si>
  <si>
    <t xml:space="preserve"> AF nº 1609/2018 Qtde. DT</t>
  </si>
  <si>
    <t xml:space="preserve"> AF nº1611 /2018 Qtde. DT</t>
  </si>
  <si>
    <t xml:space="preserve"> AF nº 1613/2018 Qtde. DT</t>
  </si>
  <si>
    <t xml:space="preserve"> AF nº 1612 /2018 Qtde. DT</t>
  </si>
  <si>
    <t xml:space="preserve"> AF nº1610/2018 Qtde. DT</t>
  </si>
  <si>
    <t xml:space="preserve"> AF nº 1615 /2018 Qtde. DT</t>
  </si>
  <si>
    <t xml:space="preserve"> AF nº1628 /2018 Qtde. DT </t>
  </si>
  <si>
    <t xml:space="preserve"> AF nº 1629/2018 Qtde. DT </t>
  </si>
  <si>
    <t xml:space="preserve"> AF nº1630 /2018 Qtde. DT </t>
  </si>
  <si>
    <t xml:space="preserve"> AF nº1627/2018 Qtde. DT </t>
  </si>
  <si>
    <t xml:space="preserve"> AF nº 1626 /2018 Qtde. DT </t>
  </si>
  <si>
    <t xml:space="preserve"> AF nº 1220/2018 Qtde. DT</t>
  </si>
  <si>
    <t xml:space="preserve"> AF nº 1222/2018 Qtde. DT</t>
  </si>
  <si>
    <t xml:space="preserve"> AF nº 1337/2018 Qtde. DT</t>
  </si>
  <si>
    <t xml:space="preserve"> AF nº  1990/2018</t>
  </si>
  <si>
    <t xml:space="preserve"> AF nº 1991 /2018</t>
  </si>
  <si>
    <t xml:space="preserve"> AF nº 1992/2018 </t>
  </si>
  <si>
    <t xml:space="preserve"> AF nº 1993/2018 </t>
  </si>
  <si>
    <t xml:space="preserve"> AF nº 1994/2018 </t>
  </si>
  <si>
    <t xml:space="preserve"> AF nº 898/2018 Qtde. DT</t>
  </si>
  <si>
    <t>Resumo atualizado em 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</si>
</sst>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color rgb="FF000000"/>
      <name val="Cambria"/>
      <family val="2"/>
      <scheme val="major"/>
    </font>
    <font>
      <b/>
      <sz val="11"/>
      <color rgb="FF000000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1"/>
      <name val="Cambria"/>
      <family val="2"/>
      <scheme val="major"/>
    </font>
    <font>
      <sz val="10"/>
      <color rgb="FF000000"/>
      <name val="Cambria"/>
      <family val="2"/>
      <scheme val="major"/>
    </font>
    <font>
      <sz val="3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Segoe UI"/>
    </font>
    <font>
      <b/>
      <sz val="9"/>
      <color indexed="81"/>
      <name val="Segoe UI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1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 style="medium">
        <color theme="5"/>
      </right>
      <top style="thin">
        <color rgb="FF7030A0"/>
      </top>
      <bottom style="thin">
        <color indexed="64"/>
      </bottom>
      <diagonal/>
    </border>
    <border>
      <left style="medium">
        <color theme="5"/>
      </left>
      <right style="medium">
        <color theme="5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283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44" fontId="6" fillId="10" borderId="1" xfId="13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 wrapText="1"/>
    </xf>
    <xf numFmtId="3" fontId="6" fillId="1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1" applyFont="1" applyFill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13" borderId="1" xfId="1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>
      <alignment horizontal="center" vertical="center" wrapText="1"/>
    </xf>
    <xf numFmtId="1" fontId="6" fillId="13" borderId="1" xfId="1" applyNumberFormat="1" applyFont="1" applyFill="1" applyBorder="1" applyAlignment="1" applyProtection="1">
      <alignment horizontal="center" vertical="center" wrapText="1"/>
    </xf>
    <xf numFmtId="166" fontId="6" fillId="13" borderId="1" xfId="1" applyNumberFormat="1" applyFont="1" applyFill="1" applyBorder="1" applyAlignment="1">
      <alignment horizontal="center" vertical="center" wrapText="1"/>
    </xf>
    <xf numFmtId="41" fontId="2" fillId="9" borderId="1" xfId="0" applyNumberFormat="1" applyFon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 wrapText="1"/>
    </xf>
    <xf numFmtId="44" fontId="6" fillId="13" borderId="1" xfId="13" applyFont="1" applyFill="1" applyBorder="1" applyAlignment="1" applyProtection="1">
      <alignment horizontal="center" vertical="center" wrapText="1"/>
    </xf>
    <xf numFmtId="44" fontId="2" fillId="0" borderId="1" xfId="13" applyFont="1" applyFill="1" applyBorder="1" applyAlignment="1">
      <alignment horizontal="center" vertical="center"/>
    </xf>
    <xf numFmtId="44" fontId="2" fillId="8" borderId="1" xfId="13" applyFont="1" applyFill="1" applyBorder="1" applyAlignment="1">
      <alignment horizontal="center" vertical="center"/>
    </xf>
    <xf numFmtId="44" fontId="2" fillId="0" borderId="1" xfId="13" applyFont="1" applyBorder="1" applyAlignment="1">
      <alignment horizontal="center" vertical="center"/>
    </xf>
    <xf numFmtId="44" fontId="6" fillId="0" borderId="0" xfId="13" applyFont="1" applyFill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right" vertical="center"/>
    </xf>
    <xf numFmtId="43" fontId="2" fillId="9" borderId="1" xfId="0" applyNumberFormat="1" applyFont="1" applyFill="1" applyBorder="1" applyAlignment="1">
      <alignment horizontal="right" vertical="center"/>
    </xf>
    <xf numFmtId="41" fontId="2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/>
    </xf>
    <xf numFmtId="1" fontId="6" fillId="9" borderId="1" xfId="0" applyNumberFormat="1" applyFont="1" applyFill="1" applyBorder="1" applyAlignment="1">
      <alignment horizontal="center" vertical="center"/>
    </xf>
    <xf numFmtId="43" fontId="6" fillId="0" borderId="0" xfId="1" applyNumberFormat="1" applyFont="1" applyAlignment="1" applyProtection="1">
      <alignment wrapText="1"/>
      <protection locked="0"/>
    </xf>
    <xf numFmtId="168" fontId="6" fillId="11" borderId="6" xfId="1" applyNumberFormat="1" applyFont="1" applyFill="1" applyBorder="1" applyAlignment="1" applyProtection="1">
      <alignment horizontal="right"/>
      <protection locked="0"/>
    </xf>
    <xf numFmtId="168" fontId="6" fillId="11" borderId="7" xfId="1" applyNumberFormat="1" applyFont="1" applyFill="1" applyBorder="1" applyAlignment="1" applyProtection="1">
      <alignment horizontal="right"/>
      <protection locked="0"/>
    </xf>
    <xf numFmtId="2" fontId="6" fillId="11" borderId="7" xfId="1" applyNumberFormat="1" applyFont="1" applyFill="1" applyBorder="1" applyAlignment="1">
      <alignment horizontal="right"/>
    </xf>
    <xf numFmtId="9" fontId="6" fillId="11" borderId="8" xfId="12" applyFont="1" applyFill="1" applyBorder="1" applyAlignment="1" applyProtection="1">
      <alignment horizontal="right"/>
      <protection locked="0"/>
    </xf>
    <xf numFmtId="0" fontId="1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41" fontId="21" fillId="0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49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justify" vertical="center" wrapText="1"/>
    </xf>
    <xf numFmtId="41" fontId="21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vertical="center" wrapText="1"/>
    </xf>
    <xf numFmtId="41" fontId="21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wrapText="1"/>
    </xf>
    <xf numFmtId="0" fontId="25" fillId="8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8" borderId="1" xfId="0" applyFont="1" applyFill="1" applyBorder="1" applyAlignment="1">
      <alignment vertical="center" wrapText="1"/>
    </xf>
    <xf numFmtId="41" fontId="21" fillId="0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justify" vertical="center" wrapText="1"/>
    </xf>
    <xf numFmtId="41" fontId="21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wrapText="1"/>
    </xf>
    <xf numFmtId="0" fontId="21" fillId="8" borderId="9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3" fontId="21" fillId="7" borderId="1" xfId="0" applyNumberFormat="1" applyFont="1" applyFill="1" applyBorder="1" applyAlignment="1">
      <alignment horizontal="center" vertical="center" wrapText="1"/>
    </xf>
    <xf numFmtId="3" fontId="21" fillId="8" borderId="1" xfId="0" applyNumberFormat="1" applyFont="1" applyFill="1" applyBorder="1" applyAlignment="1">
      <alignment horizontal="center" vertical="center" wrapText="1"/>
    </xf>
    <xf numFmtId="44" fontId="2" fillId="7" borderId="1" xfId="13" applyFont="1" applyFill="1" applyBorder="1" applyAlignment="1">
      <alignment horizontal="center" vertical="center"/>
    </xf>
    <xf numFmtId="44" fontId="6" fillId="8" borderId="0" xfId="13" applyFont="1" applyFill="1" applyAlignment="1">
      <alignment horizontal="center" vertical="center" wrapText="1"/>
    </xf>
    <xf numFmtId="44" fontId="6" fillId="8" borderId="1" xfId="13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49" fontId="21" fillId="8" borderId="6" xfId="0" applyNumberFormat="1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justify" vertical="center" wrapText="1"/>
    </xf>
    <xf numFmtId="44" fontId="6" fillId="0" borderId="1" xfId="13" applyFont="1" applyFill="1" applyBorder="1" applyAlignment="1">
      <alignment horizontal="center" vertical="center" wrapText="1"/>
    </xf>
    <xf numFmtId="44" fontId="1" fillId="0" borderId="1" xfId="8" applyFont="1" applyFill="1" applyBorder="1" applyAlignment="1">
      <alignment horizontal="center" vertical="center"/>
    </xf>
    <xf numFmtId="44" fontId="1" fillId="8" borderId="1" xfId="8" applyFont="1" applyFill="1" applyBorder="1" applyAlignment="1">
      <alignment horizontal="center" vertical="center"/>
    </xf>
    <xf numFmtId="44" fontId="1" fillId="0" borderId="1" xfId="8" applyFont="1" applyBorder="1" applyAlignment="1">
      <alignment horizontal="center" vertical="center"/>
    </xf>
    <xf numFmtId="44" fontId="1" fillId="7" borderId="1" xfId="8" applyFont="1" applyFill="1" applyBorder="1" applyAlignment="1">
      <alignment horizontal="center" vertical="center"/>
    </xf>
    <xf numFmtId="0" fontId="6" fillId="13" borderId="1" xfId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0" fontId="6" fillId="13" borderId="0" xfId="1" applyFont="1" applyFill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44" fontId="6" fillId="13" borderId="1" xfId="8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0" fontId="21" fillId="8" borderId="1" xfId="0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justify" vertical="center"/>
    </xf>
    <xf numFmtId="0" fontId="22" fillId="8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9" fontId="21" fillId="7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5" fillId="8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justify" vertical="center"/>
    </xf>
    <xf numFmtId="0" fontId="25" fillId="8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justify" vertical="center"/>
    </xf>
    <xf numFmtId="0" fontId="21" fillId="7" borderId="1" xfId="0" applyFont="1" applyFill="1" applyBorder="1" applyAlignment="1"/>
    <xf numFmtId="0" fontId="21" fillId="8" borderId="9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49" fontId="21" fillId="8" borderId="6" xfId="0" applyNumberFormat="1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justify" vertical="center"/>
    </xf>
    <xf numFmtId="44" fontId="6" fillId="8" borderId="0" xfId="8" applyFont="1" applyFill="1" applyAlignment="1">
      <alignment horizontal="center" vertical="center"/>
    </xf>
    <xf numFmtId="3" fontId="2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44" fontId="6" fillId="0" borderId="1" xfId="8" applyFont="1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/>
    </xf>
    <xf numFmtId="3" fontId="21" fillId="7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vertical="center"/>
    </xf>
    <xf numFmtId="3" fontId="21" fillId="8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44" fontId="6" fillId="8" borderId="1" xfId="8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Alignment="1"/>
    <xf numFmtId="44" fontId="6" fillId="0" borderId="0" xfId="13" applyFont="1" applyFill="1" applyAlignment="1">
      <alignment horizontal="center" vertical="center"/>
    </xf>
    <xf numFmtId="44" fontId="6" fillId="0" borderId="0" xfId="1" applyNumberFormat="1" applyFont="1" applyAlignment="1">
      <alignment wrapText="1"/>
    </xf>
    <xf numFmtId="0" fontId="6" fillId="9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1" applyNumberFormat="1" applyFont="1" applyAlignment="1" applyProtection="1">
      <alignment wrapText="1"/>
      <protection locked="0"/>
    </xf>
    <xf numFmtId="44" fontId="6" fillId="0" borderId="0" xfId="8" applyFont="1" applyAlignment="1" applyProtection="1">
      <alignment wrapText="1"/>
      <protection locked="0"/>
    </xf>
    <xf numFmtId="0" fontId="6" fillId="9" borderId="1" xfId="1" applyFont="1" applyFill="1" applyBorder="1" applyAlignment="1" applyProtection="1">
      <alignment wrapText="1"/>
      <protection locked="0"/>
    </xf>
    <xf numFmtId="41" fontId="6" fillId="9" borderId="10" xfId="0" applyNumberFormat="1" applyFont="1" applyFill="1" applyBorder="1" applyAlignment="1" applyProtection="1">
      <alignment horizontal="center" vertical="center"/>
      <protection locked="0"/>
    </xf>
    <xf numFmtId="0" fontId="6" fillId="9" borderId="1" xfId="1" applyFont="1" applyFill="1" applyBorder="1" applyAlignment="1" applyProtection="1">
      <alignment horizontal="center" wrapText="1"/>
      <protection locked="0"/>
    </xf>
    <xf numFmtId="0" fontId="31" fillId="9" borderId="1" xfId="1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Border="1" applyAlignment="1" applyProtection="1">
      <alignment horizontal="center" vertical="center" wrapText="1"/>
      <protection locked="0"/>
    </xf>
    <xf numFmtId="0" fontId="31" fillId="0" borderId="9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43" fontId="6" fillId="0" borderId="1" xfId="1" applyNumberFormat="1" applyFont="1" applyBorder="1" applyAlignment="1" applyProtection="1">
      <alignment wrapText="1"/>
      <protection locked="0"/>
    </xf>
    <xf numFmtId="3" fontId="6" fillId="5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2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5" xfId="1" applyNumberFormat="1" applyFont="1" applyFill="1" applyBorder="1" applyAlignment="1" applyProtection="1">
      <alignment horizontal="center" vertical="center" wrapText="1"/>
      <protection locked="0"/>
    </xf>
    <xf numFmtId="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4" fontId="6" fillId="5" borderId="20" xfId="1" applyNumberFormat="1" applyFont="1" applyFill="1" applyBorder="1" applyAlignment="1" applyProtection="1">
      <alignment horizontal="center" vertical="center" wrapText="1"/>
      <protection locked="0"/>
    </xf>
    <xf numFmtId="4" fontId="6" fillId="5" borderId="3" xfId="1" applyNumberFormat="1" applyFont="1" applyFill="1" applyBorder="1" applyAlignment="1" applyProtection="1">
      <alignment horizontal="center" vertical="center" wrapText="1"/>
      <protection locked="0"/>
    </xf>
    <xf numFmtId="1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14" fontId="6" fillId="2" borderId="22" xfId="1" applyNumberFormat="1" applyFont="1" applyFill="1" applyBorder="1" applyAlignment="1" applyProtection="1">
      <alignment horizontal="center" vertical="center" wrapText="1"/>
      <protection locked="0"/>
    </xf>
    <xf numFmtId="1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 applyProtection="1">
      <alignment wrapText="1"/>
      <protection locked="0"/>
    </xf>
    <xf numFmtId="0" fontId="6" fillId="0" borderId="25" xfId="1" applyFont="1" applyBorder="1" applyAlignment="1" applyProtection="1">
      <alignment wrapText="1"/>
      <protection locked="0"/>
    </xf>
    <xf numFmtId="0" fontId="6" fillId="0" borderId="10" xfId="1" applyFont="1" applyBorder="1" applyAlignment="1" applyProtection="1">
      <alignment wrapText="1"/>
      <protection locked="0"/>
    </xf>
    <xf numFmtId="43" fontId="6" fillId="0" borderId="4" xfId="1" applyNumberFormat="1" applyFont="1" applyBorder="1" applyAlignment="1" applyProtection="1">
      <alignment wrapText="1"/>
      <protection locked="0"/>
    </xf>
    <xf numFmtId="0" fontId="6" fillId="0" borderId="4" xfId="1" applyFont="1" applyBorder="1" applyAlignment="1" applyProtection="1">
      <alignment wrapText="1"/>
      <protection locked="0"/>
    </xf>
    <xf numFmtId="43" fontId="6" fillId="0" borderId="26" xfId="1" applyNumberFormat="1" applyFont="1" applyBorder="1" applyAlignment="1" applyProtection="1">
      <alignment wrapText="1"/>
      <protection locked="0"/>
    </xf>
    <xf numFmtId="3" fontId="6" fillId="9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4" xfId="1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14" fontId="6" fillId="2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wrapText="1"/>
      <protection locked="0"/>
    </xf>
    <xf numFmtId="0" fontId="6" fillId="0" borderId="27" xfId="1" applyFont="1" applyBorder="1" applyAlignment="1" applyProtection="1">
      <alignment wrapText="1"/>
      <protection locked="0"/>
    </xf>
    <xf numFmtId="0" fontId="6" fillId="0" borderId="9" xfId="1" applyFont="1" applyBorder="1" applyAlignment="1">
      <alignment wrapText="1"/>
    </xf>
    <xf numFmtId="14" fontId="6" fillId="2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>
      <alignment horizontal="center" vertical="center" wrapText="1"/>
    </xf>
    <xf numFmtId="0" fontId="6" fillId="0" borderId="32" xfId="1" applyFont="1" applyBorder="1" applyAlignment="1">
      <alignment wrapText="1"/>
    </xf>
    <xf numFmtId="0" fontId="6" fillId="0" borderId="10" xfId="1" applyFont="1" applyBorder="1" applyAlignment="1">
      <alignment wrapText="1"/>
    </xf>
    <xf numFmtId="0" fontId="6" fillId="9" borderId="1" xfId="1" applyFont="1" applyFill="1" applyBorder="1" applyAlignment="1">
      <alignment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44" fontId="28" fillId="8" borderId="6" xfId="13" applyFont="1" applyFill="1" applyBorder="1" applyAlignment="1">
      <alignment horizontal="center" vertical="center" textRotation="255"/>
    </xf>
    <xf numFmtId="44" fontId="28" fillId="8" borderId="7" xfId="13" applyFont="1" applyFill="1" applyBorder="1" applyAlignment="1">
      <alignment horizontal="center" vertical="center" textRotation="255"/>
    </xf>
    <xf numFmtId="44" fontId="28" fillId="8" borderId="8" xfId="13" applyFont="1" applyFill="1" applyBorder="1" applyAlignment="1">
      <alignment horizontal="center" vertical="center" textRotation="255"/>
    </xf>
    <xf numFmtId="0" fontId="20" fillId="7" borderId="6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6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3" fontId="31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28" fillId="8" borderId="6" xfId="8" applyFont="1" applyFill="1" applyBorder="1" applyAlignment="1">
      <alignment horizontal="center" vertical="center" textRotation="255"/>
    </xf>
    <xf numFmtId="44" fontId="28" fillId="8" borderId="7" xfId="8" applyFont="1" applyFill="1" applyBorder="1" applyAlignment="1">
      <alignment horizontal="center" vertical="center" textRotation="255"/>
    </xf>
    <xf numFmtId="44" fontId="28" fillId="8" borderId="8" xfId="8" applyFont="1" applyFill="1" applyBorder="1" applyAlignment="1">
      <alignment horizontal="center" vertical="center" textRotation="255"/>
    </xf>
    <xf numFmtId="0" fontId="6" fillId="11" borderId="11" xfId="1" applyFont="1" applyFill="1" applyBorder="1" applyAlignment="1" applyProtection="1">
      <alignment horizontal="left"/>
      <protection locked="0"/>
    </xf>
    <xf numFmtId="0" fontId="6" fillId="11" borderId="12" xfId="1" applyFont="1" applyFill="1" applyBorder="1" applyAlignment="1" applyProtection="1">
      <alignment horizontal="left"/>
      <protection locked="0"/>
    </xf>
    <xf numFmtId="0" fontId="6" fillId="11" borderId="18" xfId="1" applyFont="1" applyFill="1" applyBorder="1" applyAlignment="1" applyProtection="1">
      <alignment horizontal="left"/>
      <protection locked="0"/>
    </xf>
    <xf numFmtId="0" fontId="6" fillId="11" borderId="14" xfId="1" applyFont="1" applyFill="1" applyBorder="1" applyAlignment="1">
      <alignment horizontal="left" vertical="center" wrapText="1"/>
    </xf>
    <xf numFmtId="0" fontId="6" fillId="11" borderId="19" xfId="1" applyFont="1" applyFill="1" applyBorder="1" applyAlignment="1">
      <alignment horizontal="left" vertical="center" wrapText="1"/>
    </xf>
    <xf numFmtId="0" fontId="6" fillId="11" borderId="15" xfId="1" applyFont="1" applyFill="1" applyBorder="1" applyAlignment="1">
      <alignment horizontal="left" vertical="center" wrapText="1"/>
    </xf>
    <xf numFmtId="0" fontId="6" fillId="11" borderId="16" xfId="1" applyFont="1" applyFill="1" applyBorder="1" applyAlignment="1">
      <alignment horizontal="left" vertical="center" wrapText="1"/>
    </xf>
    <xf numFmtId="0" fontId="6" fillId="11" borderId="0" xfId="1" applyFont="1" applyFill="1" applyBorder="1" applyAlignment="1">
      <alignment horizontal="left" vertical="center" wrapText="1"/>
    </xf>
    <xf numFmtId="0" fontId="6" fillId="11" borderId="17" xfId="1" applyFont="1" applyFill="1" applyBorder="1" applyAlignment="1">
      <alignment horizontal="left" vertical="center" wrapText="1"/>
    </xf>
    <xf numFmtId="44" fontId="6" fillId="11" borderId="14" xfId="13" applyFont="1" applyFill="1" applyBorder="1" applyAlignment="1" applyProtection="1">
      <alignment horizontal="left"/>
      <protection locked="0"/>
    </xf>
    <xf numFmtId="44" fontId="6" fillId="11" borderId="19" xfId="13" applyFont="1" applyFill="1" applyBorder="1" applyAlignment="1" applyProtection="1">
      <alignment horizontal="left"/>
      <protection locked="0"/>
    </xf>
    <xf numFmtId="44" fontId="6" fillId="11" borderId="15" xfId="13" applyFont="1" applyFill="1" applyBorder="1" applyAlignment="1" applyProtection="1">
      <alignment horizontal="left"/>
      <protection locked="0"/>
    </xf>
    <xf numFmtId="44" fontId="6" fillId="11" borderId="16" xfId="13" applyFont="1" applyFill="1" applyBorder="1" applyAlignment="1" applyProtection="1">
      <alignment horizontal="left"/>
      <protection locked="0"/>
    </xf>
    <xf numFmtId="44" fontId="6" fillId="11" borderId="0" xfId="13" applyFont="1" applyFill="1" applyBorder="1" applyAlignment="1" applyProtection="1">
      <alignment horizontal="left"/>
      <protection locked="0"/>
    </xf>
    <xf numFmtId="44" fontId="6" fillId="11" borderId="17" xfId="13" applyFont="1" applyFill="1" applyBorder="1" applyAlignment="1" applyProtection="1">
      <alignment horizontal="left"/>
      <protection locked="0"/>
    </xf>
    <xf numFmtId="44" fontId="6" fillId="11" borderId="11" xfId="13" applyFont="1" applyFill="1" applyBorder="1" applyAlignment="1" applyProtection="1">
      <alignment horizontal="left"/>
      <protection locked="0"/>
    </xf>
    <xf numFmtId="44" fontId="6" fillId="11" borderId="12" xfId="13" applyFont="1" applyFill="1" applyBorder="1" applyAlignment="1" applyProtection="1">
      <alignment horizontal="left"/>
      <protection locked="0"/>
    </xf>
    <xf numFmtId="44" fontId="6" fillId="11" borderId="18" xfId="13" applyFont="1" applyFill="1" applyBorder="1" applyAlignment="1" applyProtection="1">
      <alignment horizontal="left"/>
      <protection locked="0"/>
    </xf>
    <xf numFmtId="0" fontId="6" fillId="6" borderId="9" xfId="0" applyNumberFormat="1" applyFont="1" applyFill="1" applyBorder="1" applyAlignment="1">
      <alignment horizontal="center" vertical="center" wrapText="1"/>
    </xf>
    <xf numFmtId="0" fontId="6" fillId="6" borderId="13" xfId="0" applyNumberFormat="1" applyFont="1" applyFill="1" applyBorder="1" applyAlignment="1">
      <alignment horizontal="center" vertical="center" wrapText="1"/>
    </xf>
    <xf numFmtId="0" fontId="6" fillId="6" borderId="10" xfId="0" applyNumberFormat="1" applyFont="1" applyFill="1" applyBorder="1" applyAlignment="1">
      <alignment horizontal="center" vertical="center" wrapText="1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415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097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G259"/>
  <sheetViews>
    <sheetView zoomScaleNormal="100" workbookViewId="0">
      <selection activeCell="L258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4.7109375" style="18" customWidth="1"/>
    <col min="15" max="15" width="14.42578125" style="18" customWidth="1"/>
    <col min="16" max="16" width="15.28515625" style="18" customWidth="1"/>
    <col min="17" max="17" width="15.42578125" style="18" customWidth="1"/>
    <col min="18" max="18" width="14.85546875" style="18" customWidth="1"/>
    <col min="19" max="19" width="13.28515625" style="18" customWidth="1"/>
    <col min="20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3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783</v>
      </c>
      <c r="O1" s="214" t="s">
        <v>784</v>
      </c>
      <c r="P1" s="214" t="s">
        <v>785</v>
      </c>
      <c r="Q1" s="214" t="s">
        <v>786</v>
      </c>
      <c r="R1" s="233" t="s">
        <v>787</v>
      </c>
      <c r="S1" s="214" t="s">
        <v>788</v>
      </c>
      <c r="T1" s="214" t="s">
        <v>789</v>
      </c>
      <c r="U1" s="214" t="s">
        <v>790</v>
      </c>
      <c r="V1" s="214" t="s">
        <v>791</v>
      </c>
      <c r="W1" s="214" t="s">
        <v>792</v>
      </c>
      <c r="X1" s="214" t="s">
        <v>915</v>
      </c>
      <c r="Y1" s="214" t="s">
        <v>916</v>
      </c>
      <c r="Z1" s="214" t="s">
        <v>917</v>
      </c>
      <c r="AA1" s="214" t="s">
        <v>918</v>
      </c>
      <c r="AB1" s="214" t="s">
        <v>919</v>
      </c>
      <c r="AC1" s="214" t="s">
        <v>920</v>
      </c>
      <c r="AD1" s="214" t="s">
        <v>921</v>
      </c>
      <c r="AE1" s="214" t="s">
        <v>922</v>
      </c>
      <c r="AF1" s="214" t="s">
        <v>923</v>
      </c>
      <c r="AG1" s="214" t="s">
        <v>924</v>
      </c>
    </row>
    <row r="2" spans="1:33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33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</row>
    <row r="3" spans="1:33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43122</v>
      </c>
      <c r="O3" s="25">
        <v>43122</v>
      </c>
      <c r="P3" s="25">
        <v>43123</v>
      </c>
      <c r="Q3" s="25">
        <v>43123</v>
      </c>
      <c r="R3" s="25">
        <v>43123</v>
      </c>
      <c r="S3" s="25">
        <v>43131</v>
      </c>
      <c r="T3" s="25">
        <v>43187</v>
      </c>
      <c r="U3" s="25">
        <v>43187</v>
      </c>
      <c r="V3" s="25">
        <v>43187</v>
      </c>
      <c r="W3" s="25">
        <v>43207</v>
      </c>
      <c r="X3" s="25">
        <v>43258</v>
      </c>
      <c r="Y3" s="25">
        <v>43258</v>
      </c>
      <c r="Z3" s="25">
        <v>43259</v>
      </c>
      <c r="AA3" s="25">
        <v>43326</v>
      </c>
      <c r="AB3" s="25">
        <v>43326</v>
      </c>
      <c r="AC3" s="25">
        <v>43326</v>
      </c>
      <c r="AD3" s="25">
        <v>43327</v>
      </c>
      <c r="AE3" s="25">
        <v>43327</v>
      </c>
      <c r="AF3" s="25">
        <v>43328</v>
      </c>
      <c r="AG3" s="25">
        <v>43357</v>
      </c>
    </row>
    <row r="4" spans="1:33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10</v>
      </c>
      <c r="L4" s="26">
        <f>K4-(SUM(N4:AG4))</f>
        <v>10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10</v>
      </c>
      <c r="L5" s="26">
        <f t="shared" ref="L5:L68" si="0">K5-(SUM(N5:AG5))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>
        <v>10</v>
      </c>
      <c r="AA5" s="32"/>
      <c r="AB5" s="32"/>
      <c r="AC5" s="32"/>
      <c r="AD5" s="32"/>
      <c r="AE5" s="32"/>
      <c r="AF5" s="32"/>
      <c r="AG5" s="32"/>
    </row>
    <row r="6" spans="1:33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5</v>
      </c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>
        <v>5</v>
      </c>
      <c r="AA7" s="32"/>
      <c r="AB7" s="32"/>
      <c r="AC7" s="32"/>
      <c r="AD7" s="32"/>
      <c r="AE7" s="32"/>
      <c r="AF7" s="32"/>
      <c r="AG7" s="32"/>
    </row>
    <row r="8" spans="1:33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5</v>
      </c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>
        <v>5</v>
      </c>
      <c r="AA8" s="32"/>
      <c r="AB8" s="32"/>
      <c r="AC8" s="32"/>
      <c r="AD8" s="32"/>
      <c r="AE8" s="32"/>
      <c r="AF8" s="32"/>
      <c r="AG8" s="32"/>
    </row>
    <row r="9" spans="1:33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15</v>
      </c>
      <c r="L9" s="26">
        <f t="shared" si="0"/>
        <v>9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>
        <v>6</v>
      </c>
      <c r="AB9" s="32"/>
      <c r="AC9" s="32"/>
      <c r="AD9" s="32"/>
      <c r="AE9" s="32"/>
      <c r="AF9" s="32"/>
      <c r="AG9" s="32"/>
    </row>
    <row r="10" spans="1:33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30</v>
      </c>
      <c r="L10" s="26">
        <f t="shared" si="0"/>
        <v>0</v>
      </c>
      <c r="M10" s="27" t="str">
        <f t="shared" si="1"/>
        <v>OK</v>
      </c>
      <c r="N10" s="32"/>
      <c r="O10" s="32"/>
      <c r="P10" s="32">
        <v>10</v>
      </c>
      <c r="Q10" s="32"/>
      <c r="R10" s="32"/>
      <c r="S10" s="32"/>
      <c r="T10" s="32">
        <v>20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1600</v>
      </c>
      <c r="L14" s="26">
        <f t="shared" si="0"/>
        <v>1480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>
        <v>36</v>
      </c>
      <c r="U14" s="32"/>
      <c r="V14" s="32"/>
      <c r="W14" s="32"/>
      <c r="X14" s="32">
        <v>36</v>
      </c>
      <c r="Y14" s="32"/>
      <c r="Z14" s="32"/>
      <c r="AA14" s="32"/>
      <c r="AB14" s="32"/>
      <c r="AC14" s="32"/>
      <c r="AD14" s="32"/>
      <c r="AE14" s="32">
        <v>48</v>
      </c>
      <c r="AF14" s="32"/>
      <c r="AG14" s="32"/>
    </row>
    <row r="15" spans="1:33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20</v>
      </c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>
        <v>20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24</v>
      </c>
      <c r="L16" s="26">
        <f t="shared" si="0"/>
        <v>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>
        <v>24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36</v>
      </c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>
        <v>36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36</v>
      </c>
      <c r="L18" s="26">
        <f t="shared" si="0"/>
        <v>0</v>
      </c>
      <c r="M18" s="27" t="str">
        <f t="shared" si="1"/>
        <v>OK</v>
      </c>
      <c r="N18" s="32"/>
      <c r="O18" s="32"/>
      <c r="P18" s="32">
        <v>36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10</v>
      </c>
      <c r="L19" s="26">
        <f t="shared" si="0"/>
        <v>10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0"/>
        <v>5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>
        <v>5</v>
      </c>
      <c r="AB20" s="32"/>
      <c r="AC20" s="32"/>
      <c r="AD20" s="32"/>
      <c r="AE20" s="32"/>
      <c r="AF20" s="32"/>
      <c r="AG20" s="32"/>
    </row>
    <row r="21" spans="1:33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10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spans="1:33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240</v>
      </c>
      <c r="L22" s="26">
        <f t="shared" si="0"/>
        <v>240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240</v>
      </c>
      <c r="L23" s="26">
        <f t="shared" si="0"/>
        <v>168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>
        <v>72</v>
      </c>
      <c r="Z23" s="32"/>
      <c r="AA23" s="32"/>
      <c r="AB23" s="32"/>
      <c r="AC23" s="32"/>
      <c r="AD23" s="32"/>
      <c r="AE23" s="32"/>
      <c r="AF23" s="32"/>
      <c r="AG23" s="32"/>
    </row>
    <row r="24" spans="1:33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24</v>
      </c>
      <c r="L24" s="26">
        <f t="shared" si="0"/>
        <v>0</v>
      </c>
      <c r="M24" s="27" t="str">
        <f t="shared" si="1"/>
        <v>OK</v>
      </c>
      <c r="N24" s="32">
        <v>6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>
        <v>18</v>
      </c>
      <c r="AE24" s="32"/>
      <c r="AF24" s="32"/>
      <c r="AG24" s="32"/>
    </row>
    <row r="25" spans="1:33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spans="1:33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>
        <v>2</v>
      </c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>
        <v>2</v>
      </c>
      <c r="AA26" s="32"/>
      <c r="AB26" s="32"/>
      <c r="AC26" s="32"/>
      <c r="AD26" s="32"/>
      <c r="AE26" s="32"/>
      <c r="AF26" s="32"/>
      <c r="AG26" s="32"/>
    </row>
    <row r="27" spans="1:33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5</v>
      </c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>
        <v>5</v>
      </c>
      <c r="AA27" s="32"/>
      <c r="AB27" s="32"/>
      <c r="AC27" s="32"/>
      <c r="AD27" s="32"/>
      <c r="AE27" s="32"/>
      <c r="AF27" s="32"/>
      <c r="AG27" s="32"/>
    </row>
    <row r="28" spans="1:33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25</v>
      </c>
      <c r="L28" s="26">
        <f t="shared" si="0"/>
        <v>25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3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10</v>
      </c>
      <c r="L30" s="26">
        <f t="shared" si="0"/>
        <v>5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>
        <v>5</v>
      </c>
      <c r="AA30" s="32"/>
      <c r="AB30" s="32"/>
      <c r="AC30" s="32"/>
      <c r="AD30" s="32"/>
      <c r="AE30" s="32"/>
      <c r="AF30" s="32"/>
      <c r="AG30" s="32"/>
    </row>
    <row r="31" spans="1:33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40</v>
      </c>
      <c r="L31" s="26">
        <f t="shared" si="0"/>
        <v>10</v>
      </c>
      <c r="M31" s="27" t="str">
        <f t="shared" si="1"/>
        <v>OK</v>
      </c>
      <c r="N31" s="32"/>
      <c r="O31" s="32"/>
      <c r="P31" s="32"/>
      <c r="Q31" s="32"/>
      <c r="R31" s="32">
        <v>15</v>
      </c>
      <c r="S31" s="32"/>
      <c r="T31" s="32"/>
      <c r="U31" s="32"/>
      <c r="V31" s="32"/>
      <c r="W31" s="32"/>
      <c r="X31" s="32"/>
      <c r="Y31" s="32"/>
      <c r="Z31" s="32"/>
      <c r="AA31" s="32">
        <v>15</v>
      </c>
      <c r="AB31" s="32"/>
      <c r="AC31" s="32"/>
      <c r="AD31" s="32"/>
      <c r="AE31" s="32"/>
      <c r="AF31" s="32"/>
      <c r="AG31" s="32"/>
    </row>
    <row r="32" spans="1:33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1200</v>
      </c>
      <c r="L32" s="26">
        <f t="shared" si="0"/>
        <v>0</v>
      </c>
      <c r="M32" s="27" t="str">
        <f t="shared" si="1"/>
        <v>OK</v>
      </c>
      <c r="N32" s="32"/>
      <c r="O32" s="32"/>
      <c r="P32" s="32">
        <v>800</v>
      </c>
      <c r="Q32" s="32"/>
      <c r="R32" s="32"/>
      <c r="S32" s="32"/>
      <c r="T32" s="32">
        <v>400</v>
      </c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2700-200</f>
        <v>2500</v>
      </c>
      <c r="L33" s="26">
        <f t="shared" si="0"/>
        <v>0</v>
      </c>
      <c r="M33" s="27" t="str">
        <f t="shared" si="1"/>
        <v>OK</v>
      </c>
      <c r="N33" s="32"/>
      <c r="O33" s="32"/>
      <c r="P33" s="32">
        <v>1000</v>
      </c>
      <c r="Q33" s="32"/>
      <c r="R33" s="32"/>
      <c r="S33" s="32"/>
      <c r="T33" s="32">
        <v>400</v>
      </c>
      <c r="U33" s="32"/>
      <c r="V33" s="32"/>
      <c r="W33" s="32"/>
      <c r="X33" s="32">
        <v>1100</v>
      </c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>
        <v>100</v>
      </c>
      <c r="AF35" s="32"/>
      <c r="AG35" s="32"/>
    </row>
    <row r="36" spans="1:33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48</v>
      </c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>
        <v>12</v>
      </c>
      <c r="S36" s="32"/>
      <c r="T36" s="32"/>
      <c r="U36" s="32">
        <v>24</v>
      </c>
      <c r="V36" s="32"/>
      <c r="W36" s="32"/>
      <c r="X36" s="32"/>
      <c r="Y36" s="32"/>
      <c r="Z36" s="32">
        <v>12</v>
      </c>
      <c r="AA36" s="32"/>
      <c r="AB36" s="32"/>
      <c r="AC36" s="32"/>
      <c r="AD36" s="32"/>
      <c r="AE36" s="32"/>
      <c r="AF36" s="32"/>
      <c r="AG36" s="32"/>
    </row>
    <row r="37" spans="1:33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48</v>
      </c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>
        <v>24</v>
      </c>
      <c r="S37" s="32"/>
      <c r="T37" s="32"/>
      <c r="U37" s="32">
        <v>24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</row>
    <row r="38" spans="1:33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/>
      <c r="L38" s="26">
        <f t="shared" si="0"/>
        <v>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  <row r="39" spans="1:33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24</v>
      </c>
      <c r="L39" s="26">
        <f t="shared" si="0"/>
        <v>0</v>
      </c>
      <c r="M39" s="27" t="str">
        <f t="shared" si="1"/>
        <v>OK</v>
      </c>
      <c r="N39" s="32"/>
      <c r="O39" s="32"/>
      <c r="P39" s="32"/>
      <c r="Q39" s="32"/>
      <c r="R39" s="32">
        <v>12</v>
      </c>
      <c r="S39" s="32"/>
      <c r="T39" s="32"/>
      <c r="U39" s="32">
        <v>12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</row>
    <row r="40" spans="1:33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180</v>
      </c>
      <c r="L40" s="26">
        <f t="shared" si="0"/>
        <v>36</v>
      </c>
      <c r="M40" s="27" t="str">
        <f t="shared" si="1"/>
        <v>OK</v>
      </c>
      <c r="N40" s="32"/>
      <c r="O40" s="32"/>
      <c r="P40" s="32"/>
      <c r="Q40" s="32"/>
      <c r="R40" s="32">
        <v>60</v>
      </c>
      <c r="S40" s="32"/>
      <c r="T40" s="32"/>
      <c r="U40" s="32"/>
      <c r="V40" s="32"/>
      <c r="W40" s="32"/>
      <c r="X40" s="32"/>
      <c r="Y40" s="32"/>
      <c r="Z40" s="32">
        <v>24</v>
      </c>
      <c r="AA40" s="32">
        <v>60</v>
      </c>
      <c r="AB40" s="32"/>
      <c r="AC40" s="32"/>
      <c r="AD40" s="32"/>
      <c r="AE40" s="32"/>
      <c r="AF40" s="32"/>
      <c r="AG40" s="32"/>
    </row>
    <row r="41" spans="1:33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60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>
        <v>12</v>
      </c>
      <c r="S41" s="32"/>
      <c r="T41" s="32"/>
      <c r="U41" s="32"/>
      <c r="V41" s="32"/>
      <c r="W41" s="32"/>
      <c r="X41" s="32"/>
      <c r="Y41" s="32"/>
      <c r="Z41" s="32">
        <v>12</v>
      </c>
      <c r="AA41" s="32">
        <v>36</v>
      </c>
      <c r="AB41" s="32"/>
      <c r="AC41" s="32"/>
      <c r="AD41" s="32"/>
      <c r="AE41" s="32"/>
      <c r="AF41" s="32"/>
      <c r="AG41" s="32"/>
    </row>
    <row r="42" spans="1:33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60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>
        <v>12</v>
      </c>
      <c r="S42" s="32"/>
      <c r="T42" s="32"/>
      <c r="U42" s="32"/>
      <c r="V42" s="32"/>
      <c r="W42" s="32"/>
      <c r="X42" s="32"/>
      <c r="Y42" s="32"/>
      <c r="Z42" s="32">
        <v>12</v>
      </c>
      <c r="AA42" s="32">
        <v>36</v>
      </c>
      <c r="AB42" s="32"/>
      <c r="AC42" s="32"/>
      <c r="AD42" s="32"/>
      <c r="AE42" s="32"/>
      <c r="AF42" s="32"/>
      <c r="AG42" s="32"/>
    </row>
    <row r="43" spans="1:33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60</v>
      </c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>
        <v>36</v>
      </c>
      <c r="S43" s="32"/>
      <c r="T43" s="32"/>
      <c r="U43" s="32"/>
      <c r="V43" s="32"/>
      <c r="W43" s="32"/>
      <c r="X43" s="32"/>
      <c r="Y43" s="32"/>
      <c r="Z43" s="32">
        <v>12</v>
      </c>
      <c r="AA43" s="32">
        <v>12</v>
      </c>
      <c r="AB43" s="32"/>
      <c r="AC43" s="32"/>
      <c r="AD43" s="32"/>
      <c r="AE43" s="32"/>
      <c r="AF43" s="32"/>
      <c r="AG43" s="32"/>
    </row>
    <row r="44" spans="1:33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48</v>
      </c>
      <c r="L44" s="26">
        <f t="shared" si="0"/>
        <v>24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>
        <v>24</v>
      </c>
      <c r="AB44" s="32"/>
      <c r="AC44" s="32"/>
      <c r="AD44" s="32"/>
      <c r="AE44" s="32"/>
      <c r="AF44" s="32"/>
      <c r="AG44" s="32"/>
    </row>
    <row r="45" spans="1:33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f>8+8</f>
        <v>16</v>
      </c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>
        <v>3</v>
      </c>
      <c r="S45" s="32"/>
      <c r="T45" s="32"/>
      <c r="U45" s="32"/>
      <c r="V45" s="32"/>
      <c r="W45" s="32"/>
      <c r="X45" s="32"/>
      <c r="Y45" s="32"/>
      <c r="Z45" s="32">
        <v>3</v>
      </c>
      <c r="AA45" s="32"/>
      <c r="AB45" s="32"/>
      <c r="AC45" s="32"/>
      <c r="AD45" s="32"/>
      <c r="AE45" s="32"/>
      <c r="AF45" s="32"/>
      <c r="AG45" s="32">
        <v>10</v>
      </c>
    </row>
    <row r="46" spans="1:33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>
        <v>36</v>
      </c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>
        <v>12</v>
      </c>
      <c r="S46" s="32"/>
      <c r="T46" s="32"/>
      <c r="U46" s="32"/>
      <c r="V46" s="32"/>
      <c r="W46" s="32"/>
      <c r="X46" s="32"/>
      <c r="Y46" s="32"/>
      <c r="Z46" s="32">
        <v>24</v>
      </c>
      <c r="AA46" s="32"/>
      <c r="AB46" s="32"/>
      <c r="AC46" s="32"/>
      <c r="AD46" s="32"/>
      <c r="AE46" s="32"/>
      <c r="AF46" s="32"/>
      <c r="AG46" s="32"/>
    </row>
    <row r="47" spans="1:33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>
        <v>36</v>
      </c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>
        <v>12</v>
      </c>
      <c r="S47" s="32"/>
      <c r="T47" s="32"/>
      <c r="U47" s="32"/>
      <c r="V47" s="32"/>
      <c r="W47" s="32"/>
      <c r="X47" s="32"/>
      <c r="Y47" s="32"/>
      <c r="Z47" s="32">
        <v>24</v>
      </c>
      <c r="AA47" s="32"/>
      <c r="AB47" s="32"/>
      <c r="AC47" s="32"/>
      <c r="AD47" s="32"/>
      <c r="AE47" s="32"/>
      <c r="AF47" s="32"/>
      <c r="AG47" s="32"/>
    </row>
    <row r="48" spans="1:33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>
        <v>60</v>
      </c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>
        <v>12</v>
      </c>
      <c r="S48" s="32"/>
      <c r="T48" s="32"/>
      <c r="U48" s="32"/>
      <c r="V48" s="32"/>
      <c r="W48" s="32"/>
      <c r="X48" s="32"/>
      <c r="Y48" s="32"/>
      <c r="Z48" s="32">
        <v>36</v>
      </c>
      <c r="AA48" s="32"/>
      <c r="AB48" s="32"/>
      <c r="AC48" s="32"/>
      <c r="AD48" s="32"/>
      <c r="AE48" s="32"/>
      <c r="AF48" s="32"/>
      <c r="AG48" s="32">
        <v>12</v>
      </c>
    </row>
    <row r="49" spans="1:33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>
        <v>36</v>
      </c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>
        <v>12</v>
      </c>
      <c r="S49" s="32"/>
      <c r="T49" s="32"/>
      <c r="U49" s="32"/>
      <c r="V49" s="32"/>
      <c r="W49" s="32"/>
      <c r="X49" s="32"/>
      <c r="Y49" s="32"/>
      <c r="Z49" s="32">
        <v>24</v>
      </c>
      <c r="AA49" s="32"/>
      <c r="AB49" s="32"/>
      <c r="AC49" s="32"/>
      <c r="AD49" s="32"/>
      <c r="AE49" s="32"/>
      <c r="AF49" s="32"/>
      <c r="AG49" s="32"/>
    </row>
    <row r="50" spans="1:33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>
        <v>36</v>
      </c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>
        <v>12</v>
      </c>
      <c r="S50" s="32"/>
      <c r="T50" s="32"/>
      <c r="U50" s="32"/>
      <c r="V50" s="32"/>
      <c r="W50" s="32"/>
      <c r="X50" s="32"/>
      <c r="Y50" s="32"/>
      <c r="Z50" s="32">
        <v>24</v>
      </c>
      <c r="AA50" s="32"/>
      <c r="AB50" s="32"/>
      <c r="AC50" s="32"/>
      <c r="AD50" s="32"/>
      <c r="AE50" s="32"/>
      <c r="AF50" s="32"/>
      <c r="AG50" s="32"/>
    </row>
    <row r="51" spans="1:33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60</v>
      </c>
      <c r="L51" s="26">
        <f t="shared" si="0"/>
        <v>20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>
        <v>40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</row>
    <row r="52" spans="1:33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1:33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</row>
    <row r="54" spans="1:33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12</v>
      </c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>
        <v>12</v>
      </c>
      <c r="AA54" s="32"/>
      <c r="AB54" s="32"/>
      <c r="AC54" s="32"/>
      <c r="AD54" s="32"/>
      <c r="AE54" s="32"/>
      <c r="AF54" s="32"/>
      <c r="AG54" s="32"/>
    </row>
    <row r="55" spans="1:33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12</v>
      </c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>
        <v>12</v>
      </c>
      <c r="AA55" s="32"/>
      <c r="AB55" s="32"/>
      <c r="AC55" s="32"/>
      <c r="AD55" s="32"/>
      <c r="AE55" s="32"/>
      <c r="AF55" s="32"/>
      <c r="AG55" s="32"/>
    </row>
    <row r="56" spans="1:33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</row>
    <row r="57" spans="1:33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>
        <v>12</v>
      </c>
      <c r="L57" s="26">
        <f t="shared" si="0"/>
        <v>12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</row>
    <row r="58" spans="1:33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48</v>
      </c>
      <c r="L58" s="26">
        <f t="shared" si="0"/>
        <v>48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</row>
    <row r="59" spans="1:33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48</v>
      </c>
      <c r="L59" s="26">
        <f t="shared" si="0"/>
        <v>48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</row>
    <row r="60" spans="1:33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/>
      <c r="L60" s="26">
        <f t="shared" si="0"/>
        <v>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</row>
    <row r="61" spans="1:33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36</v>
      </c>
      <c r="L61" s="26">
        <f t="shared" si="0"/>
        <v>36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</row>
    <row r="62" spans="1:33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8</v>
      </c>
      <c r="L62" s="26">
        <f t="shared" si="0"/>
        <v>3</v>
      </c>
      <c r="M62" s="27" t="str">
        <f t="shared" si="1"/>
        <v>OK</v>
      </c>
      <c r="N62" s="32">
        <v>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</row>
    <row r="63" spans="1:33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100</v>
      </c>
      <c r="L63" s="26">
        <f t="shared" si="0"/>
        <v>100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</row>
    <row r="64" spans="1:33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</row>
    <row r="65" spans="1:33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>
        <v>100</v>
      </c>
      <c r="L65" s="26">
        <f t="shared" si="0"/>
        <v>100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</row>
    <row r="66" spans="1:33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100</v>
      </c>
      <c r="L66" s="26">
        <f t="shared" si="0"/>
        <v>100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</row>
    <row r="67" spans="1:33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100</v>
      </c>
      <c r="L67" s="26">
        <f t="shared" si="0"/>
        <v>100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</row>
    <row r="68" spans="1:33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>
        <v>50</v>
      </c>
      <c r="L68" s="26">
        <f t="shared" si="0"/>
        <v>50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</row>
    <row r="69" spans="1:33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/>
      <c r="L69" s="26">
        <f t="shared" ref="L69:L132" si="2">K69-(SUM(N69:AG69))</f>
        <v>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</row>
    <row r="70" spans="1:33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80</v>
      </c>
      <c r="L70" s="26">
        <f t="shared" si="2"/>
        <v>40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>
        <v>40</v>
      </c>
      <c r="Z70" s="32"/>
      <c r="AA70" s="32"/>
      <c r="AB70" s="32"/>
      <c r="AC70" s="32"/>
      <c r="AD70" s="32"/>
      <c r="AE70" s="32"/>
      <c r="AF70" s="32"/>
      <c r="AG70" s="32"/>
    </row>
    <row r="71" spans="1:33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80</v>
      </c>
      <c r="L71" s="26">
        <f t="shared" si="2"/>
        <v>80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</row>
    <row r="72" spans="1:33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80</v>
      </c>
      <c r="L72" s="26">
        <f t="shared" si="2"/>
        <v>50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>
        <v>30</v>
      </c>
      <c r="Z72" s="32"/>
      <c r="AA72" s="32"/>
      <c r="AB72" s="32"/>
      <c r="AC72" s="32"/>
      <c r="AD72" s="32"/>
      <c r="AE72" s="32"/>
      <c r="AF72" s="32"/>
      <c r="AG72" s="32"/>
    </row>
    <row r="73" spans="1:33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40</v>
      </c>
      <c r="L73" s="26">
        <f t="shared" si="2"/>
        <v>40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</row>
    <row r="74" spans="1:33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24</v>
      </c>
      <c r="L74" s="26">
        <f t="shared" si="2"/>
        <v>24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</row>
    <row r="75" spans="1:33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24</v>
      </c>
      <c r="L75" s="26">
        <f t="shared" si="2"/>
        <v>24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</row>
    <row r="76" spans="1:33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24</v>
      </c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>
        <v>24</v>
      </c>
      <c r="AE76" s="32"/>
      <c r="AF76" s="32"/>
      <c r="AG76" s="32"/>
    </row>
    <row r="77" spans="1:33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15</v>
      </c>
      <c r="L77" s="26">
        <f t="shared" si="2"/>
        <v>15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</row>
    <row r="78" spans="1:33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400</v>
      </c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>
        <v>100</v>
      </c>
      <c r="S78" s="32"/>
      <c r="T78" s="32"/>
      <c r="U78" s="32"/>
      <c r="V78" s="32"/>
      <c r="W78" s="32"/>
      <c r="X78" s="32"/>
      <c r="Y78" s="32"/>
      <c r="Z78" s="32">
        <v>300</v>
      </c>
      <c r="AA78" s="32"/>
      <c r="AB78" s="32"/>
      <c r="AC78" s="32"/>
      <c r="AD78" s="32"/>
      <c r="AE78" s="32"/>
      <c r="AF78" s="32"/>
      <c r="AG78" s="32"/>
    </row>
    <row r="79" spans="1:33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96</v>
      </c>
      <c r="L79" s="26">
        <f t="shared" si="2"/>
        <v>36</v>
      </c>
      <c r="M79" s="27" t="str">
        <f t="shared" si="3"/>
        <v>OK</v>
      </c>
      <c r="N79" s="32"/>
      <c r="O79" s="32"/>
      <c r="P79" s="32"/>
      <c r="Q79" s="32"/>
      <c r="R79" s="32">
        <v>12</v>
      </c>
      <c r="S79" s="32"/>
      <c r="T79" s="32"/>
      <c r="U79" s="32">
        <v>24</v>
      </c>
      <c r="V79" s="32"/>
      <c r="W79" s="32"/>
      <c r="X79" s="32"/>
      <c r="Y79" s="32"/>
      <c r="Z79" s="32">
        <v>24</v>
      </c>
      <c r="AA79" s="32"/>
      <c r="AB79" s="32"/>
      <c r="AC79" s="32"/>
      <c r="AD79" s="32"/>
      <c r="AE79" s="32"/>
      <c r="AF79" s="32"/>
      <c r="AG79" s="32"/>
    </row>
    <row r="80" spans="1:33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f>150-36</f>
        <v>114</v>
      </c>
      <c r="L80" s="26">
        <f t="shared" si="2"/>
        <v>30</v>
      </c>
      <c r="M80" s="27" t="str">
        <f t="shared" si="3"/>
        <v>OK</v>
      </c>
      <c r="N80" s="32"/>
      <c r="O80" s="32"/>
      <c r="P80" s="32"/>
      <c r="Q80" s="32"/>
      <c r="R80" s="32">
        <v>60</v>
      </c>
      <c r="S80" s="32"/>
      <c r="T80" s="32"/>
      <c r="U80" s="32"/>
      <c r="V80" s="32"/>
      <c r="W80" s="32"/>
      <c r="X80" s="32"/>
      <c r="Y80" s="32"/>
      <c r="Z80" s="32">
        <v>24</v>
      </c>
      <c r="AA80" s="32"/>
      <c r="AB80" s="32"/>
      <c r="AC80" s="32"/>
      <c r="AD80" s="32"/>
      <c r="AE80" s="32"/>
      <c r="AF80" s="32"/>
      <c r="AG80" s="32"/>
    </row>
    <row r="81" spans="1:33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</row>
    <row r="82" spans="1:33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</row>
    <row r="83" spans="1:33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24</v>
      </c>
      <c r="L83" s="26">
        <f t="shared" si="2"/>
        <v>12</v>
      </c>
      <c r="M83" s="27" t="str">
        <f t="shared" si="3"/>
        <v>OK</v>
      </c>
      <c r="N83" s="32"/>
      <c r="O83" s="32"/>
      <c r="P83" s="32"/>
      <c r="Q83" s="32"/>
      <c r="R83" s="32">
        <v>12</v>
      </c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</row>
    <row r="84" spans="1:33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48</v>
      </c>
      <c r="L84" s="26">
        <f t="shared" si="2"/>
        <v>36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>
        <v>12</v>
      </c>
      <c r="AA84" s="32"/>
      <c r="AB84" s="32"/>
      <c r="AC84" s="32"/>
      <c r="AD84" s="32"/>
      <c r="AE84" s="32"/>
      <c r="AF84" s="32"/>
      <c r="AG84" s="32"/>
    </row>
    <row r="85" spans="1:33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>
        <v>48</v>
      </c>
      <c r="L85" s="26">
        <f t="shared" si="2"/>
        <v>24</v>
      </c>
      <c r="M85" s="27" t="str">
        <f t="shared" si="3"/>
        <v>OK</v>
      </c>
      <c r="N85" s="32"/>
      <c r="O85" s="32"/>
      <c r="P85" s="32"/>
      <c r="Q85" s="32"/>
      <c r="R85" s="32">
        <v>12</v>
      </c>
      <c r="S85" s="32"/>
      <c r="T85" s="32"/>
      <c r="U85" s="32"/>
      <c r="V85" s="32"/>
      <c r="W85" s="32"/>
      <c r="X85" s="32"/>
      <c r="Y85" s="32"/>
      <c r="Z85" s="32">
        <v>12</v>
      </c>
      <c r="AA85" s="32"/>
      <c r="AB85" s="32"/>
      <c r="AC85" s="32"/>
      <c r="AD85" s="32"/>
      <c r="AE85" s="32"/>
      <c r="AF85" s="32"/>
      <c r="AG85" s="32"/>
    </row>
    <row r="86" spans="1:33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500</v>
      </c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>
        <v>500</v>
      </c>
      <c r="Z86" s="32"/>
      <c r="AA86" s="32"/>
      <c r="AB86" s="32"/>
      <c r="AC86" s="32"/>
      <c r="AD86" s="32"/>
      <c r="AE86" s="32"/>
      <c r="AF86" s="32"/>
      <c r="AG86" s="32"/>
    </row>
    <row r="87" spans="1:33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500</v>
      </c>
      <c r="L87" s="26">
        <f t="shared" si="2"/>
        <v>500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</row>
    <row r="88" spans="1:33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1200</v>
      </c>
      <c r="L88" s="26">
        <f t="shared" si="2"/>
        <v>0</v>
      </c>
      <c r="M88" s="27" t="str">
        <f t="shared" si="3"/>
        <v>OK</v>
      </c>
      <c r="N88" s="32">
        <v>1200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</row>
    <row r="89" spans="1:33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>
        <v>40</v>
      </c>
      <c r="L89" s="26">
        <f t="shared" si="2"/>
        <v>0</v>
      </c>
      <c r="M89" s="27" t="str">
        <f t="shared" si="3"/>
        <v>OK</v>
      </c>
      <c r="N89" s="32">
        <v>20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>
        <v>20</v>
      </c>
      <c r="Z89" s="32"/>
      <c r="AA89" s="32"/>
      <c r="AB89" s="32"/>
      <c r="AC89" s="32"/>
      <c r="AD89" s="32"/>
      <c r="AE89" s="32"/>
      <c r="AF89" s="32"/>
      <c r="AG89" s="32"/>
    </row>
    <row r="90" spans="1:33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</row>
    <row r="91" spans="1:33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</row>
    <row r="92" spans="1:33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</row>
    <row r="93" spans="1:33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2"/>
        <v>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</row>
    <row r="94" spans="1:33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150</v>
      </c>
      <c r="L94" s="26">
        <f t="shared" si="2"/>
        <v>50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>
        <v>100</v>
      </c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</row>
    <row r="95" spans="1:33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</row>
    <row r="96" spans="1:33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</row>
    <row r="97" spans="1:33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</row>
    <row r="98" spans="1:33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</row>
    <row r="99" spans="1:33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</row>
    <row r="100" spans="1:33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</row>
    <row r="101" spans="1:33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</row>
    <row r="102" spans="1:33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</row>
    <row r="103" spans="1:33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</row>
    <row r="104" spans="1:33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</row>
    <row r="105" spans="1:33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</row>
    <row r="106" spans="1:33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3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</row>
    <row r="108" spans="1:33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</row>
    <row r="109" spans="1:33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10</v>
      </c>
      <c r="L109" s="26">
        <f t="shared" si="2"/>
        <v>10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</row>
    <row r="110" spans="1:33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</row>
    <row r="111" spans="1:33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8</v>
      </c>
      <c r="L111" s="26">
        <f t="shared" si="2"/>
        <v>8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</row>
    <row r="112" spans="1:33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8</v>
      </c>
      <c r="L112" s="26">
        <f t="shared" si="2"/>
        <v>8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</row>
    <row r="113" spans="1:33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8</v>
      </c>
      <c r="L113" s="26">
        <f t="shared" si="2"/>
        <v>8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1:33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</row>
    <row r="115" spans="1:33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</row>
    <row r="116" spans="1:33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</row>
    <row r="117" spans="1:33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</row>
    <row r="118" spans="1:33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>
        <v>5</v>
      </c>
      <c r="L118" s="26">
        <f t="shared" si="2"/>
        <v>5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</row>
    <row r="119" spans="1:33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</row>
    <row r="120" spans="1:33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>
        <v>25</v>
      </c>
      <c r="L120" s="26">
        <f t="shared" si="2"/>
        <v>15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>
        <v>10</v>
      </c>
      <c r="AE120" s="32"/>
      <c r="AF120" s="32"/>
      <c r="AG120" s="32"/>
    </row>
    <row r="121" spans="1:33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1:33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15</v>
      </c>
      <c r="L122" s="26">
        <f t="shared" si="2"/>
        <v>5</v>
      </c>
      <c r="M122" s="27" t="str">
        <f t="shared" si="3"/>
        <v>OK</v>
      </c>
      <c r="N122" s="32">
        <v>10</v>
      </c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</row>
    <row r="123" spans="1:33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3</v>
      </c>
      <c r="L123" s="26">
        <f t="shared" si="2"/>
        <v>0</v>
      </c>
      <c r="M123" s="27" t="str">
        <f t="shared" si="3"/>
        <v>OK</v>
      </c>
      <c r="N123" s="32">
        <v>3</v>
      </c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</row>
    <row r="124" spans="1:33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3</v>
      </c>
      <c r="L124" s="26">
        <f t="shared" si="2"/>
        <v>0</v>
      </c>
      <c r="M124" s="27" t="str">
        <f t="shared" si="3"/>
        <v>OK</v>
      </c>
      <c r="N124" s="32">
        <v>3</v>
      </c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1:33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3</v>
      </c>
      <c r="L125" s="26">
        <f t="shared" si="2"/>
        <v>0</v>
      </c>
      <c r="M125" s="27" t="str">
        <f t="shared" si="3"/>
        <v>OK</v>
      </c>
      <c r="N125" s="32">
        <v>3</v>
      </c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</row>
    <row r="126" spans="1:33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3</v>
      </c>
      <c r="L126" s="26">
        <f t="shared" si="2"/>
        <v>0</v>
      </c>
      <c r="M126" s="27" t="str">
        <f t="shared" si="3"/>
        <v>OK</v>
      </c>
      <c r="N126" s="32">
        <v>3</v>
      </c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</row>
    <row r="127" spans="1:33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</row>
    <row r="128" spans="1:33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60</v>
      </c>
      <c r="L128" s="26">
        <f t="shared" si="2"/>
        <v>45</v>
      </c>
      <c r="M128" s="27" t="str">
        <f t="shared" si="3"/>
        <v>OK</v>
      </c>
      <c r="N128" s="32"/>
      <c r="O128" s="32">
        <v>15</v>
      </c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1:33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150</v>
      </c>
      <c r="L129" s="26">
        <f t="shared" si="2"/>
        <v>50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>
        <v>50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>
        <v>50</v>
      </c>
      <c r="AF129" s="32"/>
      <c r="AG129" s="32"/>
    </row>
    <row r="130" spans="1:33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50</v>
      </c>
      <c r="L130" s="26">
        <f t="shared" si="2"/>
        <v>20</v>
      </c>
      <c r="M130" s="27" t="str">
        <f t="shared" si="3"/>
        <v>OK</v>
      </c>
      <c r="N130" s="32"/>
      <c r="O130" s="32">
        <v>30</v>
      </c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</row>
    <row r="131" spans="1:33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/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</row>
    <row r="132" spans="1:33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250</v>
      </c>
      <c r="L132" s="26">
        <f t="shared" si="2"/>
        <v>150</v>
      </c>
      <c r="M132" s="27" t="str">
        <f t="shared" si="3"/>
        <v>OK</v>
      </c>
      <c r="N132" s="32"/>
      <c r="O132" s="32">
        <v>100</v>
      </c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1:33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>
        <v>3</v>
      </c>
      <c r="L133" s="26">
        <f t="shared" ref="L133:L196" si="4">K133-(SUM(N133:AG133))</f>
        <v>3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</row>
    <row r="134" spans="1:33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>
        <v>5</v>
      </c>
      <c r="L134" s="26">
        <f t="shared" si="4"/>
        <v>0</v>
      </c>
      <c r="M134" s="27" t="str">
        <f t="shared" si="5"/>
        <v>OK</v>
      </c>
      <c r="N134" s="32"/>
      <c r="O134" s="32">
        <v>5</v>
      </c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</row>
    <row r="135" spans="1:33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1:33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</row>
    <row r="137" spans="1:33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</row>
    <row r="138" spans="1:33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24</v>
      </c>
      <c r="L138" s="26">
        <f t="shared" si="4"/>
        <v>12</v>
      </c>
      <c r="M138" s="27" t="str">
        <f t="shared" si="5"/>
        <v>OK</v>
      </c>
      <c r="N138" s="32"/>
      <c r="O138" s="32"/>
      <c r="P138" s="32"/>
      <c r="Q138" s="32"/>
      <c r="R138" s="32">
        <v>12</v>
      </c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1:33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24</v>
      </c>
      <c r="L139" s="26">
        <f t="shared" si="4"/>
        <v>12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>
        <v>12</v>
      </c>
      <c r="AA139" s="32"/>
      <c r="AB139" s="32"/>
      <c r="AC139" s="32"/>
      <c r="AD139" s="32"/>
      <c r="AE139" s="32"/>
      <c r="AF139" s="32"/>
      <c r="AG139" s="32"/>
    </row>
    <row r="140" spans="1:33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</row>
    <row r="141" spans="1:33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12</v>
      </c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>
        <v>12</v>
      </c>
      <c r="AA141" s="32"/>
      <c r="AB141" s="32"/>
      <c r="AC141" s="32"/>
      <c r="AD141" s="32"/>
      <c r="AE141" s="32"/>
      <c r="AF141" s="32"/>
      <c r="AG141" s="32"/>
    </row>
    <row r="142" spans="1:33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24</v>
      </c>
      <c r="L142" s="26">
        <f t="shared" si="4"/>
        <v>24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</row>
    <row r="143" spans="1:33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24</v>
      </c>
      <c r="L143" s="26">
        <f t="shared" si="4"/>
        <v>24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1:33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>
        <v>24</v>
      </c>
      <c r="L144" s="26">
        <f t="shared" si="4"/>
        <v>24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</row>
    <row r="145" spans="1:33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>
        <v>24</v>
      </c>
      <c r="L145" s="26">
        <f t="shared" si="4"/>
        <v>12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>
        <v>12</v>
      </c>
      <c r="AB145" s="32"/>
      <c r="AC145" s="32"/>
      <c r="AD145" s="32"/>
      <c r="AE145" s="32"/>
      <c r="AF145" s="32"/>
      <c r="AG145" s="32"/>
    </row>
    <row r="146" spans="1:33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2160</v>
      </c>
      <c r="L146" s="26">
        <f t="shared" si="4"/>
        <v>1296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>
        <v>288</v>
      </c>
      <c r="AA146" s="32">
        <v>288</v>
      </c>
      <c r="AB146" s="32"/>
      <c r="AC146" s="32"/>
      <c r="AD146" s="32"/>
      <c r="AE146" s="32"/>
      <c r="AF146" s="32"/>
      <c r="AG146" s="32">
        <v>288</v>
      </c>
    </row>
    <row r="147" spans="1:33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</row>
    <row r="148" spans="1:33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</row>
    <row r="149" spans="1:33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60</v>
      </c>
      <c r="L149" s="26">
        <f t="shared" si="4"/>
        <v>30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>
        <v>30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</row>
    <row r="150" spans="1:33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</row>
    <row r="151" spans="1:33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</row>
    <row r="152" spans="1:33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</row>
    <row r="153" spans="1:33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60</v>
      </c>
      <c r="L153" s="26">
        <f t="shared" si="4"/>
        <v>30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>
        <v>30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:33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</row>
    <row r="155" spans="1:33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36</v>
      </c>
      <c r="L155" s="26">
        <f t="shared" si="4"/>
        <v>24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>
        <v>12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</row>
    <row r="156" spans="1:33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10</v>
      </c>
      <c r="L156" s="26">
        <f t="shared" si="4"/>
        <v>2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>
        <v>8</v>
      </c>
      <c r="AB156" s="32"/>
      <c r="AC156" s="32"/>
      <c r="AD156" s="32"/>
      <c r="AE156" s="32"/>
      <c r="AF156" s="32"/>
      <c r="AG156" s="32"/>
    </row>
    <row r="157" spans="1:33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18</v>
      </c>
      <c r="L157" s="26">
        <f t="shared" si="4"/>
        <v>18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:33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2</v>
      </c>
      <c r="L158" s="26">
        <f t="shared" si="4"/>
        <v>2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:33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2</v>
      </c>
      <c r="L159" s="26">
        <f t="shared" si="4"/>
        <v>2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:33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80</v>
      </c>
      <c r="L160" s="26">
        <f t="shared" si="4"/>
        <v>80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:33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:33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</row>
    <row r="163" spans="1:33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50</v>
      </c>
      <c r="L163" s="26">
        <f t="shared" si="4"/>
        <v>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>
        <v>30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>
        <v>20</v>
      </c>
    </row>
    <row r="164" spans="1:33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10</v>
      </c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>
        <v>10</v>
      </c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</row>
    <row r="166" spans="1:33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10</v>
      </c>
      <c r="L166" s="26">
        <f t="shared" si="4"/>
        <v>10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</row>
    <row r="167" spans="1:33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10</v>
      </c>
      <c r="L167" s="26">
        <f t="shared" si="4"/>
        <v>10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</row>
    <row r="168" spans="1:33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350</v>
      </c>
      <c r="L168" s="26">
        <f t="shared" si="4"/>
        <v>220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>
        <v>80</v>
      </c>
      <c r="Y168" s="32"/>
      <c r="Z168" s="32"/>
      <c r="AA168" s="32"/>
      <c r="AB168" s="32"/>
      <c r="AC168" s="32"/>
      <c r="AD168" s="32"/>
      <c r="AE168" s="32">
        <v>50</v>
      </c>
      <c r="AF168" s="32"/>
      <c r="AG168" s="32"/>
    </row>
    <row r="169" spans="1:33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1000</v>
      </c>
      <c r="L169" s="26">
        <f t="shared" si="4"/>
        <v>0</v>
      </c>
      <c r="M169" s="27" t="str">
        <f t="shared" si="5"/>
        <v>OK</v>
      </c>
      <c r="N169" s="32"/>
      <c r="O169" s="32"/>
      <c r="P169" s="32"/>
      <c r="Q169" s="32">
        <v>200</v>
      </c>
      <c r="R169" s="32"/>
      <c r="S169" s="32"/>
      <c r="T169" s="32"/>
      <c r="U169" s="32"/>
      <c r="V169" s="32"/>
      <c r="W169" s="32">
        <v>300</v>
      </c>
      <c r="X169" s="32"/>
      <c r="Y169" s="32"/>
      <c r="Z169" s="32"/>
      <c r="AA169" s="32"/>
      <c r="AB169" s="32"/>
      <c r="AC169" s="32">
        <v>500</v>
      </c>
      <c r="AD169" s="32"/>
      <c r="AE169" s="32"/>
      <c r="AF169" s="32"/>
      <c r="AG169" s="32"/>
    </row>
    <row r="170" spans="1:33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/>
      <c r="L170" s="26">
        <f t="shared" si="4"/>
        <v>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</row>
    <row r="171" spans="1:33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</row>
    <row r="172" spans="1:33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</row>
    <row r="173" spans="1:33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</row>
    <row r="174" spans="1:33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</row>
    <row r="175" spans="1:33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>
        <v>10</v>
      </c>
      <c r="L175" s="26">
        <f t="shared" si="4"/>
        <v>10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</row>
    <row r="176" spans="1:33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15</v>
      </c>
      <c r="L176" s="26">
        <f t="shared" si="4"/>
        <v>15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</row>
    <row r="177" spans="1:33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15</v>
      </c>
      <c r="L177" s="26">
        <f t="shared" si="4"/>
        <v>15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</row>
    <row r="178" spans="1:33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>
        <v>10</v>
      </c>
      <c r="L178" s="26">
        <f t="shared" si="4"/>
        <v>10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</row>
    <row r="179" spans="1:33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</row>
    <row r="180" spans="1:33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</row>
    <row r="181" spans="1:33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</row>
    <row r="182" spans="1:33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</row>
    <row r="183" spans="1:33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>
        <v>3</v>
      </c>
      <c r="L183" s="26">
        <f t="shared" si="4"/>
        <v>3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</row>
    <row r="184" spans="1:33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</row>
    <row r="185" spans="1:33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</row>
    <row r="186" spans="1:33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</row>
    <row r="187" spans="1:33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</row>
    <row r="188" spans="1:33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</row>
    <row r="189" spans="1:33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</row>
    <row r="190" spans="1:33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8</v>
      </c>
      <c r="L190" s="26">
        <f t="shared" si="4"/>
        <v>8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</row>
    <row r="191" spans="1:33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</row>
    <row r="192" spans="1:33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</row>
    <row r="193" spans="1:33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</row>
    <row r="194" spans="1:33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</row>
    <row r="195" spans="1:33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10</v>
      </c>
      <c r="L195" s="26">
        <f t="shared" si="4"/>
        <v>5</v>
      </c>
      <c r="M195" s="27" t="str">
        <f t="shared" si="5"/>
        <v>OK</v>
      </c>
      <c r="N195" s="32"/>
      <c r="O195" s="32"/>
      <c r="P195" s="32"/>
      <c r="Q195" s="32"/>
      <c r="R195" s="32">
        <v>2</v>
      </c>
      <c r="S195" s="32"/>
      <c r="T195" s="32"/>
      <c r="U195" s="32"/>
      <c r="V195" s="32"/>
      <c r="W195" s="32"/>
      <c r="X195" s="32"/>
      <c r="Y195" s="32"/>
      <c r="Z195" s="32">
        <v>3</v>
      </c>
      <c r="AA195" s="32"/>
      <c r="AB195" s="32"/>
      <c r="AC195" s="32"/>
      <c r="AD195" s="32"/>
      <c r="AE195" s="32"/>
      <c r="AF195" s="32"/>
      <c r="AG195" s="32"/>
    </row>
    <row r="196" spans="1:33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250</v>
      </c>
      <c r="L196" s="26">
        <f t="shared" si="4"/>
        <v>0</v>
      </c>
      <c r="M196" s="27" t="str">
        <f t="shared" si="5"/>
        <v>OK</v>
      </c>
      <c r="N196" s="32"/>
      <c r="O196" s="32">
        <v>100</v>
      </c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>
        <v>150</v>
      </c>
      <c r="AC196" s="32"/>
      <c r="AD196" s="32"/>
      <c r="AE196" s="32"/>
      <c r="AF196" s="32"/>
      <c r="AG196" s="32"/>
    </row>
    <row r="197" spans="1:33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250</v>
      </c>
      <c r="L197" s="26">
        <f t="shared" ref="L197:L258" si="6">K197-(SUM(N197:AG197))</f>
        <v>200</v>
      </c>
      <c r="M197" s="27" t="str">
        <f t="shared" ref="M197:M240" si="7">IF(L197&lt;0,"ATENÇÃO","OK")</f>
        <v>OK</v>
      </c>
      <c r="N197" s="32"/>
      <c r="O197" s="32">
        <v>50</v>
      </c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</row>
    <row r="198" spans="1:33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250</v>
      </c>
      <c r="L198" s="26">
        <f t="shared" si="6"/>
        <v>0</v>
      </c>
      <c r="M198" s="27" t="str">
        <f t="shared" si="7"/>
        <v>OK</v>
      </c>
      <c r="N198" s="32"/>
      <c r="O198" s="32">
        <v>50</v>
      </c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>
        <v>200</v>
      </c>
      <c r="AC198" s="32"/>
      <c r="AD198" s="32"/>
      <c r="AE198" s="32"/>
      <c r="AF198" s="32"/>
      <c r="AG198" s="32"/>
    </row>
    <row r="199" spans="1:33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250</v>
      </c>
      <c r="L199" s="26">
        <f t="shared" si="6"/>
        <v>0</v>
      </c>
      <c r="M199" s="27" t="str">
        <f t="shared" si="7"/>
        <v>OK</v>
      </c>
      <c r="N199" s="32"/>
      <c r="O199" s="32">
        <v>100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>
        <v>150</v>
      </c>
      <c r="AC199" s="32"/>
      <c r="AD199" s="32"/>
      <c r="AE199" s="32"/>
      <c r="AF199" s="32"/>
      <c r="AG199" s="32"/>
    </row>
    <row r="200" spans="1:33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250</v>
      </c>
      <c r="L200" s="26">
        <f t="shared" si="6"/>
        <v>100</v>
      </c>
      <c r="M200" s="27" t="str">
        <f t="shared" si="7"/>
        <v>OK</v>
      </c>
      <c r="N200" s="32"/>
      <c r="O200" s="32">
        <v>100</v>
      </c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>
        <v>50</v>
      </c>
      <c r="AC200" s="32"/>
      <c r="AD200" s="32"/>
      <c r="AE200" s="32"/>
      <c r="AF200" s="32"/>
      <c r="AG200" s="32"/>
    </row>
    <row r="201" spans="1:33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150</v>
      </c>
      <c r="L201" s="26">
        <f t="shared" si="6"/>
        <v>100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>
        <v>50</v>
      </c>
      <c r="AC201" s="32"/>
      <c r="AD201" s="32"/>
      <c r="AE201" s="32"/>
      <c r="AF201" s="32"/>
      <c r="AG201" s="32"/>
    </row>
    <row r="202" spans="1:33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</row>
    <row r="203" spans="1:33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400</v>
      </c>
      <c r="L203" s="26">
        <f t="shared" si="6"/>
        <v>0</v>
      </c>
      <c r="M203" s="27" t="str">
        <f t="shared" si="7"/>
        <v>OK</v>
      </c>
      <c r="N203" s="32"/>
      <c r="O203" s="32">
        <v>400</v>
      </c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</row>
    <row r="204" spans="1:33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</row>
    <row r="205" spans="1:33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f>150-100</f>
        <v>50</v>
      </c>
      <c r="L205" s="26">
        <f t="shared" si="6"/>
        <v>50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</row>
    <row r="206" spans="1:33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</row>
    <row r="207" spans="1:33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>
        <v>4</v>
      </c>
      <c r="L207" s="26">
        <f t="shared" si="6"/>
        <v>0</v>
      </c>
      <c r="M207" s="27" t="str">
        <f t="shared" si="7"/>
        <v>OK</v>
      </c>
      <c r="N207" s="32"/>
      <c r="O207" s="32">
        <v>4</v>
      </c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</row>
    <row r="208" spans="1:33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50</v>
      </c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>
        <v>50</v>
      </c>
      <c r="AC208" s="32"/>
      <c r="AD208" s="32"/>
      <c r="AE208" s="32"/>
      <c r="AF208" s="32"/>
      <c r="AG208" s="32"/>
    </row>
    <row r="209" spans="1:33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12</v>
      </c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>
        <v>6</v>
      </c>
      <c r="S209" s="32"/>
      <c r="T209" s="32"/>
      <c r="U209" s="32"/>
      <c r="V209" s="32"/>
      <c r="W209" s="32"/>
      <c r="X209" s="32"/>
      <c r="Y209" s="32"/>
      <c r="Z209" s="32"/>
      <c r="AA209" s="32">
        <v>6</v>
      </c>
      <c r="AB209" s="32"/>
      <c r="AC209" s="32"/>
      <c r="AD209" s="32"/>
      <c r="AE209" s="32"/>
      <c r="AF209" s="32"/>
      <c r="AG209" s="32"/>
    </row>
    <row r="210" spans="1:33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30</v>
      </c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>
        <v>30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</row>
    <row r="211" spans="1:33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</row>
    <row r="212" spans="1:33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50</v>
      </c>
      <c r="L212" s="26">
        <f t="shared" si="6"/>
        <v>50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</row>
    <row r="213" spans="1:33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50</v>
      </c>
      <c r="L213" s="26">
        <f t="shared" si="6"/>
        <v>50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</row>
    <row r="214" spans="1:33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6</v>
      </c>
      <c r="L214" s="26">
        <f t="shared" si="6"/>
        <v>6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</row>
    <row r="215" spans="1:33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5</v>
      </c>
      <c r="L215" s="26">
        <f t="shared" si="6"/>
        <v>2</v>
      </c>
      <c r="M215" s="27" t="str">
        <f t="shared" si="7"/>
        <v>OK</v>
      </c>
      <c r="N215" s="32">
        <v>3</v>
      </c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</row>
    <row r="216" spans="1:33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5</v>
      </c>
      <c r="L216" s="26">
        <f t="shared" si="6"/>
        <v>5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</row>
    <row r="217" spans="1:33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>
        <v>5</v>
      </c>
      <c r="L217" s="26">
        <f t="shared" si="6"/>
        <v>5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</row>
    <row r="218" spans="1:33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100</v>
      </c>
      <c r="L218" s="26">
        <f t="shared" si="6"/>
        <v>50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>
        <v>50</v>
      </c>
      <c r="Z218" s="32"/>
      <c r="AA218" s="32"/>
      <c r="AB218" s="32"/>
      <c r="AC218" s="32"/>
      <c r="AD218" s="32"/>
      <c r="AE218" s="32"/>
      <c r="AF218" s="32"/>
      <c r="AG218" s="32"/>
    </row>
    <row r="219" spans="1:33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>
        <v>100</v>
      </c>
      <c r="L219" s="26">
        <f t="shared" si="6"/>
        <v>100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</row>
    <row r="220" spans="1:33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</row>
    <row r="221" spans="1:33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>
        <v>60</v>
      </c>
      <c r="L221" s="26">
        <f t="shared" si="6"/>
        <v>60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</row>
    <row r="222" spans="1:33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30</v>
      </c>
      <c r="L222" s="26">
        <f t="shared" si="6"/>
        <v>0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>
        <v>30</v>
      </c>
      <c r="Z222" s="32"/>
      <c r="AA222" s="32"/>
      <c r="AB222" s="32"/>
      <c r="AC222" s="32"/>
      <c r="AD222" s="32"/>
      <c r="AE222" s="32"/>
      <c r="AF222" s="32"/>
      <c r="AG222" s="32"/>
    </row>
    <row r="223" spans="1:33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</row>
    <row r="224" spans="1:33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12</v>
      </c>
      <c r="L224" s="26">
        <f t="shared" si="6"/>
        <v>12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</row>
    <row r="225" spans="1:33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</row>
    <row r="226" spans="1:33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100</v>
      </c>
      <c r="L226" s="26">
        <f t="shared" si="6"/>
        <v>100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</row>
    <row r="227" spans="1:33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</row>
    <row r="228" spans="1:33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30</v>
      </c>
      <c r="L228" s="26">
        <f t="shared" si="6"/>
        <v>10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>
        <v>20</v>
      </c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</row>
    <row r="229" spans="1:33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30</v>
      </c>
      <c r="L229" s="26">
        <f t="shared" si="6"/>
        <v>10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>
        <v>20</v>
      </c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</row>
    <row r="230" spans="1:33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30</v>
      </c>
      <c r="L230" s="26">
        <f t="shared" si="6"/>
        <v>10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>
        <v>20</v>
      </c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</row>
    <row r="231" spans="1:33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30</v>
      </c>
      <c r="L231" s="26">
        <f t="shared" si="6"/>
        <v>10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>
        <v>20</v>
      </c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</row>
    <row r="232" spans="1:33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30</v>
      </c>
      <c r="L232" s="26">
        <f t="shared" si="6"/>
        <v>10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>
        <v>20</v>
      </c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</row>
    <row r="233" spans="1:33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30</v>
      </c>
      <c r="L233" s="26">
        <f t="shared" si="6"/>
        <v>15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>
        <v>15</v>
      </c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</row>
    <row r="234" spans="1:33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>
        <v>30</v>
      </c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>
        <v>30</v>
      </c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</row>
    <row r="235" spans="1:33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>
        <v>30</v>
      </c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>
        <v>30</v>
      </c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</row>
    <row r="236" spans="1:33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>
        <v>30</v>
      </c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>
        <v>30</v>
      </c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</row>
    <row r="237" spans="1:33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</row>
    <row r="238" spans="1:33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</row>
    <row r="239" spans="1:33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</row>
    <row r="240" spans="1:33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</row>
    <row r="241" spans="1:33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ref="M241:M250" si="8">IF(L241&lt;0,"ATENÇÃO","OK")</f>
        <v>OK</v>
      </c>
      <c r="N241" s="20"/>
      <c r="O241" s="20"/>
      <c r="P241" s="20"/>
      <c r="Q241" s="20"/>
      <c r="R241" s="32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  <c r="AE241" s="35"/>
      <c r="AF241" s="35"/>
      <c r="AG241" s="35"/>
    </row>
    <row r="242" spans="1:33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8"/>
        <v>OK</v>
      </c>
      <c r="N242" s="20"/>
      <c r="O242" s="20"/>
      <c r="P242" s="20"/>
      <c r="Q242" s="20"/>
      <c r="R242" s="32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  <c r="AE242" s="35"/>
      <c r="AF242" s="35"/>
      <c r="AG242" s="35"/>
    </row>
    <row r="243" spans="1:33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8"/>
        <v>OK</v>
      </c>
      <c r="N243" s="20"/>
      <c r="O243" s="20"/>
      <c r="P243" s="20"/>
      <c r="Q243" s="20"/>
      <c r="R243" s="32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  <c r="AE243" s="35"/>
      <c r="AF243" s="35"/>
      <c r="AG243" s="35"/>
    </row>
    <row r="244" spans="1:33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8"/>
        <v>OK</v>
      </c>
      <c r="N244" s="20"/>
      <c r="O244" s="20"/>
      <c r="P244" s="20"/>
      <c r="Q244" s="20"/>
      <c r="R244" s="32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  <c r="AE244" s="35"/>
      <c r="AF244" s="35"/>
      <c r="AG244" s="35"/>
    </row>
    <row r="245" spans="1:33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8</v>
      </c>
      <c r="L245" s="26">
        <f t="shared" si="6"/>
        <v>5</v>
      </c>
      <c r="M245" s="27" t="str">
        <f t="shared" si="8"/>
        <v>OK</v>
      </c>
      <c r="N245" s="20"/>
      <c r="O245" s="20"/>
      <c r="P245" s="20"/>
      <c r="Q245" s="20"/>
      <c r="R245" s="32">
        <v>3</v>
      </c>
      <c r="S245" s="20"/>
      <c r="T245" s="20"/>
      <c r="U245" s="20"/>
      <c r="V245" s="20"/>
      <c r="W245" s="20"/>
      <c r="X245" s="20"/>
      <c r="Y245" s="20"/>
      <c r="Z245" s="35"/>
      <c r="AA245" s="35"/>
      <c r="AB245" s="35"/>
      <c r="AC245" s="35"/>
      <c r="AD245" s="35"/>
      <c r="AE245" s="35"/>
      <c r="AF245" s="35"/>
      <c r="AG245" s="35"/>
    </row>
    <row r="246" spans="1:33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8</v>
      </c>
      <c r="L246" s="26">
        <f t="shared" si="6"/>
        <v>6</v>
      </c>
      <c r="M246" s="27" t="str">
        <f t="shared" si="8"/>
        <v>OK</v>
      </c>
      <c r="N246" s="20"/>
      <c r="O246" s="20"/>
      <c r="P246" s="20"/>
      <c r="Q246" s="20"/>
      <c r="R246" s="32">
        <v>2</v>
      </c>
      <c r="S246" s="20"/>
      <c r="T246" s="20"/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  <c r="AE246" s="35"/>
      <c r="AF246" s="35"/>
      <c r="AG246" s="35"/>
    </row>
    <row r="247" spans="1:33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8</v>
      </c>
      <c r="L247" s="26">
        <f t="shared" si="6"/>
        <v>5</v>
      </c>
      <c r="M247" s="27" t="str">
        <f t="shared" si="8"/>
        <v>OK</v>
      </c>
      <c r="N247" s="20"/>
      <c r="O247" s="20"/>
      <c r="P247" s="20"/>
      <c r="Q247" s="20"/>
      <c r="R247" s="32">
        <v>3</v>
      </c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  <c r="AE247" s="35"/>
      <c r="AF247" s="35"/>
      <c r="AG247" s="35"/>
    </row>
    <row r="248" spans="1:33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>
        <v>160</v>
      </c>
      <c r="L248" s="26">
        <f t="shared" si="6"/>
        <v>100</v>
      </c>
      <c r="M248" s="27" t="str">
        <f t="shared" si="8"/>
        <v>OK</v>
      </c>
      <c r="N248" s="20"/>
      <c r="O248" s="20"/>
      <c r="P248" s="20"/>
      <c r="Q248" s="20"/>
      <c r="R248" s="32">
        <v>60</v>
      </c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  <c r="AE248" s="35"/>
      <c r="AF248" s="35"/>
      <c r="AG248" s="35"/>
    </row>
    <row r="249" spans="1:33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8"/>
        <v>OK</v>
      </c>
      <c r="N249" s="20"/>
      <c r="O249" s="20"/>
      <c r="P249" s="20"/>
      <c r="Q249" s="20"/>
      <c r="R249" s="32"/>
      <c r="S249" s="20"/>
      <c r="T249" s="20"/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  <c r="AE249" s="35"/>
      <c r="AF249" s="35"/>
      <c r="AG249" s="35"/>
    </row>
    <row r="250" spans="1:33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>
        <v>7000</v>
      </c>
      <c r="L250" s="26">
        <f t="shared" si="6"/>
        <v>0</v>
      </c>
      <c r="M250" s="27" t="str">
        <f t="shared" si="8"/>
        <v>OK</v>
      </c>
      <c r="N250" s="20"/>
      <c r="O250" s="20"/>
      <c r="P250" s="20"/>
      <c r="Q250" s="20"/>
      <c r="R250" s="32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161">
        <v>7000</v>
      </c>
      <c r="AG250" s="20"/>
    </row>
    <row r="251" spans="1:33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>
        <v>5</v>
      </c>
      <c r="L251" s="26">
        <f t="shared" si="6"/>
        <v>0</v>
      </c>
      <c r="M251" s="27" t="str">
        <f t="shared" ref="M251:M258" si="9">IF(L251&lt;0,"ATENÇÃO","OK")</f>
        <v>OK</v>
      </c>
      <c r="N251" s="20"/>
      <c r="O251" s="20"/>
      <c r="P251" s="20"/>
      <c r="Q251" s="20"/>
      <c r="R251" s="32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161">
        <v>5</v>
      </c>
      <c r="AG251" s="20"/>
    </row>
    <row r="252" spans="1:33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>
        <v>15</v>
      </c>
      <c r="L252" s="26">
        <f t="shared" si="6"/>
        <v>0</v>
      </c>
      <c r="M252" s="27" t="str">
        <f t="shared" si="9"/>
        <v>OK</v>
      </c>
      <c r="N252" s="20"/>
      <c r="O252" s="20"/>
      <c r="P252" s="20"/>
      <c r="Q252" s="20"/>
      <c r="R252" s="32"/>
      <c r="S252" s="161">
        <v>8</v>
      </c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161">
        <v>7</v>
      </c>
      <c r="AG252" s="20"/>
    </row>
    <row r="253" spans="1:33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>
        <v>10</v>
      </c>
      <c r="L253" s="26">
        <f t="shared" si="6"/>
        <v>0</v>
      </c>
      <c r="M253" s="27" t="str">
        <f t="shared" si="9"/>
        <v>OK</v>
      </c>
      <c r="N253" s="20"/>
      <c r="O253" s="20"/>
      <c r="P253" s="20"/>
      <c r="Q253" s="20"/>
      <c r="R253" s="32"/>
      <c r="S253" s="161">
        <v>5</v>
      </c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161">
        <v>5</v>
      </c>
      <c r="AG253" s="20"/>
    </row>
    <row r="254" spans="1:33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>
        <v>10</v>
      </c>
      <c r="L254" s="26">
        <f t="shared" si="6"/>
        <v>0</v>
      </c>
      <c r="M254" s="27" t="str">
        <f t="shared" si="9"/>
        <v>OK</v>
      </c>
      <c r="N254" s="20"/>
      <c r="O254" s="20"/>
      <c r="P254" s="20"/>
      <c r="Q254" s="20"/>
      <c r="R254" s="32"/>
      <c r="S254" s="161">
        <v>5</v>
      </c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161">
        <v>5</v>
      </c>
      <c r="AG254" s="20"/>
    </row>
    <row r="255" spans="1:33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>
        <v>10</v>
      </c>
      <c r="L255" s="26">
        <f t="shared" si="6"/>
        <v>3</v>
      </c>
      <c r="M255" s="27" t="str">
        <f t="shared" si="9"/>
        <v>OK</v>
      </c>
      <c r="N255" s="20"/>
      <c r="O255" s="20"/>
      <c r="P255" s="20"/>
      <c r="Q255" s="20"/>
      <c r="R255" s="32"/>
      <c r="S255" s="161">
        <v>5</v>
      </c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161">
        <v>2</v>
      </c>
      <c r="AG255" s="20"/>
    </row>
    <row r="256" spans="1:33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2000</v>
      </c>
      <c r="L256" s="26">
        <f t="shared" si="6"/>
        <v>500</v>
      </c>
      <c r="M256" s="27" t="str">
        <f t="shared" si="9"/>
        <v>OK</v>
      </c>
      <c r="N256" s="20"/>
      <c r="O256" s="20"/>
      <c r="P256" s="20"/>
      <c r="Q256" s="20"/>
      <c r="R256" s="32"/>
      <c r="S256" s="161">
        <v>1000</v>
      </c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161">
        <v>500</v>
      </c>
      <c r="AG256" s="20"/>
    </row>
    <row r="257" spans="1:33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9"/>
        <v>OK</v>
      </c>
      <c r="N257" s="20"/>
      <c r="O257" s="20"/>
      <c r="P257" s="20"/>
      <c r="Q257" s="20"/>
      <c r="R257" s="32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</row>
    <row r="258" spans="1:33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f>5000-1000</f>
        <v>4000</v>
      </c>
      <c r="L258" s="26">
        <f t="shared" si="6"/>
        <v>4000</v>
      </c>
      <c r="M258" s="27" t="str">
        <f t="shared" si="9"/>
        <v>OK</v>
      </c>
      <c r="N258" s="20"/>
      <c r="O258" s="20"/>
      <c r="P258" s="20"/>
      <c r="Q258" s="20"/>
      <c r="R258" s="32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</row>
    <row r="259" spans="1:33" ht="30" customHeight="1" x14ac:dyDescent="0.25">
      <c r="N259" s="162">
        <f>SUM(J24*N24+J62*N62+J88*N88+J89*N89+J122*N122+J123*N123+J124*N124+J125*N125+J126*N126+J215*N215)</f>
        <v>2455.1799999999994</v>
      </c>
      <c r="O259" s="162">
        <f>SUM(J128*O128+J130*O130+J132*O132+J134*O134+J196*O196+J197*O197+J198*O198+J199*O199+J200*O200+J203*O203+J207*O207)</f>
        <v>2736.11</v>
      </c>
      <c r="P259" s="162">
        <f>SUM(J10*P10+J18*P18+J32*P32+J33*P33)</f>
        <v>1073.9000000000001</v>
      </c>
      <c r="Q259" s="162">
        <f>SUM(J169*Q169)</f>
        <v>2414</v>
      </c>
      <c r="R259" s="162">
        <f>SUM(J31*R31+J36*R36+J37*R37+J39*R39+J40*R40+J41*R41+J42*R42+J43*R43+J45*R45+J46*R46+J47*R47+J48*R48+J49*R49+J50*R50+J78*R78+J79*R79+J80*R80+J83*R83+J85*R85+J138*R138+J164*R164+J195*R195+J209*R209+J245*R245+J246*R246+J247*R247+J248*R248)</f>
        <v>1765.81</v>
      </c>
      <c r="S259" s="162">
        <f>SUM(J252*S252+J253*S253+J254*S254+J255*S255+J256*S256)</f>
        <v>3373.5</v>
      </c>
      <c r="T259" s="163">
        <f>SUMPRODUCT(J4:J258,T4:T258)</f>
        <v>937.68000000000006</v>
      </c>
      <c r="U259" s="163">
        <f>SUMPRODUCT(J4:J258,U4:U258)</f>
        <v>1314.9399999999998</v>
      </c>
      <c r="V259" s="163">
        <f>SUMPRODUCT(J4:J258,V4:V258)</f>
        <v>422.34999999999997</v>
      </c>
    </row>
  </sheetData>
  <mergeCells count="83">
    <mergeCell ref="AA1:AA2"/>
    <mergeCell ref="A4:A9"/>
    <mergeCell ref="A10:A18"/>
    <mergeCell ref="A19:A21"/>
    <mergeCell ref="A22:A25"/>
    <mergeCell ref="K1:M1"/>
    <mergeCell ref="G1:J1"/>
    <mergeCell ref="A2:M2"/>
    <mergeCell ref="A1:F1"/>
    <mergeCell ref="B4:B9"/>
    <mergeCell ref="B10:B18"/>
    <mergeCell ref="B19:B21"/>
    <mergeCell ref="B22:B25"/>
    <mergeCell ref="AB1:AB2"/>
    <mergeCell ref="AC1:AC2"/>
    <mergeCell ref="AD1:AD2"/>
    <mergeCell ref="N1:N2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Z1:Z2"/>
    <mergeCell ref="R1:R2"/>
    <mergeCell ref="X1:X2"/>
    <mergeCell ref="B77:B85"/>
    <mergeCell ref="B86:B89"/>
    <mergeCell ref="A26:A31"/>
    <mergeCell ref="A32:A35"/>
    <mergeCell ref="A36:A57"/>
    <mergeCell ref="A58:A62"/>
    <mergeCell ref="A63:A68"/>
    <mergeCell ref="A69:A76"/>
    <mergeCell ref="A77:A85"/>
    <mergeCell ref="A86:A89"/>
    <mergeCell ref="B32:B35"/>
    <mergeCell ref="B36:B57"/>
    <mergeCell ref="B58:B62"/>
    <mergeCell ref="B63:B68"/>
    <mergeCell ref="B69:B76"/>
    <mergeCell ref="B26:B31"/>
    <mergeCell ref="A90:A91"/>
    <mergeCell ref="B90:B91"/>
    <mergeCell ref="A92:A127"/>
    <mergeCell ref="B92:B127"/>
    <mergeCell ref="B135:B141"/>
    <mergeCell ref="B130:B134"/>
    <mergeCell ref="A130:A134"/>
    <mergeCell ref="A135:A141"/>
    <mergeCell ref="A252:A256"/>
    <mergeCell ref="B252:B256"/>
    <mergeCell ref="A142:A154"/>
    <mergeCell ref="B142:B154"/>
    <mergeCell ref="A156:A162"/>
    <mergeCell ref="B156:B162"/>
    <mergeCell ref="B163:B167"/>
    <mergeCell ref="A163:A167"/>
    <mergeCell ref="A203:A208"/>
    <mergeCell ref="B215:B242"/>
    <mergeCell ref="A171:A194"/>
    <mergeCell ref="B171:B194"/>
    <mergeCell ref="A196:A202"/>
    <mergeCell ref="B196:B202"/>
    <mergeCell ref="AE1:AE2"/>
    <mergeCell ref="AF1:AF2"/>
    <mergeCell ref="AG1:AG2"/>
    <mergeCell ref="A257:A258"/>
    <mergeCell ref="B257:B258"/>
    <mergeCell ref="J171:J194"/>
    <mergeCell ref="A243:A244"/>
    <mergeCell ref="B243:B244"/>
    <mergeCell ref="A245:A249"/>
    <mergeCell ref="B245:B249"/>
    <mergeCell ref="A250:A251"/>
    <mergeCell ref="B250:B251"/>
    <mergeCell ref="B203:B208"/>
    <mergeCell ref="A209:A214"/>
    <mergeCell ref="B209:B214"/>
    <mergeCell ref="A215:A242"/>
  </mergeCells>
  <phoneticPr fontId="0" type="noConversion"/>
  <conditionalFormatting sqref="Y4:AG4">
    <cfRule type="cellIs" dxfId="414" priority="16" stopIfTrue="1" operator="greaterThan">
      <formula>0</formula>
    </cfRule>
    <cfRule type="cellIs" dxfId="413" priority="17" stopIfTrue="1" operator="greaterThan">
      <formula>0</formula>
    </cfRule>
    <cfRule type="cellIs" dxfId="412" priority="18" stopIfTrue="1" operator="greaterThan">
      <formula>0</formula>
    </cfRule>
  </conditionalFormatting>
  <conditionalFormatting sqref="Y5:AG240">
    <cfRule type="cellIs" dxfId="411" priority="13" stopIfTrue="1" operator="greaterThan">
      <formula>0</formula>
    </cfRule>
    <cfRule type="cellIs" dxfId="410" priority="14" stopIfTrue="1" operator="greaterThan">
      <formula>0</formula>
    </cfRule>
    <cfRule type="cellIs" dxfId="409" priority="15" stopIfTrue="1" operator="greaterThan">
      <formula>0</formula>
    </cfRule>
  </conditionalFormatting>
  <conditionalFormatting sqref="N4">
    <cfRule type="cellIs" dxfId="408" priority="10" stopIfTrue="1" operator="greaterThan">
      <formula>0</formula>
    </cfRule>
    <cfRule type="cellIs" dxfId="407" priority="11" stopIfTrue="1" operator="greaterThan">
      <formula>0</formula>
    </cfRule>
    <cfRule type="cellIs" dxfId="406" priority="12" stopIfTrue="1" operator="greaterThan">
      <formula>0</formula>
    </cfRule>
  </conditionalFormatting>
  <conditionalFormatting sqref="N5:N240">
    <cfRule type="cellIs" dxfId="405" priority="7" stopIfTrue="1" operator="greaterThan">
      <formula>0</formula>
    </cfRule>
    <cfRule type="cellIs" dxfId="404" priority="8" stopIfTrue="1" operator="greaterThan">
      <formula>0</formula>
    </cfRule>
    <cfRule type="cellIs" dxfId="403" priority="9" stopIfTrue="1" operator="greaterThan">
      <formula>0</formula>
    </cfRule>
  </conditionalFormatting>
  <conditionalFormatting sqref="O4:X4">
    <cfRule type="cellIs" dxfId="402" priority="4" stopIfTrue="1" operator="greaterThan">
      <formula>0</formula>
    </cfRule>
    <cfRule type="cellIs" dxfId="401" priority="5" stopIfTrue="1" operator="greaterThan">
      <formula>0</formula>
    </cfRule>
    <cfRule type="cellIs" dxfId="400" priority="6" stopIfTrue="1" operator="greaterThan">
      <formula>0</formula>
    </cfRule>
  </conditionalFormatting>
  <conditionalFormatting sqref="O5:X209 O210:Q240 S210:X240 R210:R258">
    <cfRule type="cellIs" dxfId="399" priority="1" stopIfTrue="1" operator="greaterThan">
      <formula>0</formula>
    </cfRule>
    <cfRule type="cellIs" dxfId="398" priority="2" stopIfTrue="1" operator="greaterThan">
      <formula>0</formula>
    </cfRule>
    <cfRule type="cellIs" dxfId="397" priority="3" stopIfTrue="1" operator="greaterThan">
      <formula>0</formula>
    </cfRule>
  </conditionalFormatting>
  <conditionalFormatting sqref="Y5:AG240">
    <cfRule type="cellIs" dxfId="396" priority="19" stopIfTrue="1" operator="greaterThan">
      <formula>0</formula>
    </cfRule>
    <cfRule type="cellIs" dxfId="395" priority="20" stopIfTrue="1" operator="greaterThan">
      <formula>0</formula>
    </cfRule>
    <cfRule type="cellIs" dxfId="394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58"/>
  <sheetViews>
    <sheetView topLeftCell="K38" zoomScale="80" zoomScaleNormal="80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20.7109375" style="18" customWidth="1"/>
    <col min="23" max="35" width="20.7109375" style="15" customWidth="1"/>
    <col min="36" max="36" width="16.140625" style="15" customWidth="1"/>
    <col min="37" max="37" width="13.140625" style="15" customWidth="1"/>
    <col min="38" max="16384" width="9.7109375" style="15"/>
  </cols>
  <sheetData>
    <row r="1" spans="1:37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850</v>
      </c>
      <c r="O1" s="214" t="s">
        <v>851</v>
      </c>
      <c r="P1" s="214" t="s">
        <v>852</v>
      </c>
      <c r="Q1" s="214" t="s">
        <v>853</v>
      </c>
      <c r="R1" s="214" t="s">
        <v>854</v>
      </c>
      <c r="S1" s="214" t="s">
        <v>855</v>
      </c>
      <c r="T1" s="214" t="s">
        <v>856</v>
      </c>
      <c r="U1" s="214" t="s">
        <v>857</v>
      </c>
      <c r="V1" s="214" t="s">
        <v>858</v>
      </c>
      <c r="W1" s="214" t="s">
        <v>942</v>
      </c>
      <c r="X1" s="214" t="s">
        <v>943</v>
      </c>
      <c r="Y1" s="214" t="s">
        <v>944</v>
      </c>
      <c r="Z1" s="214" t="s">
        <v>945</v>
      </c>
      <c r="AA1" s="214" t="s">
        <v>946</v>
      </c>
      <c r="AB1" s="214" t="s">
        <v>947</v>
      </c>
      <c r="AC1" s="214" t="s">
        <v>948</v>
      </c>
      <c r="AD1" s="214" t="s">
        <v>949</v>
      </c>
      <c r="AE1" s="214" t="s">
        <v>950</v>
      </c>
      <c r="AF1" s="214" t="s">
        <v>951</v>
      </c>
      <c r="AG1" s="214" t="s">
        <v>952</v>
      </c>
      <c r="AH1" s="214" t="s">
        <v>953</v>
      </c>
      <c r="AI1" s="214" t="s">
        <v>954</v>
      </c>
      <c r="AJ1" s="214" t="s">
        <v>955</v>
      </c>
      <c r="AK1" s="214" t="s">
        <v>956</v>
      </c>
    </row>
    <row r="2" spans="1:37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</row>
    <row r="3" spans="1:37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 t="s">
        <v>859</v>
      </c>
      <c r="O3" s="25" t="s">
        <v>860</v>
      </c>
      <c r="P3" s="25" t="s">
        <v>861</v>
      </c>
      <c r="Q3" s="25" t="s">
        <v>859</v>
      </c>
      <c r="R3" s="25" t="s">
        <v>862</v>
      </c>
      <c r="S3" s="25" t="s">
        <v>863</v>
      </c>
      <c r="T3" s="25" t="s">
        <v>859</v>
      </c>
      <c r="U3" s="25" t="s">
        <v>860</v>
      </c>
      <c r="V3" s="25" t="s">
        <v>864</v>
      </c>
      <c r="W3" s="25">
        <v>43294</v>
      </c>
      <c r="X3" s="25">
        <v>43294</v>
      </c>
      <c r="Y3" s="25">
        <v>43294</v>
      </c>
      <c r="Z3" s="25">
        <v>43361</v>
      </c>
      <c r="AA3" s="25">
        <v>43361</v>
      </c>
      <c r="AB3" s="25">
        <v>43361</v>
      </c>
      <c r="AC3" s="25">
        <v>43361</v>
      </c>
      <c r="AD3" s="25">
        <v>43361</v>
      </c>
      <c r="AE3" s="25">
        <v>43361</v>
      </c>
      <c r="AF3" s="25">
        <v>43361</v>
      </c>
      <c r="AG3" s="25">
        <v>43361</v>
      </c>
      <c r="AH3" s="25">
        <v>43361</v>
      </c>
      <c r="AI3" s="25">
        <v>43361</v>
      </c>
      <c r="AJ3" s="25">
        <v>43361</v>
      </c>
      <c r="AK3" s="25">
        <v>43361</v>
      </c>
    </row>
    <row r="4" spans="1:37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 t="shared" ref="L4:L67" si="0">K4-(SUM(N4:AK4))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50</v>
      </c>
      <c r="L5" s="26">
        <f t="shared" si="0"/>
        <v>50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>
        <v>50</v>
      </c>
      <c r="L6" s="26">
        <f t="shared" si="0"/>
        <v>0</v>
      </c>
      <c r="M6" s="27" t="str">
        <f t="shared" si="1"/>
        <v>OK</v>
      </c>
      <c r="N6" s="32">
        <v>50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10</v>
      </c>
      <c r="L10" s="26">
        <f t="shared" si="0"/>
        <v>0</v>
      </c>
      <c r="M10" s="27" t="str">
        <f t="shared" si="1"/>
        <v>OK</v>
      </c>
      <c r="N10" s="32"/>
      <c r="O10" s="32"/>
      <c r="P10" s="32"/>
      <c r="Q10" s="32">
        <v>10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150</v>
      </c>
      <c r="L14" s="26">
        <f t="shared" si="0"/>
        <v>0</v>
      </c>
      <c r="M14" s="27" t="str">
        <f t="shared" si="1"/>
        <v>OK</v>
      </c>
      <c r="N14" s="32"/>
      <c r="O14" s="32"/>
      <c r="P14" s="32"/>
      <c r="Q14" s="32">
        <v>50</v>
      </c>
      <c r="R14" s="32"/>
      <c r="S14" s="32"/>
      <c r="T14" s="32"/>
      <c r="U14" s="32"/>
      <c r="V14" s="32"/>
      <c r="W14" s="32"/>
      <c r="X14" s="32">
        <v>50</v>
      </c>
      <c r="Y14" s="32"/>
      <c r="Z14" s="32">
        <v>50</v>
      </c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10</v>
      </c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>
        <v>10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f>10+20</f>
        <v>30</v>
      </c>
      <c r="L16" s="26">
        <f t="shared" si="0"/>
        <v>0</v>
      </c>
      <c r="M16" s="27" t="str">
        <f t="shared" si="1"/>
        <v>OK</v>
      </c>
      <c r="N16" s="32"/>
      <c r="O16" s="32"/>
      <c r="P16" s="32"/>
      <c r="Q16" s="32">
        <v>10</v>
      </c>
      <c r="R16" s="32"/>
      <c r="S16" s="32"/>
      <c r="T16" s="32"/>
      <c r="U16" s="32"/>
      <c r="V16" s="32"/>
      <c r="W16" s="32"/>
      <c r="X16" s="32">
        <v>20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100</v>
      </c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>
        <v>24</v>
      </c>
      <c r="Y17" s="32"/>
      <c r="Z17" s="32">
        <v>76</v>
      </c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50</v>
      </c>
      <c r="L18" s="26">
        <f t="shared" si="0"/>
        <v>0</v>
      </c>
      <c r="M18" s="27" t="str">
        <f t="shared" si="1"/>
        <v>OK</v>
      </c>
      <c r="N18" s="32"/>
      <c r="O18" s="32"/>
      <c r="P18" s="32"/>
      <c r="Q18" s="32">
        <v>30</v>
      </c>
      <c r="R18" s="32"/>
      <c r="S18" s="32"/>
      <c r="T18" s="32"/>
      <c r="U18" s="32"/>
      <c r="V18" s="32"/>
      <c r="W18" s="32"/>
      <c r="X18" s="32">
        <v>20</v>
      </c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5</v>
      </c>
      <c r="L19" s="26">
        <f t="shared" si="0"/>
        <v>5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0"/>
        <v>0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>
        <v>10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>
        <v>10</v>
      </c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150</v>
      </c>
      <c r="L22" s="26">
        <f t="shared" si="0"/>
        <v>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>
        <v>150</v>
      </c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100</v>
      </c>
      <c r="L23" s="26">
        <f t="shared" si="0"/>
        <v>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>
        <v>100</v>
      </c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f>10</f>
        <v>10</v>
      </c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>
        <v>10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7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/>
      <c r="L28" s="26">
        <f t="shared" si="0"/>
        <v>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f>10+10+10+5</f>
        <v>35</v>
      </c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>
        <v>35</v>
      </c>
      <c r="AH29" s="32"/>
      <c r="AI29" s="32"/>
      <c r="AJ29" s="32"/>
      <c r="AK29" s="32"/>
    </row>
    <row r="30" spans="1:37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f>50+10</f>
        <v>60</v>
      </c>
      <c r="L30" s="26">
        <f t="shared" si="0"/>
        <v>0</v>
      </c>
      <c r="M30" s="27" t="str">
        <f t="shared" si="1"/>
        <v>OK</v>
      </c>
      <c r="N30" s="32">
        <v>50</v>
      </c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>
        <v>10</v>
      </c>
      <c r="AH30" s="32"/>
      <c r="AI30" s="32"/>
      <c r="AJ30" s="32"/>
      <c r="AK30" s="32"/>
    </row>
    <row r="31" spans="1:37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/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1500-200</f>
        <v>1300</v>
      </c>
      <c r="L32" s="26">
        <f t="shared" si="0"/>
        <v>0</v>
      </c>
      <c r="M32" s="27" t="str">
        <f t="shared" si="1"/>
        <v>OK</v>
      </c>
      <c r="N32" s="32"/>
      <c r="O32" s="32"/>
      <c r="P32" s="32"/>
      <c r="Q32" s="32">
        <v>1000</v>
      </c>
      <c r="R32" s="32"/>
      <c r="S32" s="32"/>
      <c r="T32" s="32"/>
      <c r="U32" s="32"/>
      <c r="V32" s="32"/>
      <c r="W32" s="32"/>
      <c r="X32" s="32">
        <v>150</v>
      </c>
      <c r="Y32" s="32"/>
      <c r="Z32" s="32">
        <v>150</v>
      </c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1000-200</f>
        <v>800</v>
      </c>
      <c r="L33" s="26">
        <f t="shared" si="0"/>
        <v>0</v>
      </c>
      <c r="M33" s="27" t="str">
        <f t="shared" si="1"/>
        <v>OK</v>
      </c>
      <c r="N33" s="32"/>
      <c r="O33" s="32"/>
      <c r="P33" s="32"/>
      <c r="Q33" s="32">
        <v>500</v>
      </c>
      <c r="R33" s="32"/>
      <c r="S33" s="32"/>
      <c r="T33" s="32"/>
      <c r="U33" s="32"/>
      <c r="V33" s="32"/>
      <c r="W33" s="32"/>
      <c r="X33" s="32"/>
      <c r="Y33" s="32"/>
      <c r="Z33" s="32">
        <v>300</v>
      </c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1000</v>
      </c>
      <c r="L35" s="26">
        <f t="shared" si="0"/>
        <v>100</v>
      </c>
      <c r="M35" s="27" t="str">
        <f t="shared" si="1"/>
        <v>OK</v>
      </c>
      <c r="N35" s="32"/>
      <c r="O35" s="32"/>
      <c r="P35" s="32"/>
      <c r="Q35" s="32">
        <v>500</v>
      </c>
      <c r="R35" s="32"/>
      <c r="S35" s="32"/>
      <c r="T35" s="32"/>
      <c r="U35" s="32"/>
      <c r="V35" s="32"/>
      <c r="W35" s="32"/>
      <c r="X35" s="32"/>
      <c r="Y35" s="32"/>
      <c r="Z35" s="32">
        <v>400</v>
      </c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</row>
    <row r="36" spans="1:37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48</v>
      </c>
      <c r="L36" s="26">
        <f t="shared" si="0"/>
        <v>0</v>
      </c>
      <c r="M36" s="27" t="str">
        <f t="shared" si="1"/>
        <v>OK</v>
      </c>
      <c r="N36" s="32">
        <v>48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</row>
    <row r="37" spans="1:37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48</v>
      </c>
      <c r="L37" s="26">
        <f t="shared" si="0"/>
        <v>0</v>
      </c>
      <c r="M37" s="27" t="str">
        <f t="shared" si="1"/>
        <v>OK</v>
      </c>
      <c r="N37" s="32">
        <v>48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</row>
    <row r="38" spans="1:37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48</v>
      </c>
      <c r="L38" s="26">
        <f t="shared" si="0"/>
        <v>0</v>
      </c>
      <c r="M38" s="27" t="str">
        <f t="shared" si="1"/>
        <v>OK</v>
      </c>
      <c r="N38" s="32">
        <v>48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1:37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48</v>
      </c>
      <c r="L39" s="26">
        <f t="shared" si="0"/>
        <v>0</v>
      </c>
      <c r="M39" s="27" t="str">
        <f t="shared" si="1"/>
        <v>OK</v>
      </c>
      <c r="N39" s="32">
        <v>48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7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360</v>
      </c>
      <c r="L40" s="26">
        <f t="shared" si="0"/>
        <v>0</v>
      </c>
      <c r="M40" s="27" t="str">
        <f t="shared" si="1"/>
        <v>OK</v>
      </c>
      <c r="N40" s="32">
        <v>240</v>
      </c>
      <c r="O40" s="32"/>
      <c r="P40" s="32"/>
      <c r="Q40" s="32"/>
      <c r="R40" s="32"/>
      <c r="S40" s="32"/>
      <c r="T40" s="32"/>
      <c r="U40" s="32"/>
      <c r="V40" s="32"/>
      <c r="W40" s="32">
        <v>36</v>
      </c>
      <c r="X40" s="32"/>
      <c r="Y40" s="32"/>
      <c r="Z40" s="32"/>
      <c r="AA40" s="32"/>
      <c r="AB40" s="32"/>
      <c r="AC40" s="32">
        <v>84</v>
      </c>
      <c r="AD40" s="32"/>
      <c r="AE40" s="32"/>
      <c r="AF40" s="32"/>
      <c r="AG40" s="32"/>
      <c r="AH40" s="32"/>
      <c r="AI40" s="32"/>
      <c r="AJ40" s="32"/>
      <c r="AK40" s="32"/>
    </row>
    <row r="41" spans="1:37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48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>
        <v>48</v>
      </c>
      <c r="AD41" s="32"/>
      <c r="AE41" s="32"/>
      <c r="AF41" s="32"/>
      <c r="AG41" s="32"/>
      <c r="AH41" s="32"/>
      <c r="AI41" s="32"/>
      <c r="AJ41" s="32"/>
      <c r="AK41" s="32"/>
    </row>
    <row r="42" spans="1:37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48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>
        <v>48</v>
      </c>
      <c r="AD42" s="32"/>
      <c r="AE42" s="32"/>
      <c r="AF42" s="32"/>
      <c r="AG42" s="32"/>
      <c r="AH42" s="32"/>
      <c r="AI42" s="32"/>
      <c r="AJ42" s="32"/>
      <c r="AK42" s="32"/>
    </row>
    <row r="43" spans="1:37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/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37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/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</row>
    <row r="45" spans="1:37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/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7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37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</row>
    <row r="48" spans="1:37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</row>
    <row r="49" spans="1:37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144</v>
      </c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>
        <v>144</v>
      </c>
      <c r="AD54" s="32"/>
      <c r="AE54" s="32"/>
      <c r="AF54" s="32"/>
      <c r="AG54" s="32"/>
      <c r="AH54" s="32"/>
      <c r="AI54" s="32"/>
      <c r="AJ54" s="32"/>
      <c r="AK54" s="32"/>
    </row>
    <row r="55" spans="1:37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144</v>
      </c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>
        <v>144</v>
      </c>
      <c r="AD55" s="32"/>
      <c r="AE55" s="32"/>
      <c r="AF55" s="32"/>
      <c r="AG55" s="32"/>
      <c r="AH55" s="32"/>
      <c r="AI55" s="32"/>
      <c r="AJ55" s="32"/>
      <c r="AK55" s="32"/>
    </row>
    <row r="56" spans="1:37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>
        <v>144</v>
      </c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>
        <v>144</v>
      </c>
      <c r="AD56" s="32"/>
      <c r="AE56" s="32"/>
      <c r="AF56" s="32"/>
      <c r="AG56" s="32"/>
      <c r="AH56" s="32"/>
      <c r="AI56" s="32"/>
      <c r="AJ56" s="32"/>
      <c r="AK56" s="32"/>
    </row>
    <row r="57" spans="1:37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>
        <v>120</v>
      </c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>
        <v>120</v>
      </c>
      <c r="AD57" s="32"/>
      <c r="AE57" s="32"/>
      <c r="AF57" s="32"/>
      <c r="AG57" s="32"/>
      <c r="AH57" s="32"/>
      <c r="AI57" s="32"/>
      <c r="AJ57" s="32"/>
      <c r="AK57" s="32"/>
    </row>
    <row r="58" spans="1:37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300</v>
      </c>
      <c r="L58" s="26">
        <f t="shared" si="0"/>
        <v>60</v>
      </c>
      <c r="M58" s="27" t="str">
        <f t="shared" si="1"/>
        <v>OK</v>
      </c>
      <c r="N58" s="32"/>
      <c r="O58" s="32"/>
      <c r="P58" s="32"/>
      <c r="Q58" s="32"/>
      <c r="R58" s="32"/>
      <c r="S58" s="32">
        <v>120</v>
      </c>
      <c r="T58" s="32"/>
      <c r="U58" s="32"/>
      <c r="V58" s="32"/>
      <c r="W58" s="32"/>
      <c r="X58" s="32"/>
      <c r="Y58" s="32"/>
      <c r="Z58" s="32"/>
      <c r="AA58" s="32">
        <v>120</v>
      </c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300</v>
      </c>
      <c r="L59" s="26">
        <f t="shared" si="0"/>
        <v>0</v>
      </c>
      <c r="M59" s="27" t="str">
        <f t="shared" si="1"/>
        <v>OK</v>
      </c>
      <c r="N59" s="32"/>
      <c r="O59" s="32"/>
      <c r="P59" s="32"/>
      <c r="Q59" s="32"/>
      <c r="R59" s="32"/>
      <c r="S59" s="32">
        <v>120</v>
      </c>
      <c r="T59" s="32"/>
      <c r="U59" s="32"/>
      <c r="V59" s="32"/>
      <c r="W59" s="32"/>
      <c r="X59" s="32"/>
      <c r="Y59" s="32"/>
      <c r="Z59" s="32"/>
      <c r="AA59" s="32">
        <v>180</v>
      </c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240</v>
      </c>
      <c r="L60" s="26">
        <f t="shared" si="0"/>
        <v>0</v>
      </c>
      <c r="M60" s="27" t="str">
        <f t="shared" si="1"/>
        <v>OK</v>
      </c>
      <c r="N60" s="32"/>
      <c r="O60" s="32"/>
      <c r="P60" s="32"/>
      <c r="Q60" s="32"/>
      <c r="R60" s="32"/>
      <c r="S60" s="32">
        <v>120</v>
      </c>
      <c r="T60" s="32"/>
      <c r="U60" s="32"/>
      <c r="V60" s="32"/>
      <c r="W60" s="32"/>
      <c r="X60" s="32"/>
      <c r="Y60" s="32"/>
      <c r="Z60" s="32"/>
      <c r="AA60" s="32">
        <v>120</v>
      </c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300</v>
      </c>
      <c r="L61" s="26">
        <f t="shared" si="0"/>
        <v>0</v>
      </c>
      <c r="M61" s="27" t="str">
        <f t="shared" si="1"/>
        <v>OK</v>
      </c>
      <c r="N61" s="32"/>
      <c r="O61" s="32"/>
      <c r="P61" s="32"/>
      <c r="Q61" s="32"/>
      <c r="R61" s="32"/>
      <c r="S61" s="32">
        <v>120</v>
      </c>
      <c r="T61" s="32"/>
      <c r="U61" s="32"/>
      <c r="V61" s="32"/>
      <c r="W61" s="32"/>
      <c r="X61" s="32"/>
      <c r="Y61" s="32"/>
      <c r="Z61" s="32"/>
      <c r="AA61" s="32">
        <v>180</v>
      </c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>
        <v>50</v>
      </c>
      <c r="L64" s="26">
        <f t="shared" si="0"/>
        <v>50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>
        <v>50</v>
      </c>
      <c r="L65" s="26">
        <f t="shared" si="0"/>
        <v>50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100</v>
      </c>
      <c r="L67" s="26">
        <f t="shared" si="0"/>
        <v>50</v>
      </c>
      <c r="M67" s="27" t="str">
        <f t="shared" si="1"/>
        <v>OK</v>
      </c>
      <c r="N67" s="32"/>
      <c r="O67" s="32">
        <v>50</v>
      </c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ref="L68:L131" si="2">K68-(SUM(N68:AK68))</f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100</v>
      </c>
      <c r="L69" s="26">
        <f t="shared" si="2"/>
        <v>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>
        <v>50</v>
      </c>
      <c r="T69" s="32"/>
      <c r="U69" s="32"/>
      <c r="V69" s="32"/>
      <c r="W69" s="32"/>
      <c r="X69" s="32"/>
      <c r="Y69" s="32"/>
      <c r="Z69" s="32"/>
      <c r="AA69" s="32">
        <v>50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100</v>
      </c>
      <c r="L70" s="26">
        <f t="shared" si="2"/>
        <v>0</v>
      </c>
      <c r="M70" s="27" t="str">
        <f t="shared" si="3"/>
        <v>OK</v>
      </c>
      <c r="N70" s="32"/>
      <c r="O70" s="32"/>
      <c r="P70" s="32"/>
      <c r="Q70" s="32"/>
      <c r="R70" s="32"/>
      <c r="S70" s="32">
        <v>50</v>
      </c>
      <c r="T70" s="32"/>
      <c r="U70" s="32"/>
      <c r="V70" s="32"/>
      <c r="W70" s="32"/>
      <c r="X70" s="32"/>
      <c r="Y70" s="32"/>
      <c r="Z70" s="32"/>
      <c r="AA70" s="32">
        <v>30</v>
      </c>
      <c r="AB70" s="32"/>
      <c r="AC70" s="32"/>
      <c r="AD70" s="32"/>
      <c r="AE70" s="32"/>
      <c r="AF70" s="32"/>
      <c r="AG70" s="32"/>
      <c r="AH70" s="32"/>
      <c r="AI70" s="32"/>
      <c r="AJ70" s="32">
        <v>20</v>
      </c>
      <c r="AK70" s="32"/>
    </row>
    <row r="71" spans="1:37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100</v>
      </c>
      <c r="L71" s="26">
        <f t="shared" si="2"/>
        <v>0</v>
      </c>
      <c r="M71" s="27" t="str">
        <f t="shared" si="3"/>
        <v>OK</v>
      </c>
      <c r="N71" s="32"/>
      <c r="O71" s="32"/>
      <c r="P71" s="32"/>
      <c r="Q71" s="32"/>
      <c r="R71" s="32"/>
      <c r="S71" s="32">
        <v>50</v>
      </c>
      <c r="T71" s="32"/>
      <c r="U71" s="32"/>
      <c r="V71" s="32"/>
      <c r="W71" s="32"/>
      <c r="X71" s="32"/>
      <c r="Y71" s="32"/>
      <c r="Z71" s="32"/>
      <c r="AA71" s="32">
        <v>50</v>
      </c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100</v>
      </c>
      <c r="L72" s="26">
        <f t="shared" si="2"/>
        <v>45</v>
      </c>
      <c r="M72" s="27" t="str">
        <f t="shared" si="3"/>
        <v>OK</v>
      </c>
      <c r="N72" s="32"/>
      <c r="O72" s="32"/>
      <c r="P72" s="32"/>
      <c r="Q72" s="32"/>
      <c r="R72" s="32"/>
      <c r="S72" s="32">
        <v>50</v>
      </c>
      <c r="T72" s="32"/>
      <c r="U72" s="32"/>
      <c r="V72" s="32"/>
      <c r="W72" s="32"/>
      <c r="X72" s="32"/>
      <c r="Y72" s="32"/>
      <c r="Z72" s="32"/>
      <c r="AA72" s="32">
        <v>5</v>
      </c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50</v>
      </c>
      <c r="L73" s="26">
        <f t="shared" si="2"/>
        <v>0</v>
      </c>
      <c r="M73" s="27" t="str">
        <f t="shared" si="3"/>
        <v>OK</v>
      </c>
      <c r="N73" s="32"/>
      <c r="O73" s="32"/>
      <c r="P73" s="32"/>
      <c r="Q73" s="32"/>
      <c r="R73" s="32"/>
      <c r="S73" s="32">
        <v>20</v>
      </c>
      <c r="T73" s="32"/>
      <c r="U73" s="32"/>
      <c r="V73" s="32"/>
      <c r="W73" s="32"/>
      <c r="X73" s="32"/>
      <c r="Y73" s="32"/>
      <c r="Z73" s="32"/>
      <c r="AA73" s="32">
        <v>30</v>
      </c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50</v>
      </c>
      <c r="L74" s="26">
        <f t="shared" si="2"/>
        <v>20</v>
      </c>
      <c r="M74" s="27" t="str">
        <f t="shared" si="3"/>
        <v>OK</v>
      </c>
      <c r="N74" s="32"/>
      <c r="O74" s="32"/>
      <c r="P74" s="32"/>
      <c r="Q74" s="32"/>
      <c r="R74" s="32"/>
      <c r="S74" s="32">
        <v>10</v>
      </c>
      <c r="T74" s="32"/>
      <c r="U74" s="32"/>
      <c r="V74" s="32"/>
      <c r="W74" s="32"/>
      <c r="X74" s="32"/>
      <c r="Y74" s="32"/>
      <c r="Z74" s="32"/>
      <c r="AA74" s="32">
        <v>20</v>
      </c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50</v>
      </c>
      <c r="L75" s="26">
        <f t="shared" si="2"/>
        <v>20</v>
      </c>
      <c r="M75" s="27" t="str">
        <f t="shared" si="3"/>
        <v>OK</v>
      </c>
      <c r="N75" s="32"/>
      <c r="O75" s="32"/>
      <c r="P75" s="32"/>
      <c r="Q75" s="32"/>
      <c r="R75" s="32"/>
      <c r="S75" s="32">
        <v>10</v>
      </c>
      <c r="T75" s="32"/>
      <c r="U75" s="32"/>
      <c r="V75" s="32"/>
      <c r="W75" s="32"/>
      <c r="X75" s="32"/>
      <c r="Y75" s="32"/>
      <c r="Z75" s="32"/>
      <c r="AA75" s="32">
        <v>20</v>
      </c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20</v>
      </c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>
        <v>10</v>
      </c>
      <c r="T76" s="32"/>
      <c r="U76" s="32"/>
      <c r="V76" s="32"/>
      <c r="W76" s="32"/>
      <c r="X76" s="32"/>
      <c r="Y76" s="32"/>
      <c r="Z76" s="32"/>
      <c r="AA76" s="32">
        <v>10</v>
      </c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20</v>
      </c>
      <c r="L77" s="26">
        <f t="shared" si="2"/>
        <v>0</v>
      </c>
      <c r="M77" s="27" t="str">
        <f t="shared" si="3"/>
        <v>OK</v>
      </c>
      <c r="N77" s="32">
        <v>10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>
        <v>10</v>
      </c>
      <c r="AD77" s="32"/>
      <c r="AE77" s="32"/>
      <c r="AF77" s="32"/>
      <c r="AG77" s="32"/>
      <c r="AH77" s="32"/>
      <c r="AI77" s="32"/>
      <c r="AJ77" s="32"/>
      <c r="AK77" s="32"/>
    </row>
    <row r="78" spans="1:37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100</v>
      </c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>
        <v>100</v>
      </c>
      <c r="AD78" s="32"/>
      <c r="AE78" s="32"/>
      <c r="AF78" s="32"/>
      <c r="AG78" s="32"/>
      <c r="AH78" s="32"/>
      <c r="AI78" s="32"/>
      <c r="AJ78" s="32"/>
      <c r="AK78" s="32"/>
    </row>
    <row r="79" spans="1:37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100</v>
      </c>
      <c r="L79" s="26">
        <f t="shared" si="2"/>
        <v>0</v>
      </c>
      <c r="M79" s="27" t="str">
        <f t="shared" si="3"/>
        <v>OK</v>
      </c>
      <c r="N79" s="32">
        <v>100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f>50+36+24</f>
        <v>110</v>
      </c>
      <c r="L80" s="26">
        <f t="shared" si="2"/>
        <v>0</v>
      </c>
      <c r="M80" s="27" t="str">
        <f t="shared" si="3"/>
        <v>OK</v>
      </c>
      <c r="N80" s="32">
        <v>50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>
        <v>60</v>
      </c>
      <c r="AH80" s="32"/>
      <c r="AI80" s="32"/>
      <c r="AJ80" s="32"/>
      <c r="AK80" s="32"/>
    </row>
    <row r="81" spans="1:37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>
        <v>10</v>
      </c>
      <c r="L81" s="26">
        <f t="shared" si="2"/>
        <v>7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>
        <v>3</v>
      </c>
      <c r="AD81" s="32"/>
      <c r="AE81" s="32"/>
      <c r="AF81" s="32"/>
      <c r="AG81" s="32"/>
      <c r="AH81" s="32"/>
      <c r="AI81" s="32"/>
      <c r="AJ81" s="32"/>
      <c r="AK81" s="32"/>
    </row>
    <row r="82" spans="1:37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>
        <v>10</v>
      </c>
      <c r="L82" s="26">
        <f t="shared" si="2"/>
        <v>0</v>
      </c>
      <c r="M82" s="27" t="str">
        <f t="shared" si="3"/>
        <v>OK</v>
      </c>
      <c r="N82" s="32">
        <v>10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100</v>
      </c>
      <c r="L83" s="26">
        <f t="shared" si="2"/>
        <v>40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>
        <v>24</v>
      </c>
      <c r="X83" s="32"/>
      <c r="Y83" s="32"/>
      <c r="Z83" s="32"/>
      <c r="AA83" s="32"/>
      <c r="AB83" s="32"/>
      <c r="AC83" s="32">
        <v>36</v>
      </c>
      <c r="AD83" s="32"/>
      <c r="AE83" s="32"/>
      <c r="AF83" s="32"/>
      <c r="AG83" s="32"/>
      <c r="AH83" s="32"/>
      <c r="AI83" s="32"/>
      <c r="AJ83" s="32"/>
      <c r="AK83" s="32"/>
    </row>
    <row r="84" spans="1:37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f>50+300+700</f>
        <v>1050</v>
      </c>
      <c r="L88" s="26">
        <f t="shared" si="2"/>
        <v>500</v>
      </c>
      <c r="M88" s="27" t="str">
        <f t="shared" si="3"/>
        <v>OK</v>
      </c>
      <c r="N88" s="32"/>
      <c r="O88" s="32"/>
      <c r="P88" s="32"/>
      <c r="Q88" s="32"/>
      <c r="R88" s="32"/>
      <c r="S88" s="32">
        <v>50</v>
      </c>
      <c r="T88" s="32"/>
      <c r="U88" s="32"/>
      <c r="V88" s="32"/>
      <c r="W88" s="32"/>
      <c r="X88" s="32"/>
      <c r="Y88" s="32">
        <v>500</v>
      </c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50</v>
      </c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>
        <v>20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>
        <v>30</v>
      </c>
      <c r="AG90" s="32"/>
      <c r="AH90" s="32"/>
      <c r="AI90" s="32"/>
      <c r="AJ90" s="32"/>
      <c r="AK90" s="32"/>
    </row>
    <row r="91" spans="1:37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100</v>
      </c>
      <c r="L93" s="26">
        <f t="shared" si="2"/>
        <v>50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>
        <v>50</v>
      </c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100</v>
      </c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>
        <v>100</v>
      </c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f>3</f>
        <v>3</v>
      </c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>
        <v>3</v>
      </c>
      <c r="AK109" s="32"/>
    </row>
    <row r="110" spans="1:37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50</v>
      </c>
      <c r="L111" s="26">
        <f t="shared" si="2"/>
        <v>27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>
        <v>10</v>
      </c>
      <c r="Z111" s="32"/>
      <c r="AA111" s="32">
        <v>10</v>
      </c>
      <c r="AB111" s="32"/>
      <c r="AC111" s="32"/>
      <c r="AD111" s="32"/>
      <c r="AE111" s="32"/>
      <c r="AF111" s="32"/>
      <c r="AG111" s="32"/>
      <c r="AH111" s="32"/>
      <c r="AI111" s="32"/>
      <c r="AJ111" s="32">
        <v>3</v>
      </c>
      <c r="AK111" s="32"/>
    </row>
    <row r="112" spans="1:37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50</v>
      </c>
      <c r="L112" s="26">
        <f t="shared" si="2"/>
        <v>49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>
        <v>1</v>
      </c>
      <c r="AK112" s="32"/>
    </row>
    <row r="113" spans="1:37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50</v>
      </c>
      <c r="L113" s="26">
        <f t="shared" si="2"/>
        <v>40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>
        <v>10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/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5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>
        <v>5</v>
      </c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f>250+50</f>
        <v>300</v>
      </c>
      <c r="L129" s="26">
        <f t="shared" si="2"/>
        <v>0</v>
      </c>
      <c r="M129" s="27" t="str">
        <f t="shared" si="3"/>
        <v>OK</v>
      </c>
      <c r="N129" s="32"/>
      <c r="O129" s="32"/>
      <c r="P129" s="32"/>
      <c r="Q129" s="32">
        <v>200</v>
      </c>
      <c r="R129" s="32"/>
      <c r="S129" s="32"/>
      <c r="T129" s="32"/>
      <c r="U129" s="32"/>
      <c r="V129" s="32"/>
      <c r="W129" s="32"/>
      <c r="X129" s="32">
        <v>50</v>
      </c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>
        <v>50</v>
      </c>
      <c r="AJ129" s="32"/>
      <c r="AK129" s="32"/>
    </row>
    <row r="130" spans="1:37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100</v>
      </c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>
        <v>100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100</v>
      </c>
      <c r="L131" s="26">
        <f t="shared" si="2"/>
        <v>100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250</v>
      </c>
      <c r="L132" s="26">
        <f t="shared" ref="L132:L195" si="4">K132-(SUM(N132:AK132))</f>
        <v>0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>
        <v>200</v>
      </c>
      <c r="V132" s="32"/>
      <c r="W132" s="32"/>
      <c r="X132" s="32"/>
      <c r="Y132" s="32"/>
      <c r="Z132" s="32"/>
      <c r="AA132" s="32"/>
      <c r="AB132" s="32">
        <v>50</v>
      </c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si="4"/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50</v>
      </c>
      <c r="L135" s="26">
        <f t="shared" si="4"/>
        <v>0</v>
      </c>
      <c r="M135" s="27" t="str">
        <f t="shared" si="5"/>
        <v>OK</v>
      </c>
      <c r="N135" s="32">
        <v>20</v>
      </c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>
        <v>30</v>
      </c>
      <c r="AD135" s="32"/>
      <c r="AE135" s="32"/>
      <c r="AF135" s="32"/>
      <c r="AG135" s="32"/>
      <c r="AH135" s="32"/>
      <c r="AI135" s="32"/>
      <c r="AJ135" s="32"/>
      <c r="AK135" s="32"/>
    </row>
    <row r="136" spans="1:37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/>
      <c r="L138" s="26">
        <f t="shared" si="4"/>
        <v>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100</v>
      </c>
      <c r="L139" s="26">
        <f t="shared" si="4"/>
        <v>0</v>
      </c>
      <c r="M139" s="27" t="str">
        <f t="shared" si="5"/>
        <v>OK</v>
      </c>
      <c r="N139" s="32">
        <v>100</v>
      </c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250</v>
      </c>
      <c r="L146" s="26">
        <f t="shared" si="4"/>
        <v>0</v>
      </c>
      <c r="M146" s="27" t="str">
        <f t="shared" si="5"/>
        <v>OK</v>
      </c>
      <c r="N146" s="32">
        <v>120</v>
      </c>
      <c r="O146" s="32"/>
      <c r="P146" s="32"/>
      <c r="Q146" s="32"/>
      <c r="R146" s="32"/>
      <c r="S146" s="32"/>
      <c r="T146" s="32"/>
      <c r="U146" s="32"/>
      <c r="V146" s="32"/>
      <c r="W146" s="32">
        <v>130</v>
      </c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</row>
    <row r="147" spans="1:37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</row>
    <row r="148" spans="1:37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</row>
    <row r="149" spans="1:37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</row>
    <row r="150" spans="1:37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200</v>
      </c>
      <c r="L150" s="26">
        <f t="shared" si="4"/>
        <v>0</v>
      </c>
      <c r="M150" s="27" t="str">
        <f t="shared" si="5"/>
        <v>OK</v>
      </c>
      <c r="N150" s="32">
        <v>100</v>
      </c>
      <c r="O150" s="32"/>
      <c r="P150" s="32"/>
      <c r="Q150" s="32"/>
      <c r="R150" s="32"/>
      <c r="S150" s="32"/>
      <c r="T150" s="32"/>
      <c r="U150" s="32"/>
      <c r="V150" s="32"/>
      <c r="W150" s="32">
        <v>50</v>
      </c>
      <c r="X150" s="32"/>
      <c r="Y150" s="32"/>
      <c r="Z150" s="32"/>
      <c r="AA150" s="32"/>
      <c r="AB150" s="32"/>
      <c r="AC150" s="32">
        <v>50</v>
      </c>
      <c r="AD150" s="32"/>
      <c r="AE150" s="32"/>
      <c r="AF150" s="32"/>
      <c r="AG150" s="32"/>
      <c r="AH150" s="32"/>
      <c r="AI150" s="32"/>
      <c r="AJ150" s="32"/>
      <c r="AK150" s="32"/>
    </row>
    <row r="151" spans="1:37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200</v>
      </c>
      <c r="L151" s="26">
        <f t="shared" si="4"/>
        <v>0</v>
      </c>
      <c r="M151" s="27" t="str">
        <f t="shared" si="5"/>
        <v>OK</v>
      </c>
      <c r="N151" s="32">
        <v>100</v>
      </c>
      <c r="O151" s="32"/>
      <c r="P151" s="32"/>
      <c r="Q151" s="32"/>
      <c r="R151" s="32"/>
      <c r="S151" s="32"/>
      <c r="T151" s="32"/>
      <c r="U151" s="32"/>
      <c r="V151" s="32"/>
      <c r="W151" s="32">
        <v>50</v>
      </c>
      <c r="X151" s="32"/>
      <c r="Y151" s="32"/>
      <c r="Z151" s="32"/>
      <c r="AA151" s="32"/>
      <c r="AB151" s="32"/>
      <c r="AC151" s="32">
        <v>50</v>
      </c>
      <c r="AD151" s="32"/>
      <c r="AE151" s="32"/>
      <c r="AF151" s="32"/>
      <c r="AG151" s="32"/>
      <c r="AH151" s="32"/>
      <c r="AI151" s="32"/>
      <c r="AJ151" s="32"/>
      <c r="AK151" s="32"/>
    </row>
    <row r="152" spans="1:37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1:37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1:37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/>
      <c r="L155" s="26">
        <f t="shared" si="4"/>
        <v>0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1:37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100</v>
      </c>
      <c r="L157" s="26">
        <f t="shared" si="4"/>
        <v>0</v>
      </c>
      <c r="M157" s="27" t="str">
        <f t="shared" si="5"/>
        <v>OK</v>
      </c>
      <c r="N157" s="32">
        <v>50</v>
      </c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>
        <v>50</v>
      </c>
      <c r="AD157" s="32"/>
      <c r="AE157" s="32"/>
      <c r="AF157" s="32"/>
      <c r="AG157" s="32"/>
      <c r="AH157" s="32"/>
      <c r="AI157" s="32"/>
      <c r="AJ157" s="32"/>
      <c r="AK157" s="32"/>
    </row>
    <row r="158" spans="1:37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</row>
    <row r="159" spans="1:37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</row>
    <row r="160" spans="1:37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250</v>
      </c>
      <c r="L160" s="26">
        <f t="shared" si="4"/>
        <v>0</v>
      </c>
      <c r="M160" s="27" t="str">
        <f t="shared" si="5"/>
        <v>OK</v>
      </c>
      <c r="N160" s="32">
        <v>200</v>
      </c>
      <c r="O160" s="32"/>
      <c r="P160" s="32"/>
      <c r="Q160" s="32"/>
      <c r="R160" s="32"/>
      <c r="S160" s="32"/>
      <c r="T160" s="32"/>
      <c r="U160" s="32"/>
      <c r="V160" s="32"/>
      <c r="W160" s="32">
        <v>25</v>
      </c>
      <c r="X160" s="32"/>
      <c r="Y160" s="32"/>
      <c r="Z160" s="32"/>
      <c r="AA160" s="32"/>
      <c r="AB160" s="32"/>
      <c r="AC160" s="32">
        <v>25</v>
      </c>
      <c r="AD160" s="32"/>
      <c r="AE160" s="32"/>
      <c r="AF160" s="32"/>
      <c r="AG160" s="32"/>
      <c r="AH160" s="32"/>
      <c r="AI160" s="32"/>
      <c r="AJ160" s="32"/>
      <c r="AK160" s="32"/>
    </row>
    <row r="161" spans="1:37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50</v>
      </c>
      <c r="L161" s="26">
        <f t="shared" si="4"/>
        <v>0</v>
      </c>
      <c r="M161" s="27" t="str">
        <f t="shared" si="5"/>
        <v>OK</v>
      </c>
      <c r="N161" s="32">
        <v>20</v>
      </c>
      <c r="O161" s="32"/>
      <c r="P161" s="32"/>
      <c r="Q161" s="32"/>
      <c r="R161" s="32"/>
      <c r="S161" s="32"/>
      <c r="T161" s="32"/>
      <c r="U161" s="32"/>
      <c r="V161" s="32"/>
      <c r="W161" s="32">
        <v>15</v>
      </c>
      <c r="X161" s="32"/>
      <c r="Y161" s="32"/>
      <c r="Z161" s="32"/>
      <c r="AA161" s="32"/>
      <c r="AB161" s="32"/>
      <c r="AC161" s="32">
        <v>15</v>
      </c>
      <c r="AD161" s="32"/>
      <c r="AE161" s="32"/>
      <c r="AF161" s="32"/>
      <c r="AG161" s="32"/>
      <c r="AH161" s="32"/>
      <c r="AI161" s="32"/>
      <c r="AJ161" s="32"/>
      <c r="AK161" s="32"/>
    </row>
    <row r="162" spans="1:37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100</v>
      </c>
      <c r="L163" s="26">
        <f t="shared" si="4"/>
        <v>35</v>
      </c>
      <c r="M163" s="27" t="str">
        <f t="shared" si="5"/>
        <v>OK</v>
      </c>
      <c r="N163" s="32">
        <v>50</v>
      </c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>
        <v>15</v>
      </c>
      <c r="AD163" s="32"/>
      <c r="AE163" s="32"/>
      <c r="AF163" s="32"/>
      <c r="AG163" s="32"/>
      <c r="AH163" s="32"/>
      <c r="AI163" s="32"/>
      <c r="AJ163" s="32"/>
      <c r="AK163" s="32"/>
    </row>
    <row r="164" spans="1:37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50</v>
      </c>
      <c r="L164" s="26">
        <f t="shared" si="4"/>
        <v>15</v>
      </c>
      <c r="M164" s="27" t="str">
        <f t="shared" si="5"/>
        <v>OK</v>
      </c>
      <c r="N164" s="32">
        <v>20</v>
      </c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>
        <v>15</v>
      </c>
      <c r="AD164" s="32"/>
      <c r="AE164" s="32"/>
      <c r="AF164" s="32"/>
      <c r="AG164" s="32"/>
      <c r="AH164" s="32"/>
      <c r="AI164" s="32"/>
      <c r="AJ164" s="32"/>
      <c r="AK164" s="32"/>
    </row>
    <row r="165" spans="1:37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>
        <v>100</v>
      </c>
      <c r="L165" s="26">
        <f t="shared" si="4"/>
        <v>50</v>
      </c>
      <c r="M165" s="27" t="str">
        <f t="shared" si="5"/>
        <v>OK</v>
      </c>
      <c r="N165" s="32">
        <v>50</v>
      </c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1:37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</row>
    <row r="167" spans="1:37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</row>
    <row r="168" spans="1:37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200</v>
      </c>
      <c r="L168" s="26">
        <f t="shared" si="4"/>
        <v>100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>
        <v>100</v>
      </c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</row>
    <row r="169" spans="1:37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2000</v>
      </c>
      <c r="L169" s="26">
        <f t="shared" si="4"/>
        <v>0</v>
      </c>
      <c r="M169" s="27" t="str">
        <f t="shared" si="5"/>
        <v>OK</v>
      </c>
      <c r="N169" s="32"/>
      <c r="O169" s="32"/>
      <c r="P169" s="32"/>
      <c r="Q169" s="32"/>
      <c r="R169" s="32"/>
      <c r="S169" s="32"/>
      <c r="T169" s="32"/>
      <c r="U169" s="32"/>
      <c r="V169" s="32">
        <v>1000</v>
      </c>
      <c r="W169" s="32"/>
      <c r="X169" s="32"/>
      <c r="Y169" s="32"/>
      <c r="Z169" s="32"/>
      <c r="AA169" s="32"/>
      <c r="AB169" s="32"/>
      <c r="AC169" s="32"/>
      <c r="AD169" s="32"/>
      <c r="AE169" s="32">
        <v>800</v>
      </c>
      <c r="AF169" s="32"/>
      <c r="AG169" s="32"/>
      <c r="AH169" s="32">
        <v>200</v>
      </c>
      <c r="AI169" s="32"/>
      <c r="AJ169" s="32"/>
      <c r="AK169" s="32"/>
    </row>
    <row r="170" spans="1:37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300</v>
      </c>
      <c r="L170" s="26">
        <f t="shared" si="4"/>
        <v>250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>
        <v>50</v>
      </c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</row>
    <row r="171" spans="1:37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</row>
    <row r="172" spans="1:37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</row>
    <row r="173" spans="1:37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</row>
    <row r="174" spans="1:37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1:37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1:37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/>
      <c r="L176" s="26">
        <f t="shared" si="4"/>
        <v>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1:37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1:37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1:37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1:37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</row>
    <row r="181" spans="1:37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</row>
    <row r="182" spans="1:37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</row>
    <row r="183" spans="1:37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>
        <v>4</v>
      </c>
      <c r="L183" s="26">
        <f t="shared" si="4"/>
        <v>4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</row>
    <row r="184" spans="1:37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1:37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>
        <v>10</v>
      </c>
      <c r="L185" s="26">
        <f t="shared" si="4"/>
        <v>10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1:37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1:37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1:37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1:37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1:37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1:37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1:37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1:37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1:37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2</v>
      </c>
      <c r="L195" s="26">
        <f t="shared" si="4"/>
        <v>0</v>
      </c>
      <c r="M195" s="27" t="str">
        <f t="shared" si="5"/>
        <v>OK</v>
      </c>
      <c r="N195" s="32"/>
      <c r="O195" s="32"/>
      <c r="P195" s="32">
        <v>1</v>
      </c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>
        <v>1</v>
      </c>
      <c r="AE195" s="32"/>
      <c r="AF195" s="32"/>
      <c r="AG195" s="32"/>
      <c r="AH195" s="32"/>
      <c r="AI195" s="32"/>
      <c r="AJ195" s="32"/>
      <c r="AK195" s="32"/>
    </row>
    <row r="196" spans="1:37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20</v>
      </c>
      <c r="L196" s="26">
        <f t="shared" ref="L196:L259" si="6">K196-(SUM(N196:AK196))</f>
        <v>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/>
      <c r="U196" s="32">
        <v>20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  <row r="197" spans="1:37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20</v>
      </c>
      <c r="L197" s="26">
        <f t="shared" si="6"/>
        <v>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/>
      <c r="T197" s="32"/>
      <c r="U197" s="32">
        <v>20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1:37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20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>
        <v>20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1:37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20</v>
      </c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>
        <v>20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1:37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20</v>
      </c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>
        <v>20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1:37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20</v>
      </c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>
        <v>20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1:37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>
        <v>50</v>
      </c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>
        <v>50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1:37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f>300+20</f>
        <v>320</v>
      </c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/>
      <c r="R203" s="32"/>
      <c r="S203" s="32"/>
      <c r="T203" s="32"/>
      <c r="U203" s="32">
        <v>300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>
        <v>20</v>
      </c>
    </row>
    <row r="204" spans="1:37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50</v>
      </c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>
        <v>50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1:37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100</v>
      </c>
      <c r="L205" s="26">
        <f t="shared" si="6"/>
        <v>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>
        <v>100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</row>
    <row r="206" spans="1:37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10</v>
      </c>
      <c r="L206" s="26">
        <f t="shared" si="6"/>
        <v>5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>
        <v>5</v>
      </c>
      <c r="AC206" s="32"/>
      <c r="AD206" s="32"/>
      <c r="AE206" s="32"/>
      <c r="AF206" s="32"/>
      <c r="AG206" s="32"/>
      <c r="AH206" s="32"/>
      <c r="AI206" s="32"/>
      <c r="AJ206" s="32"/>
      <c r="AK206" s="32"/>
    </row>
    <row r="207" spans="1:37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>
        <v>10</v>
      </c>
      <c r="L207" s="26">
        <f t="shared" si="6"/>
        <v>10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</row>
    <row r="208" spans="1:37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10</v>
      </c>
      <c r="L208" s="26">
        <f t="shared" si="6"/>
        <v>5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>
        <v>5</v>
      </c>
      <c r="AC208" s="32"/>
      <c r="AD208" s="32"/>
      <c r="AE208" s="32"/>
      <c r="AF208" s="32"/>
      <c r="AG208" s="32"/>
      <c r="AH208" s="32"/>
      <c r="AI208" s="32"/>
      <c r="AJ208" s="32"/>
      <c r="AK208" s="32"/>
    </row>
    <row r="209" spans="1:37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/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</row>
    <row r="210" spans="1:37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/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</row>
    <row r="212" spans="1:37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f>100+20</f>
        <v>120</v>
      </c>
      <c r="L212" s="26">
        <f t="shared" si="6"/>
        <v>0</v>
      </c>
      <c r="M212" s="27" t="str">
        <f t="shared" si="7"/>
        <v>OK</v>
      </c>
      <c r="N212" s="32">
        <v>100</v>
      </c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>
        <v>20</v>
      </c>
      <c r="AH212" s="32"/>
      <c r="AI212" s="32"/>
      <c r="AJ212" s="32"/>
      <c r="AK212" s="32"/>
    </row>
    <row r="213" spans="1:37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/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</row>
    <row r="214" spans="1:37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/>
      <c r="L214" s="26">
        <f t="shared" si="6"/>
        <v>0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</row>
    <row r="215" spans="1:37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3</v>
      </c>
      <c r="L215" s="26">
        <f t="shared" si="6"/>
        <v>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>
        <v>3</v>
      </c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</row>
    <row r="216" spans="1:37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</row>
    <row r="217" spans="1:37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</row>
    <row r="218" spans="1:37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30</v>
      </c>
      <c r="L218" s="26">
        <f t="shared" si="6"/>
        <v>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>
        <v>30</v>
      </c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</row>
    <row r="219" spans="1:37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</row>
    <row r="220" spans="1:37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30</v>
      </c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>
        <v>30</v>
      </c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</row>
    <row r="221" spans="1:37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</row>
    <row r="222" spans="1:37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70</v>
      </c>
      <c r="L222" s="26">
        <f t="shared" si="6"/>
        <v>0</v>
      </c>
      <c r="M222" s="27" t="str">
        <f t="shared" si="7"/>
        <v>OK</v>
      </c>
      <c r="N222" s="32"/>
      <c r="O222" s="32"/>
      <c r="P222" s="32"/>
      <c r="Q222" s="32"/>
      <c r="R222" s="32"/>
      <c r="S222" s="32">
        <v>70</v>
      </c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</row>
    <row r="223" spans="1:37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</row>
    <row r="224" spans="1:37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20</v>
      </c>
      <c r="L224" s="26">
        <f t="shared" si="6"/>
        <v>20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</row>
    <row r="225" spans="1:37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</row>
    <row r="226" spans="1:37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</row>
    <row r="227" spans="1:37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</row>
    <row r="228" spans="1:37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</row>
    <row r="229" spans="1:37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</row>
    <row r="230" spans="1:37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</row>
    <row r="231" spans="1:37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</row>
    <row r="232" spans="1:37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</row>
    <row r="233" spans="1:37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</row>
    <row r="234" spans="1:37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</row>
    <row r="235" spans="1:37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</row>
    <row r="236" spans="1:37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</row>
    <row r="237" spans="1:37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</row>
    <row r="238" spans="1:37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</row>
    <row r="239" spans="1:37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</row>
    <row r="240" spans="1:37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</row>
    <row r="241" spans="1:37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</row>
    <row r="242" spans="1:37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</row>
    <row r="243" spans="1:37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</row>
    <row r="244" spans="1:37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</row>
    <row r="245" spans="1:37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/>
      <c r="L245" s="26">
        <f t="shared" si="6"/>
        <v>0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</row>
    <row r="246" spans="1:37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</row>
    <row r="247" spans="1:37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</row>
    <row r="248" spans="1:37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</row>
    <row r="249" spans="1:37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</row>
    <row r="250" spans="1:37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</row>
    <row r="251" spans="1:37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O251" s="20"/>
      <c r="P251" s="171"/>
      <c r="Q251" s="171"/>
      <c r="R251" s="171"/>
      <c r="S251" s="20"/>
      <c r="T251" s="20"/>
      <c r="U251" s="20"/>
      <c r="V251" s="20"/>
      <c r="W251" s="20"/>
      <c r="X251" s="20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</row>
    <row r="252" spans="1:37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</row>
    <row r="253" spans="1:37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</row>
    <row r="254" spans="1:37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</row>
    <row r="255" spans="1:37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</row>
    <row r="256" spans="1:37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300</v>
      </c>
      <c r="L256" s="26">
        <f t="shared" si="6"/>
        <v>0</v>
      </c>
      <c r="M256" s="27" t="str">
        <f t="shared" si="7"/>
        <v>OK</v>
      </c>
      <c r="N256" s="20"/>
      <c r="O256" s="20"/>
      <c r="P256" s="20"/>
      <c r="Q256" s="20"/>
      <c r="R256" s="20"/>
      <c r="S256" s="20"/>
      <c r="T256" s="166">
        <v>300</v>
      </c>
      <c r="U256" s="20"/>
      <c r="V256" s="20"/>
      <c r="W256" s="20"/>
      <c r="X256" s="20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</row>
    <row r="257" spans="1:37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</row>
    <row r="258" spans="1:37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>K258-(SUM(N258:AI258))</f>
        <v>0</v>
      </c>
      <c r="M258" s="27" t="str">
        <f t="shared" si="7"/>
        <v>OK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</row>
  </sheetData>
  <mergeCells count="87">
    <mergeCell ref="A4:A9"/>
    <mergeCell ref="A10:A18"/>
    <mergeCell ref="V1:V2"/>
    <mergeCell ref="Q1:Q2"/>
    <mergeCell ref="R1:R2"/>
    <mergeCell ref="S1:S2"/>
    <mergeCell ref="T1:T2"/>
    <mergeCell ref="P1:P2"/>
    <mergeCell ref="A1:F1"/>
    <mergeCell ref="G1:J1"/>
    <mergeCell ref="K1:M1"/>
    <mergeCell ref="A2:M2"/>
    <mergeCell ref="B4:B9"/>
    <mergeCell ref="B10:B18"/>
    <mergeCell ref="A130:A134"/>
    <mergeCell ref="B130:B134"/>
    <mergeCell ref="A163:A167"/>
    <mergeCell ref="B163:B167"/>
    <mergeCell ref="A171:A194"/>
    <mergeCell ref="A135:A141"/>
    <mergeCell ref="B135:B141"/>
    <mergeCell ref="A142:A154"/>
    <mergeCell ref="B142:B154"/>
    <mergeCell ref="A156:A162"/>
    <mergeCell ref="B156:B162"/>
    <mergeCell ref="B171:B194"/>
    <mergeCell ref="A92:A127"/>
    <mergeCell ref="B92:B127"/>
    <mergeCell ref="A36:A57"/>
    <mergeCell ref="A58:A62"/>
    <mergeCell ref="A63:A68"/>
    <mergeCell ref="A69:A76"/>
    <mergeCell ref="A86:A89"/>
    <mergeCell ref="B86:B89"/>
    <mergeCell ref="A90:A91"/>
    <mergeCell ref="B90:B91"/>
    <mergeCell ref="A19:A21"/>
    <mergeCell ref="A77:A85"/>
    <mergeCell ref="B77:B85"/>
    <mergeCell ref="A22:A25"/>
    <mergeCell ref="A26:A31"/>
    <mergeCell ref="B19:B21"/>
    <mergeCell ref="B22:B25"/>
    <mergeCell ref="B26:B31"/>
    <mergeCell ref="B32:B35"/>
    <mergeCell ref="B36:B57"/>
    <mergeCell ref="B58:B62"/>
    <mergeCell ref="B63:B68"/>
    <mergeCell ref="B69:B76"/>
    <mergeCell ref="A32:A35"/>
    <mergeCell ref="Y1:Y2"/>
    <mergeCell ref="N1:N2"/>
    <mergeCell ref="O1:O2"/>
    <mergeCell ref="U1:U2"/>
    <mergeCell ref="AA1:AA2"/>
    <mergeCell ref="Z1:Z2"/>
    <mergeCell ref="W1:W2"/>
    <mergeCell ref="X1:X2"/>
    <mergeCell ref="J171:J194"/>
    <mergeCell ref="A196:A202"/>
    <mergeCell ref="B196:B202"/>
    <mergeCell ref="A203:A208"/>
    <mergeCell ref="B203:B208"/>
    <mergeCell ref="A209:A214"/>
    <mergeCell ref="B209:B214"/>
    <mergeCell ref="A215:A242"/>
    <mergeCell ref="B215:B242"/>
    <mergeCell ref="A243:A244"/>
    <mergeCell ref="B243:B244"/>
    <mergeCell ref="A257:A258"/>
    <mergeCell ref="B257:B258"/>
    <mergeCell ref="A245:A249"/>
    <mergeCell ref="B245:B249"/>
    <mergeCell ref="A250:A251"/>
    <mergeCell ref="B250:B251"/>
    <mergeCell ref="A252:A256"/>
    <mergeCell ref="B252:B256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conditionalFormatting sqref="AH5:AH240 O4:W240">
    <cfRule type="cellIs" dxfId="201" priority="28" stopIfTrue="1" operator="greaterThan">
      <formula>0</formula>
    </cfRule>
    <cfRule type="cellIs" dxfId="200" priority="29" stopIfTrue="1" operator="greaterThan">
      <formula>0</formula>
    </cfRule>
    <cfRule type="cellIs" dxfId="199" priority="30" stopIfTrue="1" operator="greaterThan">
      <formula>0</formula>
    </cfRule>
  </conditionalFormatting>
  <conditionalFormatting sqref="AI5:AI240">
    <cfRule type="cellIs" dxfId="198" priority="25" stopIfTrue="1" operator="greaterThan">
      <formula>0</formula>
    </cfRule>
    <cfRule type="cellIs" dxfId="197" priority="26" stopIfTrue="1" operator="greaterThan">
      <formula>0</formula>
    </cfRule>
    <cfRule type="cellIs" dxfId="196" priority="27" stopIfTrue="1" operator="greaterThan">
      <formula>0</formula>
    </cfRule>
  </conditionalFormatting>
  <conditionalFormatting sqref="AJ5:AJ240">
    <cfRule type="cellIs" dxfId="195" priority="16" stopIfTrue="1" operator="greaterThan">
      <formula>0</formula>
    </cfRule>
    <cfRule type="cellIs" dxfId="194" priority="17" stopIfTrue="1" operator="greaterThan">
      <formula>0</formula>
    </cfRule>
    <cfRule type="cellIs" dxfId="193" priority="18" stopIfTrue="1" operator="greaterThan">
      <formula>0</formula>
    </cfRule>
  </conditionalFormatting>
  <conditionalFormatting sqref="AJ4">
    <cfRule type="cellIs" dxfId="192" priority="13" stopIfTrue="1" operator="greaterThan">
      <formula>0</formula>
    </cfRule>
    <cfRule type="cellIs" dxfId="191" priority="14" stopIfTrue="1" operator="greaterThan">
      <formula>0</formula>
    </cfRule>
    <cfRule type="cellIs" dxfId="190" priority="15" stopIfTrue="1" operator="greaterThan">
      <formula>0</formula>
    </cfRule>
  </conditionalFormatting>
  <conditionalFormatting sqref="AJ5:AJ240">
    <cfRule type="cellIs" dxfId="189" priority="10" stopIfTrue="1" operator="greaterThan">
      <formula>0</formula>
    </cfRule>
    <cfRule type="cellIs" dxfId="188" priority="11" stopIfTrue="1" operator="greaterThan">
      <formula>0</formula>
    </cfRule>
    <cfRule type="cellIs" dxfId="187" priority="12" stopIfTrue="1" operator="greaterThan">
      <formula>0</formula>
    </cfRule>
  </conditionalFormatting>
  <conditionalFormatting sqref="AK5:AK240">
    <cfRule type="cellIs" dxfId="186" priority="7" stopIfTrue="1" operator="greaterThan">
      <formula>0</formula>
    </cfRule>
    <cfRule type="cellIs" dxfId="185" priority="8" stopIfTrue="1" operator="greaterThan">
      <formula>0</formula>
    </cfRule>
    <cfRule type="cellIs" dxfId="184" priority="9" stopIfTrue="1" operator="greaterThan">
      <formula>0</formula>
    </cfRule>
  </conditionalFormatting>
  <conditionalFormatting sqref="AH4">
    <cfRule type="cellIs" dxfId="183" priority="31" stopIfTrue="1" operator="greaterThan">
      <formula>0</formula>
    </cfRule>
    <cfRule type="cellIs" dxfId="182" priority="32" stopIfTrue="1" operator="greaterThan">
      <formula>0</formula>
    </cfRule>
    <cfRule type="cellIs" dxfId="181" priority="33" stopIfTrue="1" operator="greaterThan">
      <formula>0</formula>
    </cfRule>
  </conditionalFormatting>
  <conditionalFormatting sqref="AK4">
    <cfRule type="cellIs" dxfId="180" priority="4" stopIfTrue="1" operator="greaterThan">
      <formula>0</formula>
    </cfRule>
    <cfRule type="cellIs" dxfId="179" priority="5" stopIfTrue="1" operator="greaterThan">
      <formula>0</formula>
    </cfRule>
    <cfRule type="cellIs" dxfId="178" priority="6" stopIfTrue="1" operator="greaterThan">
      <formula>0</formula>
    </cfRule>
  </conditionalFormatting>
  <conditionalFormatting sqref="AK5:AK240">
    <cfRule type="cellIs" dxfId="177" priority="1" stopIfTrue="1" operator="greaterThan">
      <formula>0</formula>
    </cfRule>
    <cfRule type="cellIs" dxfId="176" priority="2" stopIfTrue="1" operator="greaterThan">
      <formula>0</formula>
    </cfRule>
    <cfRule type="cellIs" dxfId="175" priority="3" stopIfTrue="1" operator="greaterThan">
      <formula>0</formula>
    </cfRule>
  </conditionalFormatting>
  <conditionalFormatting sqref="N4">
    <cfRule type="cellIs" dxfId="174" priority="82" stopIfTrue="1" operator="greaterThan">
      <formula>0</formula>
    </cfRule>
    <cfRule type="cellIs" dxfId="173" priority="83" stopIfTrue="1" operator="greaterThan">
      <formula>0</formula>
    </cfRule>
    <cfRule type="cellIs" dxfId="172" priority="84" stopIfTrue="1" operator="greaterThan">
      <formula>0</formula>
    </cfRule>
  </conditionalFormatting>
  <conditionalFormatting sqref="N5:N240">
    <cfRule type="cellIs" dxfId="171" priority="79" stopIfTrue="1" operator="greaterThan">
      <formula>0</formula>
    </cfRule>
    <cfRule type="cellIs" dxfId="170" priority="80" stopIfTrue="1" operator="greaterThan">
      <formula>0</formula>
    </cfRule>
    <cfRule type="cellIs" dxfId="169" priority="81" stopIfTrue="1" operator="greaterThan">
      <formula>0</formula>
    </cfRule>
  </conditionalFormatting>
  <conditionalFormatting sqref="X5:AC240">
    <cfRule type="cellIs" dxfId="168" priority="85" stopIfTrue="1" operator="greaterThan">
      <formula>0</formula>
    </cfRule>
    <cfRule type="cellIs" dxfId="167" priority="86" stopIfTrue="1" operator="greaterThan">
      <formula>0</formula>
    </cfRule>
    <cfRule type="cellIs" dxfId="166" priority="87" stopIfTrue="1" operator="greaterThan">
      <formula>0</formula>
    </cfRule>
  </conditionalFormatting>
  <conditionalFormatting sqref="AD4">
    <cfRule type="cellIs" dxfId="165" priority="67" stopIfTrue="1" operator="greaterThan">
      <formula>0</formula>
    </cfRule>
    <cfRule type="cellIs" dxfId="164" priority="68" stopIfTrue="1" operator="greaterThan">
      <formula>0</formula>
    </cfRule>
    <cfRule type="cellIs" dxfId="163" priority="69" stopIfTrue="1" operator="greaterThan">
      <formula>0</formula>
    </cfRule>
  </conditionalFormatting>
  <conditionalFormatting sqref="AD5:AD240">
    <cfRule type="cellIs" dxfId="162" priority="64" stopIfTrue="1" operator="greaterThan">
      <formula>0</formula>
    </cfRule>
    <cfRule type="cellIs" dxfId="161" priority="65" stopIfTrue="1" operator="greaterThan">
      <formula>0</formula>
    </cfRule>
    <cfRule type="cellIs" dxfId="160" priority="66" stopIfTrue="1" operator="greaterThan">
      <formula>0</formula>
    </cfRule>
  </conditionalFormatting>
  <conditionalFormatting sqref="AD5:AD240">
    <cfRule type="cellIs" dxfId="159" priority="70" stopIfTrue="1" operator="greaterThan">
      <formula>0</formula>
    </cfRule>
    <cfRule type="cellIs" dxfId="158" priority="71" stopIfTrue="1" operator="greaterThan">
      <formula>0</formula>
    </cfRule>
    <cfRule type="cellIs" dxfId="157" priority="72" stopIfTrue="1" operator="greaterThan">
      <formula>0</formula>
    </cfRule>
  </conditionalFormatting>
  <conditionalFormatting sqref="AE4">
    <cfRule type="cellIs" dxfId="156" priority="58" stopIfTrue="1" operator="greaterThan">
      <formula>0</formula>
    </cfRule>
    <cfRule type="cellIs" dxfId="155" priority="59" stopIfTrue="1" operator="greaterThan">
      <formula>0</formula>
    </cfRule>
    <cfRule type="cellIs" dxfId="154" priority="60" stopIfTrue="1" operator="greaterThan">
      <formula>0</formula>
    </cfRule>
  </conditionalFormatting>
  <conditionalFormatting sqref="AE5:AE240">
    <cfRule type="cellIs" dxfId="153" priority="55" stopIfTrue="1" operator="greaterThan">
      <formula>0</formula>
    </cfRule>
    <cfRule type="cellIs" dxfId="152" priority="56" stopIfTrue="1" operator="greaterThan">
      <formula>0</formula>
    </cfRule>
    <cfRule type="cellIs" dxfId="151" priority="57" stopIfTrue="1" operator="greaterThan">
      <formula>0</formula>
    </cfRule>
  </conditionalFormatting>
  <conditionalFormatting sqref="AE5:AE240">
    <cfRule type="cellIs" dxfId="150" priority="61" stopIfTrue="1" operator="greaterThan">
      <formula>0</formula>
    </cfRule>
    <cfRule type="cellIs" dxfId="149" priority="62" stopIfTrue="1" operator="greaterThan">
      <formula>0</formula>
    </cfRule>
    <cfRule type="cellIs" dxfId="148" priority="63" stopIfTrue="1" operator="greaterThan">
      <formula>0</formula>
    </cfRule>
  </conditionalFormatting>
  <conditionalFormatting sqref="AF4">
    <cfRule type="cellIs" dxfId="147" priority="49" stopIfTrue="1" operator="greaterThan">
      <formula>0</formula>
    </cfRule>
    <cfRule type="cellIs" dxfId="146" priority="50" stopIfTrue="1" operator="greaterThan">
      <formula>0</formula>
    </cfRule>
    <cfRule type="cellIs" dxfId="145" priority="51" stopIfTrue="1" operator="greaterThan">
      <formula>0</formula>
    </cfRule>
  </conditionalFormatting>
  <conditionalFormatting sqref="AF5:AF240">
    <cfRule type="cellIs" dxfId="144" priority="46" stopIfTrue="1" operator="greaterThan">
      <formula>0</formula>
    </cfRule>
    <cfRule type="cellIs" dxfId="143" priority="47" stopIfTrue="1" operator="greaterThan">
      <formula>0</formula>
    </cfRule>
    <cfRule type="cellIs" dxfId="142" priority="48" stopIfTrue="1" operator="greaterThan">
      <formula>0</formula>
    </cfRule>
  </conditionalFormatting>
  <conditionalFormatting sqref="AF5:AF240">
    <cfRule type="cellIs" dxfId="141" priority="52" stopIfTrue="1" operator="greaterThan">
      <formula>0</formula>
    </cfRule>
    <cfRule type="cellIs" dxfId="140" priority="53" stopIfTrue="1" operator="greaterThan">
      <formula>0</formula>
    </cfRule>
    <cfRule type="cellIs" dxfId="139" priority="54" stopIfTrue="1" operator="greaterThan">
      <formula>0</formula>
    </cfRule>
  </conditionalFormatting>
  <conditionalFormatting sqref="AG4">
    <cfRule type="cellIs" dxfId="138" priority="40" stopIfTrue="1" operator="greaterThan">
      <formula>0</formula>
    </cfRule>
    <cfRule type="cellIs" dxfId="137" priority="41" stopIfTrue="1" operator="greaterThan">
      <formula>0</formula>
    </cfRule>
    <cfRule type="cellIs" dxfId="136" priority="42" stopIfTrue="1" operator="greaterThan">
      <formula>0</formula>
    </cfRule>
  </conditionalFormatting>
  <conditionalFormatting sqref="AG5:AG240">
    <cfRule type="cellIs" dxfId="135" priority="37" stopIfTrue="1" operator="greaterThan">
      <formula>0</formula>
    </cfRule>
    <cfRule type="cellIs" dxfId="134" priority="38" stopIfTrue="1" operator="greaterThan">
      <formula>0</formula>
    </cfRule>
    <cfRule type="cellIs" dxfId="133" priority="39" stopIfTrue="1" operator="greaterThan">
      <formula>0</formula>
    </cfRule>
  </conditionalFormatting>
  <conditionalFormatting sqref="AG5:AG240">
    <cfRule type="cellIs" dxfId="132" priority="43" stopIfTrue="1" operator="greaterThan">
      <formula>0</formula>
    </cfRule>
    <cfRule type="cellIs" dxfId="131" priority="44" stopIfTrue="1" operator="greaterThan">
      <formula>0</formula>
    </cfRule>
    <cfRule type="cellIs" dxfId="130" priority="45" stopIfTrue="1" operator="greaterThan">
      <formula>0</formula>
    </cfRule>
  </conditionalFormatting>
  <conditionalFormatting sqref="AH5:AH240">
    <cfRule type="cellIs" dxfId="129" priority="34" stopIfTrue="1" operator="greaterThan">
      <formula>0</formula>
    </cfRule>
    <cfRule type="cellIs" dxfId="128" priority="35" stopIfTrue="1" operator="greaterThan">
      <formula>0</formula>
    </cfRule>
    <cfRule type="cellIs" dxfId="127" priority="36" stopIfTrue="1" operator="greaterThan">
      <formula>0</formula>
    </cfRule>
  </conditionalFormatting>
  <conditionalFormatting sqref="AI4">
    <cfRule type="cellIs" dxfId="126" priority="22" stopIfTrue="1" operator="greaterThan">
      <formula>0</formula>
    </cfRule>
    <cfRule type="cellIs" dxfId="125" priority="23" stopIfTrue="1" operator="greaterThan">
      <formula>0</formula>
    </cfRule>
    <cfRule type="cellIs" dxfId="124" priority="24" stopIfTrue="1" operator="greaterThan">
      <formula>0</formula>
    </cfRule>
  </conditionalFormatting>
  <conditionalFormatting sqref="AI5:AI240">
    <cfRule type="cellIs" dxfId="123" priority="19" stopIfTrue="1" operator="greaterThan">
      <formula>0</formula>
    </cfRule>
    <cfRule type="cellIs" dxfId="122" priority="20" stopIfTrue="1" operator="greaterThan">
      <formula>0</formula>
    </cfRule>
    <cfRule type="cellIs" dxfId="121" priority="21" stopIfTrue="1" operator="greaterThan">
      <formula>0</formula>
    </cfRule>
  </conditionalFormatting>
  <conditionalFormatting sqref="X4:AC4">
    <cfRule type="cellIs" dxfId="120" priority="88" stopIfTrue="1" operator="greaterThan">
      <formula>0</formula>
    </cfRule>
    <cfRule type="cellIs" dxfId="119" priority="89" stopIfTrue="1" operator="greaterThan">
      <formula>0</formula>
    </cfRule>
    <cfRule type="cellIs" dxfId="118" priority="90" stopIfTrue="1" operator="greaterThan">
      <formula>0</formula>
    </cfRule>
  </conditionalFormatting>
  <conditionalFormatting sqref="X5:AC240">
    <cfRule type="cellIs" dxfId="117" priority="91" stopIfTrue="1" operator="greaterThan">
      <formula>0</formula>
    </cfRule>
    <cfRule type="cellIs" dxfId="116" priority="92" stopIfTrue="1" operator="greaterThan">
      <formula>0</formula>
    </cfRule>
    <cfRule type="cellIs" dxfId="115" priority="9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zoomScaleNormal="100" workbookViewId="0">
      <selection activeCell="T9" sqref="T9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865</v>
      </c>
      <c r="O1" s="214" t="s">
        <v>866</v>
      </c>
      <c r="P1" s="214" t="s">
        <v>867</v>
      </c>
      <c r="Q1" s="214" t="s">
        <v>868</v>
      </c>
      <c r="R1" s="214" t="s">
        <v>869</v>
      </c>
      <c r="S1" s="214" t="s">
        <v>870</v>
      </c>
      <c r="T1" s="214" t="s">
        <v>871</v>
      </c>
      <c r="U1" s="214" t="s">
        <v>872</v>
      </c>
      <c r="V1" s="214" t="s">
        <v>873</v>
      </c>
      <c r="W1" s="214" t="s">
        <v>874</v>
      </c>
      <c r="X1" s="214" t="s">
        <v>875</v>
      </c>
      <c r="Y1" s="214" t="s">
        <v>876</v>
      </c>
      <c r="Z1" s="214" t="s">
        <v>877</v>
      </c>
      <c r="AA1" s="214" t="s">
        <v>878</v>
      </c>
      <c r="AB1" s="214" t="s">
        <v>879</v>
      </c>
      <c r="AC1" s="214" t="s">
        <v>880</v>
      </c>
      <c r="AD1" s="214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43136</v>
      </c>
      <c r="O3" s="25">
        <v>43136</v>
      </c>
      <c r="P3" s="25">
        <v>43136</v>
      </c>
      <c r="Q3" s="25">
        <v>43136</v>
      </c>
      <c r="R3" s="25">
        <v>43136</v>
      </c>
      <c r="S3" s="25">
        <v>43237</v>
      </c>
      <c r="T3" s="25">
        <v>43237</v>
      </c>
      <c r="U3" s="25">
        <v>43237</v>
      </c>
      <c r="V3" s="25">
        <v>43237</v>
      </c>
      <c r="W3" s="25">
        <v>43237</v>
      </c>
      <c r="X3" s="25">
        <v>43371</v>
      </c>
      <c r="Y3" s="25">
        <v>43371</v>
      </c>
      <c r="Z3" s="25">
        <v>43375</v>
      </c>
      <c r="AA3" s="25">
        <v>43375</v>
      </c>
      <c r="AB3" s="25">
        <v>43375</v>
      </c>
      <c r="AC3" s="25">
        <v>43375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20</v>
      </c>
      <c r="L4" s="26">
        <f>K4-(SUM(N4:AD4))</f>
        <v>0</v>
      </c>
      <c r="M4" s="27" t="str">
        <f>IF(L4&lt;0,"ATENÇÃO","OK")</f>
        <v>OK</v>
      </c>
      <c r="N4" s="32">
        <v>10</v>
      </c>
      <c r="O4" s="32"/>
      <c r="P4" s="32"/>
      <c r="Q4" s="32"/>
      <c r="R4" s="32"/>
      <c r="S4" s="32"/>
      <c r="T4" s="32"/>
      <c r="U4" s="32"/>
      <c r="V4" s="32"/>
      <c r="W4" s="32"/>
      <c r="X4" s="32">
        <v>10</v>
      </c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100</v>
      </c>
      <c r="L5" s="26">
        <f t="shared" ref="L5:L68" si="0">K5-(SUM(N5:AD5))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>
        <v>100</v>
      </c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30</v>
      </c>
      <c r="L9" s="26">
        <f t="shared" si="0"/>
        <v>20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>
        <v>10</v>
      </c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40</v>
      </c>
      <c r="L10" s="26">
        <f t="shared" si="0"/>
        <v>0</v>
      </c>
      <c r="M10" s="27" t="str">
        <f t="shared" si="1"/>
        <v>OK</v>
      </c>
      <c r="N10" s="32"/>
      <c r="O10" s="32">
        <v>20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v>20</v>
      </c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>
        <v>30</v>
      </c>
      <c r="L11" s="26">
        <f t="shared" si="0"/>
        <v>20</v>
      </c>
      <c r="M11" s="27" t="str">
        <f t="shared" si="1"/>
        <v>OK</v>
      </c>
      <c r="N11" s="32"/>
      <c r="O11" s="32">
        <v>10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>
        <v>30</v>
      </c>
      <c r="L12" s="26">
        <f t="shared" si="0"/>
        <v>20</v>
      </c>
      <c r="M12" s="27" t="str">
        <f t="shared" si="1"/>
        <v>OK</v>
      </c>
      <c r="N12" s="32"/>
      <c r="O12" s="32">
        <v>10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>
        <v>100</v>
      </c>
      <c r="L13" s="26">
        <f t="shared" si="0"/>
        <v>0</v>
      </c>
      <c r="M13" s="27" t="str">
        <f t="shared" si="1"/>
        <v>OK</v>
      </c>
      <c r="N13" s="32"/>
      <c r="O13" s="32">
        <v>40</v>
      </c>
      <c r="P13" s="32"/>
      <c r="Q13" s="32"/>
      <c r="R13" s="32"/>
      <c r="S13" s="32">
        <v>60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60</v>
      </c>
      <c r="L14" s="26">
        <f>K14-(SUM(N14:AD14))</f>
        <v>0</v>
      </c>
      <c r="M14" s="27" t="str">
        <f t="shared" si="1"/>
        <v>OK</v>
      </c>
      <c r="N14" s="32"/>
      <c r="O14" s="32">
        <v>20</v>
      </c>
      <c r="P14" s="32"/>
      <c r="Q14" s="32"/>
      <c r="R14" s="32"/>
      <c r="S14" s="32">
        <v>40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10</v>
      </c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>
        <v>10</v>
      </c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50</v>
      </c>
      <c r="L16" s="26">
        <f t="shared" si="0"/>
        <v>0</v>
      </c>
      <c r="M16" s="27" t="str">
        <f t="shared" si="1"/>
        <v>OK</v>
      </c>
      <c r="N16" s="32"/>
      <c r="O16" s="32">
        <v>20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>
        <v>30</v>
      </c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60</v>
      </c>
      <c r="L17" s="26">
        <f t="shared" si="0"/>
        <v>0</v>
      </c>
      <c r="M17" s="27" t="str">
        <f t="shared" si="1"/>
        <v>OK</v>
      </c>
      <c r="N17" s="32"/>
      <c r="O17" s="32">
        <v>10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>
        <v>50</v>
      </c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120</v>
      </c>
      <c r="L18" s="26">
        <f t="shared" si="0"/>
        <v>0</v>
      </c>
      <c r="M18" s="27" t="str">
        <f t="shared" si="1"/>
        <v>OK</v>
      </c>
      <c r="N18" s="32"/>
      <c r="O18" s="32">
        <v>50</v>
      </c>
      <c r="P18" s="32"/>
      <c r="Q18" s="32"/>
      <c r="R18" s="32"/>
      <c r="S18" s="32">
        <v>70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20</v>
      </c>
      <c r="L19" s="26">
        <f t="shared" si="0"/>
        <v>20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30</v>
      </c>
      <c r="L20" s="26">
        <f t="shared" si="0"/>
        <v>0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>
        <v>30</v>
      </c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20</v>
      </c>
      <c r="L21" s="26">
        <f t="shared" si="0"/>
        <v>0</v>
      </c>
      <c r="M21" s="27" t="str">
        <f t="shared" si="1"/>
        <v>OK</v>
      </c>
      <c r="N21" s="32">
        <v>10</v>
      </c>
      <c r="O21" s="32"/>
      <c r="P21" s="32"/>
      <c r="Q21" s="32"/>
      <c r="R21" s="32"/>
      <c r="S21" s="32"/>
      <c r="T21" s="32">
        <v>10</v>
      </c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100</v>
      </c>
      <c r="L22" s="26">
        <f t="shared" si="0"/>
        <v>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>
        <v>100</v>
      </c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100</v>
      </c>
      <c r="L23" s="26">
        <f t="shared" si="0"/>
        <v>100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30</v>
      </c>
      <c r="L24" s="26">
        <f t="shared" si="0"/>
        <v>30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15</v>
      </c>
      <c r="L25" s="26">
        <f t="shared" si="0"/>
        <v>0</v>
      </c>
      <c r="M25" s="27" t="str">
        <f t="shared" si="1"/>
        <v>OK</v>
      </c>
      <c r="N25" s="32"/>
      <c r="O25" s="32"/>
      <c r="P25" s="32">
        <v>10</v>
      </c>
      <c r="Q25" s="32"/>
      <c r="R25" s="32"/>
      <c r="S25" s="32"/>
      <c r="T25" s="32"/>
      <c r="U25" s="32"/>
      <c r="V25" s="32"/>
      <c r="W25" s="32"/>
      <c r="X25" s="32"/>
      <c r="Y25" s="32">
        <v>5</v>
      </c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50</v>
      </c>
      <c r="L27" s="26">
        <f t="shared" si="0"/>
        <v>50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10</v>
      </c>
      <c r="L28" s="26">
        <f t="shared" si="0"/>
        <v>0</v>
      </c>
      <c r="M28" s="27" t="str">
        <f t="shared" si="1"/>
        <v>OK</v>
      </c>
      <c r="N28" s="32">
        <v>10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40</v>
      </c>
      <c r="L30" s="26">
        <f t="shared" si="0"/>
        <v>0</v>
      </c>
      <c r="M30" s="27" t="str">
        <f t="shared" si="1"/>
        <v>OK</v>
      </c>
      <c r="N30" s="32">
        <v>15</v>
      </c>
      <c r="O30" s="32"/>
      <c r="P30" s="32"/>
      <c r="Q30" s="32"/>
      <c r="R30" s="32"/>
      <c r="S30" s="32"/>
      <c r="T30" s="32">
        <v>10</v>
      </c>
      <c r="U30" s="32"/>
      <c r="V30" s="32"/>
      <c r="W30" s="32"/>
      <c r="X30" s="32">
        <v>15</v>
      </c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20</v>
      </c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>
        <v>20</v>
      </c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800</v>
      </c>
      <c r="L32" s="26">
        <f t="shared" si="0"/>
        <v>0</v>
      </c>
      <c r="M32" s="27" t="str">
        <f t="shared" si="1"/>
        <v>OK</v>
      </c>
      <c r="N32" s="32"/>
      <c r="O32" s="32">
        <v>400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>
        <v>400</v>
      </c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500</v>
      </c>
      <c r="L33" s="26">
        <f t="shared" si="0"/>
        <v>150</v>
      </c>
      <c r="M33" s="27" t="str">
        <f t="shared" si="1"/>
        <v>OK</v>
      </c>
      <c r="N33" s="32"/>
      <c r="O33" s="32">
        <v>200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>
        <v>150</v>
      </c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600</v>
      </c>
      <c r="L35" s="26">
        <f t="shared" si="0"/>
        <v>350</v>
      </c>
      <c r="M35" s="27" t="str">
        <f t="shared" si="1"/>
        <v>OK</v>
      </c>
      <c r="N35" s="32"/>
      <c r="O35" s="32">
        <v>50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>
        <v>200</v>
      </c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30</v>
      </c>
      <c r="L36" s="26">
        <f t="shared" si="0"/>
        <v>30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40</v>
      </c>
      <c r="L37" s="26">
        <f t="shared" si="0"/>
        <v>40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12</v>
      </c>
      <c r="L38" s="26">
        <f t="shared" si="0"/>
        <v>12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30</v>
      </c>
      <c r="L39" s="26">
        <f t="shared" si="0"/>
        <v>30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80</v>
      </c>
      <c r="L40" s="26">
        <f t="shared" si="0"/>
        <v>0</v>
      </c>
      <c r="M40" s="27" t="str">
        <f t="shared" si="1"/>
        <v>OK</v>
      </c>
      <c r="N40" s="32">
        <v>80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60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>
        <v>60</v>
      </c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60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>
        <v>60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30</v>
      </c>
      <c r="L43" s="26">
        <f t="shared" si="0"/>
        <v>0</v>
      </c>
      <c r="M43" s="27" t="str">
        <f t="shared" si="1"/>
        <v>OK</v>
      </c>
      <c r="N43" s="32">
        <v>10</v>
      </c>
      <c r="O43" s="32"/>
      <c r="P43" s="32"/>
      <c r="Q43" s="32"/>
      <c r="R43" s="32"/>
      <c r="S43" s="32"/>
      <c r="T43" s="32">
        <v>20</v>
      </c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30</v>
      </c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>
        <v>30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5</v>
      </c>
      <c r="L45" s="26">
        <f t="shared" si="0"/>
        <v>5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20</v>
      </c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>
        <v>20</v>
      </c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50</v>
      </c>
      <c r="L54" s="26">
        <f t="shared" si="0"/>
        <v>50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50</v>
      </c>
      <c r="L55" s="26">
        <f t="shared" si="0"/>
        <v>0</v>
      </c>
      <c r="M55" s="27" t="str">
        <f t="shared" si="1"/>
        <v>OK</v>
      </c>
      <c r="N55" s="32">
        <v>50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>
        <v>40</v>
      </c>
      <c r="L56" s="26">
        <f t="shared" si="0"/>
        <v>20</v>
      </c>
      <c r="M56" s="27" t="str">
        <f t="shared" si="1"/>
        <v>OK</v>
      </c>
      <c r="N56" s="32">
        <v>20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>
        <v>40</v>
      </c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>
        <v>40</v>
      </c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400</v>
      </c>
      <c r="L58" s="26">
        <f t="shared" si="0"/>
        <v>200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>
        <v>200</v>
      </c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400</v>
      </c>
      <c r="L59" s="26">
        <f t="shared" si="0"/>
        <v>200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>
        <v>200</v>
      </c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100</v>
      </c>
      <c r="L60" s="26">
        <f t="shared" si="0"/>
        <v>0</v>
      </c>
      <c r="M60" s="27" t="str">
        <f t="shared" si="1"/>
        <v>OK</v>
      </c>
      <c r="N60" s="32"/>
      <c r="O60" s="32"/>
      <c r="P60" s="32">
        <v>100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400</v>
      </c>
      <c r="L61" s="26">
        <f t="shared" si="0"/>
        <v>300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>
        <v>100</v>
      </c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100</v>
      </c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>
        <v>50</v>
      </c>
      <c r="V62" s="32"/>
      <c r="W62" s="32"/>
      <c r="X62" s="32"/>
      <c r="Y62" s="32">
        <v>50</v>
      </c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50</v>
      </c>
      <c r="L67" s="26">
        <f t="shared" si="0"/>
        <v>0</v>
      </c>
      <c r="M67" s="27" t="str">
        <f t="shared" si="1"/>
        <v>OK</v>
      </c>
      <c r="N67" s="32">
        <v>50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100</v>
      </c>
      <c r="L69" s="26">
        <f t="shared" ref="L69:L132" si="2">K69-(SUM(N69:AD69))</f>
        <v>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>
        <v>100</v>
      </c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100</v>
      </c>
      <c r="L70" s="26">
        <f t="shared" si="2"/>
        <v>0</v>
      </c>
      <c r="M70" s="27" t="str">
        <f t="shared" si="3"/>
        <v>OK</v>
      </c>
      <c r="N70" s="32"/>
      <c r="O70" s="32"/>
      <c r="P70" s="32">
        <v>50</v>
      </c>
      <c r="Q70" s="32"/>
      <c r="R70" s="32"/>
      <c r="S70" s="32"/>
      <c r="T70" s="32"/>
      <c r="U70" s="32">
        <v>50</v>
      </c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60</v>
      </c>
      <c r="L71" s="26">
        <f t="shared" si="2"/>
        <v>0</v>
      </c>
      <c r="M71" s="27" t="str">
        <f t="shared" si="3"/>
        <v>OK</v>
      </c>
      <c r="N71" s="32"/>
      <c r="O71" s="32"/>
      <c r="P71" s="32">
        <v>20</v>
      </c>
      <c r="Q71" s="32"/>
      <c r="R71" s="32"/>
      <c r="S71" s="32"/>
      <c r="T71" s="32"/>
      <c r="U71" s="32"/>
      <c r="V71" s="32"/>
      <c r="W71" s="32"/>
      <c r="X71" s="32"/>
      <c r="Y71" s="32">
        <v>40</v>
      </c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40</v>
      </c>
      <c r="L72" s="26">
        <f t="shared" si="2"/>
        <v>0</v>
      </c>
      <c r="M72" s="27" t="str">
        <f t="shared" si="3"/>
        <v>OK</v>
      </c>
      <c r="N72" s="32"/>
      <c r="O72" s="32"/>
      <c r="P72" s="32">
        <v>20</v>
      </c>
      <c r="Q72" s="32"/>
      <c r="R72" s="32"/>
      <c r="S72" s="32"/>
      <c r="T72" s="32"/>
      <c r="U72" s="32"/>
      <c r="V72" s="32"/>
      <c r="W72" s="32"/>
      <c r="X72" s="32"/>
      <c r="Y72" s="32">
        <v>20</v>
      </c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20</v>
      </c>
      <c r="L73" s="26">
        <f t="shared" si="2"/>
        <v>0</v>
      </c>
      <c r="M73" s="27" t="str">
        <f t="shared" si="3"/>
        <v>OK</v>
      </c>
      <c r="N73" s="32"/>
      <c r="O73" s="32"/>
      <c r="P73" s="32">
        <v>20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30</v>
      </c>
      <c r="L74" s="26">
        <f t="shared" si="2"/>
        <v>0</v>
      </c>
      <c r="M74" s="27" t="str">
        <f t="shared" si="3"/>
        <v>OK</v>
      </c>
      <c r="N74" s="32"/>
      <c r="O74" s="32"/>
      <c r="P74" s="32">
        <v>30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30</v>
      </c>
      <c r="L75" s="26">
        <f t="shared" si="2"/>
        <v>0</v>
      </c>
      <c r="M75" s="27" t="str">
        <f t="shared" si="3"/>
        <v>OK</v>
      </c>
      <c r="N75" s="32"/>
      <c r="O75" s="32"/>
      <c r="P75" s="32">
        <v>30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30</v>
      </c>
      <c r="L76" s="26">
        <f t="shared" si="2"/>
        <v>0</v>
      </c>
      <c r="M76" s="27" t="str">
        <f t="shared" si="3"/>
        <v>OK</v>
      </c>
      <c r="N76" s="32"/>
      <c r="O76" s="32"/>
      <c r="P76" s="32">
        <v>30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30</v>
      </c>
      <c r="L77" s="26">
        <f t="shared" si="2"/>
        <v>0</v>
      </c>
      <c r="M77" s="27" t="str">
        <f t="shared" si="3"/>
        <v>OK</v>
      </c>
      <c r="N77" s="32">
        <v>30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30</v>
      </c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>
        <v>30</v>
      </c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100</v>
      </c>
      <c r="L79" s="26">
        <f t="shared" si="2"/>
        <v>0</v>
      </c>
      <c r="M79" s="27" t="str">
        <f t="shared" si="3"/>
        <v>OK</v>
      </c>
      <c r="N79" s="32">
        <v>100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120</v>
      </c>
      <c r="L80" s="26">
        <f t="shared" si="2"/>
        <v>0</v>
      </c>
      <c r="M80" s="27" t="str">
        <f t="shared" si="3"/>
        <v>OK</v>
      </c>
      <c r="N80" s="32">
        <v>120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>
        <v>30</v>
      </c>
      <c r="L81" s="26">
        <f t="shared" si="2"/>
        <v>18</v>
      </c>
      <c r="M81" s="27" t="str">
        <f t="shared" si="3"/>
        <v>OK</v>
      </c>
      <c r="N81" s="32">
        <v>6</v>
      </c>
      <c r="O81" s="32"/>
      <c r="P81" s="32"/>
      <c r="Q81" s="32"/>
      <c r="R81" s="32"/>
      <c r="S81" s="32"/>
      <c r="T81" s="32"/>
      <c r="U81" s="32"/>
      <c r="V81" s="32"/>
      <c r="W81" s="32"/>
      <c r="X81" s="32">
        <v>6</v>
      </c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>
        <v>40</v>
      </c>
      <c r="L82" s="26">
        <f t="shared" si="2"/>
        <v>0</v>
      </c>
      <c r="M82" s="27" t="str">
        <f t="shared" si="3"/>
        <v>OK</v>
      </c>
      <c r="N82" s="32">
        <v>40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50</v>
      </c>
      <c r="L83" s="26">
        <f t="shared" si="2"/>
        <v>0</v>
      </c>
      <c r="M83" s="27" t="str">
        <f t="shared" si="3"/>
        <v>OK</v>
      </c>
      <c r="N83" s="32">
        <v>50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30</v>
      </c>
      <c r="L84" s="26">
        <f t="shared" si="2"/>
        <v>0</v>
      </c>
      <c r="M84" s="27" t="str">
        <f t="shared" si="3"/>
        <v>OK</v>
      </c>
      <c r="N84" s="32">
        <v>30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50</v>
      </c>
      <c r="L86" s="26">
        <f t="shared" si="2"/>
        <v>0</v>
      </c>
      <c r="M86" s="27" t="str">
        <f t="shared" si="3"/>
        <v>OK</v>
      </c>
      <c r="N86" s="32"/>
      <c r="O86" s="32"/>
      <c r="P86" s="32">
        <v>50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50</v>
      </c>
      <c r="L87" s="26">
        <f t="shared" si="2"/>
        <v>0</v>
      </c>
      <c r="M87" s="27" t="str">
        <f t="shared" si="3"/>
        <v>OK</v>
      </c>
      <c r="N87" s="32"/>
      <c r="O87" s="32"/>
      <c r="P87" s="32">
        <v>50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3000</v>
      </c>
      <c r="L88" s="26">
        <f t="shared" si="2"/>
        <v>0</v>
      </c>
      <c r="M88" s="27" t="str">
        <f t="shared" si="3"/>
        <v>OK</v>
      </c>
      <c r="N88" s="32"/>
      <c r="O88" s="32"/>
      <c r="P88" s="32">
        <v>2500</v>
      </c>
      <c r="Q88" s="32"/>
      <c r="R88" s="32"/>
      <c r="S88" s="32"/>
      <c r="T88" s="32"/>
      <c r="U88" s="32"/>
      <c r="V88" s="32"/>
      <c r="W88" s="32"/>
      <c r="X88" s="32"/>
      <c r="Y88" s="32">
        <v>500</v>
      </c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50</v>
      </c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>
        <v>50</v>
      </c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2"/>
        <v>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/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60</v>
      </c>
      <c r="L122" s="26">
        <f t="shared" si="2"/>
        <v>0</v>
      </c>
      <c r="M122" s="27" t="str">
        <f t="shared" si="3"/>
        <v>OK</v>
      </c>
      <c r="N122" s="32"/>
      <c r="O122" s="32"/>
      <c r="P122" s="32">
        <v>30</v>
      </c>
      <c r="Q122" s="32"/>
      <c r="R122" s="32"/>
      <c r="S122" s="32"/>
      <c r="T122" s="32"/>
      <c r="U122" s="32">
        <v>30</v>
      </c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30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>
        <v>10</v>
      </c>
      <c r="R128" s="32"/>
      <c r="S128" s="32"/>
      <c r="T128" s="32"/>
      <c r="U128" s="32"/>
      <c r="V128" s="32"/>
      <c r="W128" s="32"/>
      <c r="X128" s="32"/>
      <c r="Y128" s="32"/>
      <c r="Z128" s="32">
        <v>20</v>
      </c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150</v>
      </c>
      <c r="L129" s="26">
        <f t="shared" si="2"/>
        <v>0</v>
      </c>
      <c r="M129" s="27" t="str">
        <f t="shared" si="3"/>
        <v>OK</v>
      </c>
      <c r="N129" s="32"/>
      <c r="O129" s="32">
        <v>70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>
        <v>80</v>
      </c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150</v>
      </c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>
        <v>80</v>
      </c>
      <c r="R130" s="32"/>
      <c r="S130" s="32"/>
      <c r="T130" s="32"/>
      <c r="U130" s="32"/>
      <c r="V130" s="32">
        <v>70</v>
      </c>
      <c r="W130" s="32"/>
      <c r="X130" s="32"/>
      <c r="Y130" s="32"/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100</v>
      </c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>
        <v>50</v>
      </c>
      <c r="R131" s="32"/>
      <c r="S131" s="32"/>
      <c r="T131" s="32"/>
      <c r="U131" s="32"/>
      <c r="V131" s="32">
        <v>50</v>
      </c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100</v>
      </c>
      <c r="L132" s="26">
        <f t="shared" si="2"/>
        <v>0</v>
      </c>
      <c r="M132" s="27" t="str">
        <f t="shared" si="3"/>
        <v>OK</v>
      </c>
      <c r="N132" s="32"/>
      <c r="O132" s="32"/>
      <c r="P132" s="32"/>
      <c r="Q132" s="32">
        <v>100</v>
      </c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>
        <v>5</v>
      </c>
      <c r="L133" s="26">
        <f t="shared" ref="L133:L196" si="4">K133-(SUM(N133:AD133))</f>
        <v>4</v>
      </c>
      <c r="M133" s="27" t="str">
        <f t="shared" ref="M133:M196" si="5">IF(L133&lt;0,"ATENÇÃO","OK")</f>
        <v>OK</v>
      </c>
      <c r="N133" s="32"/>
      <c r="O133" s="32"/>
      <c r="P133" s="32"/>
      <c r="Q133" s="32">
        <v>1</v>
      </c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>
        <v>5</v>
      </c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>
        <v>5</v>
      </c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20</v>
      </c>
      <c r="L138" s="26">
        <f t="shared" si="4"/>
        <v>0</v>
      </c>
      <c r="M138" s="27" t="str">
        <f t="shared" si="5"/>
        <v>OK</v>
      </c>
      <c r="N138" s="32">
        <v>20</v>
      </c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30</v>
      </c>
      <c r="L139" s="26">
        <f t="shared" si="4"/>
        <v>0</v>
      </c>
      <c r="M139" s="27" t="str">
        <f t="shared" si="5"/>
        <v>OK</v>
      </c>
      <c r="N139" s="32">
        <v>30</v>
      </c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15</v>
      </c>
      <c r="L141" s="26">
        <f t="shared" si="4"/>
        <v>15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30</v>
      </c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>
        <v>30</v>
      </c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30</v>
      </c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>
        <v>30</v>
      </c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>
        <v>10</v>
      </c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>
        <v>10</v>
      </c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300</v>
      </c>
      <c r="L146" s="26">
        <f t="shared" si="4"/>
        <v>0</v>
      </c>
      <c r="M146" s="27" t="str">
        <f t="shared" si="5"/>
        <v>OK</v>
      </c>
      <c r="N146" s="32">
        <v>300</v>
      </c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12</v>
      </c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>
        <v>12</v>
      </c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200</v>
      </c>
      <c r="L150" s="26">
        <f t="shared" si="4"/>
        <v>0</v>
      </c>
      <c r="M150" s="27" t="str">
        <f t="shared" si="5"/>
        <v>OK</v>
      </c>
      <c r="N150" s="32">
        <v>80</v>
      </c>
      <c r="O150" s="32"/>
      <c r="P150" s="32"/>
      <c r="Q150" s="32"/>
      <c r="R150" s="32"/>
      <c r="S150" s="32"/>
      <c r="T150" s="32"/>
      <c r="U150" s="32"/>
      <c r="V150" s="32"/>
      <c r="W150" s="32"/>
      <c r="X150" s="32">
        <v>120</v>
      </c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400</v>
      </c>
      <c r="L151" s="26">
        <f t="shared" si="4"/>
        <v>0</v>
      </c>
      <c r="M151" s="27" t="str">
        <f t="shared" si="5"/>
        <v>OK</v>
      </c>
      <c r="N151" s="32">
        <v>200</v>
      </c>
      <c r="O151" s="32"/>
      <c r="P151" s="32"/>
      <c r="Q151" s="32"/>
      <c r="R151" s="32"/>
      <c r="S151" s="32"/>
      <c r="T151" s="32">
        <v>100</v>
      </c>
      <c r="U151" s="32"/>
      <c r="V151" s="32"/>
      <c r="W151" s="32"/>
      <c r="X151" s="32">
        <v>100</v>
      </c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12</v>
      </c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>
        <v>12</v>
      </c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60</v>
      </c>
      <c r="L155" s="26">
        <f t="shared" si="4"/>
        <v>20</v>
      </c>
      <c r="M155" s="27" t="str">
        <f t="shared" si="5"/>
        <v>OK</v>
      </c>
      <c r="N155" s="32">
        <v>20</v>
      </c>
      <c r="O155" s="32"/>
      <c r="P155" s="32"/>
      <c r="Q155" s="32"/>
      <c r="R155" s="32"/>
      <c r="S155" s="32"/>
      <c r="T155" s="32"/>
      <c r="U155" s="32"/>
      <c r="V155" s="32"/>
      <c r="W155" s="32"/>
      <c r="X155" s="32">
        <v>20</v>
      </c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30</v>
      </c>
      <c r="L156" s="26">
        <f t="shared" si="4"/>
        <v>20</v>
      </c>
      <c r="M156" s="27" t="str">
        <f t="shared" si="5"/>
        <v>OK</v>
      </c>
      <c r="N156" s="32">
        <v>10</v>
      </c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/>
      <c r="L157" s="26">
        <f t="shared" si="4"/>
        <v>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150</v>
      </c>
      <c r="L160" s="26">
        <f t="shared" si="4"/>
        <v>0</v>
      </c>
      <c r="M160" s="27" t="str">
        <f t="shared" si="5"/>
        <v>OK</v>
      </c>
      <c r="N160" s="32">
        <v>80</v>
      </c>
      <c r="O160" s="32"/>
      <c r="P160" s="32"/>
      <c r="Q160" s="32"/>
      <c r="R160" s="32"/>
      <c r="S160" s="32"/>
      <c r="T160" s="32">
        <v>70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50</v>
      </c>
      <c r="L163" s="26">
        <f t="shared" si="4"/>
        <v>0</v>
      </c>
      <c r="M163" s="27" t="str">
        <f t="shared" si="5"/>
        <v>OK</v>
      </c>
      <c r="N163" s="32">
        <v>30</v>
      </c>
      <c r="O163" s="32"/>
      <c r="P163" s="32"/>
      <c r="Q163" s="32"/>
      <c r="R163" s="32"/>
      <c r="S163" s="32"/>
      <c r="T163" s="32">
        <v>20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20</v>
      </c>
      <c r="L164" s="26">
        <f t="shared" si="4"/>
        <v>0</v>
      </c>
      <c r="M164" s="27" t="str">
        <f t="shared" si="5"/>
        <v>OK</v>
      </c>
      <c r="N164" s="32">
        <v>10</v>
      </c>
      <c r="O164" s="32"/>
      <c r="P164" s="32"/>
      <c r="Q164" s="32"/>
      <c r="R164" s="32"/>
      <c r="S164" s="32"/>
      <c r="T164" s="32">
        <v>10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10</v>
      </c>
      <c r="L166" s="26">
        <f t="shared" si="4"/>
        <v>5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>
        <v>5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10</v>
      </c>
      <c r="L167" s="26">
        <f t="shared" si="4"/>
        <v>5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>
        <v>5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100</v>
      </c>
      <c r="L168" s="26">
        <f t="shared" si="4"/>
        <v>0</v>
      </c>
      <c r="M168" s="27" t="str">
        <f t="shared" si="5"/>
        <v>OK</v>
      </c>
      <c r="N168" s="32"/>
      <c r="O168" s="32">
        <v>50</v>
      </c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>
        <v>50</v>
      </c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1200</v>
      </c>
      <c r="L169" s="26">
        <f t="shared" si="4"/>
        <v>0</v>
      </c>
      <c r="M169" s="27" t="str">
        <f t="shared" si="5"/>
        <v>OK</v>
      </c>
      <c r="N169" s="32"/>
      <c r="O169" s="32"/>
      <c r="P169" s="32"/>
      <c r="Q169" s="32"/>
      <c r="R169" s="32">
        <v>600</v>
      </c>
      <c r="S169" s="32"/>
      <c r="T169" s="32"/>
      <c r="U169" s="32"/>
      <c r="V169" s="32"/>
      <c r="W169" s="32">
        <v>200</v>
      </c>
      <c r="X169" s="32"/>
      <c r="Y169" s="32"/>
      <c r="Z169" s="32"/>
      <c r="AA169" s="32"/>
      <c r="AB169" s="32"/>
      <c r="AC169" s="32">
        <v>400</v>
      </c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350</v>
      </c>
      <c r="L170" s="26">
        <f t="shared" si="4"/>
        <v>0</v>
      </c>
      <c r="M170" s="27" t="str">
        <f t="shared" si="5"/>
        <v>OK</v>
      </c>
      <c r="N170" s="32"/>
      <c r="O170" s="32"/>
      <c r="P170" s="32">
        <v>80</v>
      </c>
      <c r="Q170" s="32"/>
      <c r="R170" s="32"/>
      <c r="S170" s="32"/>
      <c r="T170" s="32"/>
      <c r="U170" s="32"/>
      <c r="V170" s="32"/>
      <c r="W170" s="32"/>
      <c r="X170" s="32"/>
      <c r="Y170" s="32">
        <v>270</v>
      </c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15</v>
      </c>
      <c r="L176" s="26">
        <f t="shared" si="4"/>
        <v>15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15</v>
      </c>
      <c r="L177" s="26">
        <f t="shared" si="4"/>
        <v>15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2</v>
      </c>
      <c r="L195" s="26">
        <f t="shared" si="4"/>
        <v>2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50</v>
      </c>
      <c r="L196" s="26">
        <f t="shared" si="4"/>
        <v>0</v>
      </c>
      <c r="M196" s="27" t="str">
        <f t="shared" si="5"/>
        <v>OK</v>
      </c>
      <c r="N196" s="32"/>
      <c r="O196" s="32"/>
      <c r="P196" s="32"/>
      <c r="Q196" s="32">
        <v>20</v>
      </c>
      <c r="R196" s="32"/>
      <c r="S196" s="32"/>
      <c r="T196" s="32"/>
      <c r="U196" s="32"/>
      <c r="V196" s="32"/>
      <c r="W196" s="32"/>
      <c r="X196" s="32"/>
      <c r="Y196" s="32"/>
      <c r="Z196" s="32">
        <v>30</v>
      </c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50</v>
      </c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/>
      <c r="Q197" s="32">
        <v>20</v>
      </c>
      <c r="R197" s="32"/>
      <c r="S197" s="32"/>
      <c r="T197" s="32"/>
      <c r="U197" s="32"/>
      <c r="V197" s="32"/>
      <c r="W197" s="32"/>
      <c r="X197" s="32"/>
      <c r="Y197" s="32"/>
      <c r="Z197" s="32">
        <v>30</v>
      </c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50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>
        <v>20</v>
      </c>
      <c r="R198" s="32"/>
      <c r="S198" s="32"/>
      <c r="T198" s="32"/>
      <c r="U198" s="32"/>
      <c r="V198" s="32"/>
      <c r="W198" s="32"/>
      <c r="X198" s="32"/>
      <c r="Y198" s="32"/>
      <c r="Z198" s="32">
        <v>30</v>
      </c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50</v>
      </c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>
        <v>20</v>
      </c>
      <c r="R199" s="32"/>
      <c r="S199" s="32"/>
      <c r="T199" s="32"/>
      <c r="U199" s="32"/>
      <c r="V199" s="32"/>
      <c r="W199" s="32"/>
      <c r="X199" s="32"/>
      <c r="Y199" s="32"/>
      <c r="Z199" s="32">
        <v>30</v>
      </c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50</v>
      </c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32">
        <v>20</v>
      </c>
      <c r="R200" s="32"/>
      <c r="S200" s="32"/>
      <c r="T200" s="32"/>
      <c r="U200" s="32"/>
      <c r="V200" s="32"/>
      <c r="W200" s="32"/>
      <c r="X200" s="32"/>
      <c r="Y200" s="32"/>
      <c r="Z200" s="32">
        <v>30</v>
      </c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50</v>
      </c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>
        <v>20</v>
      </c>
      <c r="R201" s="32"/>
      <c r="S201" s="32"/>
      <c r="T201" s="32"/>
      <c r="U201" s="32"/>
      <c r="V201" s="32"/>
      <c r="W201" s="32"/>
      <c r="X201" s="32"/>
      <c r="Y201" s="32"/>
      <c r="Z201" s="32">
        <v>30</v>
      </c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100</v>
      </c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>
        <v>100</v>
      </c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100</v>
      </c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>
        <v>100</v>
      </c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500</v>
      </c>
      <c r="L205" s="26">
        <f t="shared" si="6"/>
        <v>300</v>
      </c>
      <c r="M205" s="27" t="str">
        <f t="shared" si="7"/>
        <v>OK</v>
      </c>
      <c r="N205" s="32"/>
      <c r="O205" s="32"/>
      <c r="P205" s="32"/>
      <c r="Q205" s="32">
        <v>200</v>
      </c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30</v>
      </c>
      <c r="L206" s="26">
        <f t="shared" si="6"/>
        <v>30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30</v>
      </c>
      <c r="L208" s="26">
        <f t="shared" si="6"/>
        <v>20</v>
      </c>
      <c r="M208" s="27" t="str">
        <f t="shared" si="7"/>
        <v>OK</v>
      </c>
      <c r="N208" s="32"/>
      <c r="O208" s="32"/>
      <c r="P208" s="32"/>
      <c r="Q208" s="32">
        <v>10</v>
      </c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15</v>
      </c>
      <c r="L209" s="26">
        <f t="shared" si="6"/>
        <v>8</v>
      </c>
      <c r="M209" s="27" t="str">
        <f t="shared" si="7"/>
        <v>OK</v>
      </c>
      <c r="N209" s="32">
        <v>2</v>
      </c>
      <c r="O209" s="32"/>
      <c r="P209" s="32"/>
      <c r="Q209" s="32"/>
      <c r="R209" s="32"/>
      <c r="S209" s="32"/>
      <c r="T209" s="32"/>
      <c r="U209" s="32"/>
      <c r="V209" s="32"/>
      <c r="W209" s="32"/>
      <c r="X209" s="32">
        <v>5</v>
      </c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50</v>
      </c>
      <c r="L210" s="26">
        <f t="shared" si="6"/>
        <v>0</v>
      </c>
      <c r="M210" s="27" t="str">
        <f t="shared" si="7"/>
        <v>OK</v>
      </c>
      <c r="N210" s="32">
        <v>20</v>
      </c>
      <c r="O210" s="32"/>
      <c r="P210" s="32"/>
      <c r="Q210" s="32"/>
      <c r="R210" s="32"/>
      <c r="S210" s="32"/>
      <c r="T210" s="32"/>
      <c r="U210" s="32"/>
      <c r="V210" s="32"/>
      <c r="W210" s="32"/>
      <c r="X210" s="32">
        <v>30</v>
      </c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>
        <v>100</v>
      </c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>
        <v>100</v>
      </c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20</v>
      </c>
      <c r="L212" s="26">
        <f t="shared" si="6"/>
        <v>0</v>
      </c>
      <c r="M212" s="27" t="str">
        <f t="shared" si="7"/>
        <v>OK</v>
      </c>
      <c r="N212" s="32">
        <v>20</v>
      </c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20</v>
      </c>
      <c r="L213" s="26">
        <f t="shared" si="6"/>
        <v>0</v>
      </c>
      <c r="M213" s="27" t="str">
        <f t="shared" si="7"/>
        <v>OK</v>
      </c>
      <c r="N213" s="32">
        <v>20</v>
      </c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5</v>
      </c>
      <c r="L214" s="26">
        <f t="shared" si="6"/>
        <v>0</v>
      </c>
      <c r="M214" s="27" t="str">
        <f t="shared" si="7"/>
        <v>OK</v>
      </c>
      <c r="N214" s="32">
        <v>2</v>
      </c>
      <c r="O214" s="32"/>
      <c r="P214" s="32"/>
      <c r="Q214" s="32"/>
      <c r="R214" s="32"/>
      <c r="S214" s="32"/>
      <c r="T214" s="32"/>
      <c r="U214" s="32"/>
      <c r="V214" s="32"/>
      <c r="W214" s="32"/>
      <c r="X214" s="32">
        <v>3</v>
      </c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/>
      <c r="L215" s="26">
        <f t="shared" si="6"/>
        <v>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100</v>
      </c>
      <c r="L218" s="26">
        <f t="shared" si="6"/>
        <v>50</v>
      </c>
      <c r="M218" s="27" t="str">
        <f t="shared" si="7"/>
        <v>OK</v>
      </c>
      <c r="N218" s="32"/>
      <c r="O218" s="32"/>
      <c r="P218" s="32">
        <v>50</v>
      </c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>
        <v>80</v>
      </c>
      <c r="L219" s="26">
        <f t="shared" si="6"/>
        <v>60</v>
      </c>
      <c r="M219" s="27" t="str">
        <f t="shared" si="7"/>
        <v>OK</v>
      </c>
      <c r="N219" s="32"/>
      <c r="O219" s="32"/>
      <c r="P219" s="32">
        <v>20</v>
      </c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40</v>
      </c>
      <c r="L220" s="26">
        <f t="shared" si="6"/>
        <v>20</v>
      </c>
      <c r="M220" s="27" t="str">
        <f t="shared" si="7"/>
        <v>OK</v>
      </c>
      <c r="N220" s="32"/>
      <c r="O220" s="32"/>
      <c r="P220" s="32">
        <v>20</v>
      </c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>
        <v>50</v>
      </c>
      <c r="L221" s="26">
        <f t="shared" si="6"/>
        <v>0</v>
      </c>
      <c r="M221" s="27" t="str">
        <f t="shared" si="7"/>
        <v>OK</v>
      </c>
      <c r="N221" s="32"/>
      <c r="O221" s="32"/>
      <c r="P221" s="32">
        <v>50</v>
      </c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60</v>
      </c>
      <c r="L222" s="26">
        <f t="shared" si="6"/>
        <v>0</v>
      </c>
      <c r="M222" s="27" t="str">
        <f t="shared" si="7"/>
        <v>OK</v>
      </c>
      <c r="N222" s="32"/>
      <c r="O222" s="32"/>
      <c r="P222" s="32">
        <v>60</v>
      </c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20</v>
      </c>
      <c r="L224" s="26">
        <f t="shared" si="6"/>
        <v>0</v>
      </c>
      <c r="M224" s="27" t="str">
        <f t="shared" si="7"/>
        <v>OK</v>
      </c>
      <c r="N224" s="32"/>
      <c r="O224" s="32"/>
      <c r="P224" s="32">
        <v>20</v>
      </c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10</v>
      </c>
      <c r="L225" s="26">
        <f t="shared" si="6"/>
        <v>0</v>
      </c>
      <c r="M225" s="27" t="str">
        <f t="shared" si="7"/>
        <v>OK</v>
      </c>
      <c r="N225" s="32"/>
      <c r="O225" s="32"/>
      <c r="P225" s="32">
        <v>10</v>
      </c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500</v>
      </c>
      <c r="L226" s="26">
        <f t="shared" si="6"/>
        <v>0</v>
      </c>
      <c r="M226" s="27" t="str">
        <f t="shared" si="7"/>
        <v>OK</v>
      </c>
      <c r="N226" s="32"/>
      <c r="O226" s="32"/>
      <c r="P226" s="32">
        <v>500</v>
      </c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>
        <v>10</v>
      </c>
      <c r="L227" s="26">
        <f t="shared" si="6"/>
        <v>10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10</v>
      </c>
      <c r="L245" s="26">
        <f t="shared" si="6"/>
        <v>0</v>
      </c>
      <c r="M245" s="27" t="str">
        <f t="shared" si="7"/>
        <v>OK</v>
      </c>
      <c r="N245" s="20">
        <v>5</v>
      </c>
      <c r="O245" s="20"/>
      <c r="P245" s="20"/>
      <c r="Q245" s="20"/>
      <c r="R245" s="20"/>
      <c r="S245" s="20"/>
      <c r="T245" s="161">
        <v>5</v>
      </c>
      <c r="U245" s="20"/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10</v>
      </c>
      <c r="L246" s="26">
        <f t="shared" si="6"/>
        <v>0</v>
      </c>
      <c r="M246" s="27" t="str">
        <f t="shared" si="7"/>
        <v>OK</v>
      </c>
      <c r="N246" s="20">
        <v>5</v>
      </c>
      <c r="O246" s="20"/>
      <c r="P246" s="20"/>
      <c r="Q246" s="20"/>
      <c r="R246" s="20"/>
      <c r="S246" s="20"/>
      <c r="T246" s="161">
        <v>5</v>
      </c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O251" s="20"/>
      <c r="P251" s="171"/>
      <c r="Q251" s="171"/>
      <c r="R251" s="171"/>
      <c r="S251" s="20"/>
      <c r="T251" s="20"/>
      <c r="U251" s="20"/>
      <c r="V251" s="20"/>
      <c r="W251" s="20"/>
      <c r="X251" s="20"/>
      <c r="Y251" s="20"/>
      <c r="Z251" s="35"/>
      <c r="AA251" s="35"/>
      <c r="AB251" s="35"/>
      <c r="AC251" s="35"/>
      <c r="AD251" s="35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35"/>
      <c r="AA252" s="35"/>
      <c r="AB252" s="35"/>
      <c r="AC252" s="35"/>
      <c r="AD252" s="35"/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35"/>
      <c r="AA253" s="35"/>
      <c r="AB253" s="35"/>
      <c r="AC253" s="35"/>
      <c r="AD253" s="35"/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35"/>
      <c r="AA254" s="35"/>
      <c r="AB254" s="35"/>
      <c r="AC254" s="35"/>
      <c r="AD254" s="35"/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35"/>
      <c r="AA255" s="35"/>
      <c r="AB255" s="35"/>
      <c r="AC255" s="35"/>
      <c r="AD255" s="35"/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35"/>
      <c r="AA256" s="35"/>
      <c r="AB256" s="35"/>
      <c r="AC256" s="35"/>
      <c r="AD256" s="35"/>
    </row>
    <row r="257" spans="1:30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35"/>
      <c r="AA257" s="35"/>
      <c r="AB257" s="35"/>
      <c r="AC257" s="35"/>
      <c r="AD257" s="35"/>
    </row>
    <row r="258" spans="1:30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35"/>
      <c r="AA258" s="35"/>
      <c r="AB258" s="35"/>
      <c r="AC258" s="35"/>
      <c r="AD258" s="35"/>
    </row>
  </sheetData>
  <mergeCells count="80">
    <mergeCell ref="V1:V2"/>
    <mergeCell ref="W1:W2"/>
    <mergeCell ref="X1:X2"/>
    <mergeCell ref="R1:R2"/>
    <mergeCell ref="S1:S2"/>
    <mergeCell ref="T1:T2"/>
    <mergeCell ref="U1:U2"/>
    <mergeCell ref="P1:P2"/>
    <mergeCell ref="A1:F1"/>
    <mergeCell ref="G1:J1"/>
    <mergeCell ref="K1:M1"/>
    <mergeCell ref="Q1:Q2"/>
    <mergeCell ref="N1:N2"/>
    <mergeCell ref="O1:O2"/>
    <mergeCell ref="A215:A242"/>
    <mergeCell ref="Z1:Z2"/>
    <mergeCell ref="AA1:AA2"/>
    <mergeCell ref="AB1:AB2"/>
    <mergeCell ref="AC1:AC2"/>
    <mergeCell ref="Y1:Y2"/>
    <mergeCell ref="A142:A154"/>
    <mergeCell ref="B142:B154"/>
    <mergeCell ref="A156:A162"/>
    <mergeCell ref="B156:B162"/>
    <mergeCell ref="A163:A167"/>
    <mergeCell ref="B163:B167"/>
    <mergeCell ref="A77:A85"/>
    <mergeCell ref="A92:A127"/>
    <mergeCell ref="A171:A194"/>
    <mergeCell ref="A209:A214"/>
    <mergeCell ref="B209:B214"/>
    <mergeCell ref="B215:B242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B69:B76"/>
    <mergeCell ref="B77:B85"/>
    <mergeCell ref="B92:B127"/>
    <mergeCell ref="AD1:AD2"/>
    <mergeCell ref="A2:M2"/>
    <mergeCell ref="A86:A89"/>
    <mergeCell ref="B86:B89"/>
    <mergeCell ref="A90:A91"/>
    <mergeCell ref="B90:B91"/>
    <mergeCell ref="A36:A57"/>
    <mergeCell ref="A58:A62"/>
    <mergeCell ref="A63:A68"/>
    <mergeCell ref="A69:A76"/>
    <mergeCell ref="A22:A25"/>
    <mergeCell ref="A26:A31"/>
    <mergeCell ref="A32:A35"/>
    <mergeCell ref="A4:A9"/>
    <mergeCell ref="A10:A18"/>
    <mergeCell ref="A19:A21"/>
    <mergeCell ref="A130:A134"/>
    <mergeCell ref="B130:B134"/>
    <mergeCell ref="A135:A141"/>
    <mergeCell ref="B135:B141"/>
    <mergeCell ref="J171:J194"/>
    <mergeCell ref="A196:A202"/>
    <mergeCell ref="B196:B202"/>
    <mergeCell ref="A203:A208"/>
    <mergeCell ref="B203:B208"/>
    <mergeCell ref="B171:B194"/>
    <mergeCell ref="A252:A256"/>
    <mergeCell ref="B252:B256"/>
    <mergeCell ref="A257:A258"/>
    <mergeCell ref="B257:B258"/>
    <mergeCell ref="A243:A244"/>
    <mergeCell ref="B243:B244"/>
    <mergeCell ref="A245:A249"/>
    <mergeCell ref="B245:B249"/>
    <mergeCell ref="A250:A251"/>
    <mergeCell ref="B250:B251"/>
  </mergeCells>
  <conditionalFormatting sqref="AD5:AD240">
    <cfRule type="cellIs" dxfId="114" priority="52" stopIfTrue="1" operator="greaterThan">
      <formula>0</formula>
    </cfRule>
    <cfRule type="cellIs" dxfId="113" priority="53" stopIfTrue="1" operator="greaterThan">
      <formula>0</formula>
    </cfRule>
    <cfRule type="cellIs" dxfId="112" priority="54" stopIfTrue="1" operator="greaterThan">
      <formula>0</formula>
    </cfRule>
  </conditionalFormatting>
  <conditionalFormatting sqref="AD4">
    <cfRule type="cellIs" dxfId="111" priority="49" stopIfTrue="1" operator="greaterThan">
      <formula>0</formula>
    </cfRule>
    <cfRule type="cellIs" dxfId="110" priority="50" stopIfTrue="1" operator="greaterThan">
      <formula>0</formula>
    </cfRule>
    <cfRule type="cellIs" dxfId="109" priority="51" stopIfTrue="1" operator="greaterThan">
      <formula>0</formula>
    </cfRule>
  </conditionalFormatting>
  <conditionalFormatting sqref="AD5:AD240">
    <cfRule type="cellIs" dxfId="108" priority="46" stopIfTrue="1" operator="greaterThan">
      <formula>0</formula>
    </cfRule>
    <cfRule type="cellIs" dxfId="107" priority="47" stopIfTrue="1" operator="greaterThan">
      <formula>0</formula>
    </cfRule>
    <cfRule type="cellIs" dxfId="106" priority="48" stopIfTrue="1" operator="greaterThan">
      <formula>0</formula>
    </cfRule>
  </conditionalFormatting>
  <conditionalFormatting sqref="Y4:AC4">
    <cfRule type="cellIs" dxfId="105" priority="16" stopIfTrue="1" operator="greaterThan">
      <formula>0</formula>
    </cfRule>
    <cfRule type="cellIs" dxfId="104" priority="17" stopIfTrue="1" operator="greaterThan">
      <formula>0</formula>
    </cfRule>
    <cfRule type="cellIs" dxfId="103" priority="18" stopIfTrue="1" operator="greaterThan">
      <formula>0</formula>
    </cfRule>
  </conditionalFormatting>
  <conditionalFormatting sqref="Y5:AC240">
    <cfRule type="cellIs" dxfId="102" priority="13" stopIfTrue="1" operator="greaterThan">
      <formula>0</formula>
    </cfRule>
    <cfRule type="cellIs" dxfId="101" priority="14" stopIfTrue="1" operator="greaterThan">
      <formula>0</formula>
    </cfRule>
    <cfRule type="cellIs" dxfId="100" priority="15" stopIfTrue="1" operator="greaterThan">
      <formula>0</formula>
    </cfRule>
  </conditionalFormatting>
  <conditionalFormatting sqref="N4">
    <cfRule type="cellIs" dxfId="99" priority="10" stopIfTrue="1" operator="greaterThan">
      <formula>0</formula>
    </cfRule>
    <cfRule type="cellIs" dxfId="98" priority="11" stopIfTrue="1" operator="greaterThan">
      <formula>0</formula>
    </cfRule>
    <cfRule type="cellIs" dxfId="97" priority="12" stopIfTrue="1" operator="greaterThan">
      <formula>0</formula>
    </cfRule>
  </conditionalFormatting>
  <conditionalFormatting sqref="N5:N240">
    <cfRule type="cellIs" dxfId="96" priority="7" stopIfTrue="1" operator="greaterThan">
      <formula>0</formula>
    </cfRule>
    <cfRule type="cellIs" dxfId="95" priority="8" stopIfTrue="1" operator="greaterThan">
      <formula>0</formula>
    </cfRule>
    <cfRule type="cellIs" dxfId="94" priority="9" stopIfTrue="1" operator="greaterThan">
      <formula>0</formula>
    </cfRule>
  </conditionalFormatting>
  <conditionalFormatting sqref="O4:X4">
    <cfRule type="cellIs" dxfId="93" priority="4" stopIfTrue="1" operator="greaterThan">
      <formula>0</formula>
    </cfRule>
    <cfRule type="cellIs" dxfId="92" priority="5" stopIfTrue="1" operator="greaterThan">
      <formula>0</formula>
    </cfRule>
    <cfRule type="cellIs" dxfId="91" priority="6" stopIfTrue="1" operator="greaterThan">
      <formula>0</formula>
    </cfRule>
  </conditionalFormatting>
  <conditionalFormatting sqref="O5:X240">
    <cfRule type="cellIs" dxfId="90" priority="1" stopIfTrue="1" operator="greaterThan">
      <formula>0</formula>
    </cfRule>
    <cfRule type="cellIs" dxfId="89" priority="2" stopIfTrue="1" operator="greaterThan">
      <formula>0</formula>
    </cfRule>
    <cfRule type="cellIs" dxfId="88" priority="3" stopIfTrue="1" operator="greaterThan">
      <formula>0</formula>
    </cfRule>
  </conditionalFormatting>
  <conditionalFormatting sqref="Y5:AC240">
    <cfRule type="cellIs" dxfId="87" priority="19" stopIfTrue="1" operator="greaterThan">
      <formula>0</formula>
    </cfRule>
    <cfRule type="cellIs" dxfId="86" priority="20" stopIfTrue="1" operator="greaterThan">
      <formula>0</formula>
    </cfRule>
    <cfRule type="cellIs" dxfId="85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8"/>
  <sheetViews>
    <sheetView topLeftCell="D245" zoomScale="112" zoomScaleNormal="112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hidden="1" customWidth="1"/>
    <col min="8" max="8" width="9.85546875" style="1" hidden="1" customWidth="1"/>
    <col min="9" max="9" width="13.7109375" style="1" hidden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2" style="18" customWidth="1"/>
    <col min="15" max="15" width="11.7109375" style="18" customWidth="1"/>
    <col min="16" max="16" width="12.85546875" style="18" customWidth="1"/>
    <col min="17" max="17" width="12.5703125" style="18" customWidth="1"/>
    <col min="18" max="18" width="12.28515625" style="18" customWidth="1"/>
    <col min="19" max="19" width="12.85546875" style="18" customWidth="1"/>
    <col min="20" max="20" width="12" style="18" customWidth="1"/>
    <col min="21" max="21" width="13.28515625" style="18" customWidth="1"/>
    <col min="22" max="22" width="15" style="18" customWidth="1"/>
    <col min="23" max="23" width="14.85546875" style="15" customWidth="1"/>
    <col min="24" max="24" width="15.5703125" style="15" customWidth="1"/>
    <col min="25" max="25" width="14.5703125" style="15" customWidth="1"/>
    <col min="26" max="26" width="14.85546875" style="15" customWidth="1"/>
    <col min="27" max="27" width="14.7109375" style="15" customWidth="1"/>
    <col min="28" max="16384" width="9.7109375" style="15"/>
  </cols>
  <sheetData>
    <row r="1" spans="1:28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831</v>
      </c>
      <c r="O1" s="214" t="s">
        <v>832</v>
      </c>
      <c r="P1" s="214" t="s">
        <v>833</v>
      </c>
      <c r="Q1" s="214" t="s">
        <v>834</v>
      </c>
      <c r="R1" s="214" t="s">
        <v>835</v>
      </c>
      <c r="S1" s="214" t="s">
        <v>836</v>
      </c>
      <c r="T1" s="214" t="s">
        <v>837</v>
      </c>
      <c r="U1" s="214" t="s">
        <v>886</v>
      </c>
      <c r="V1" s="214" t="s">
        <v>887</v>
      </c>
      <c r="W1" s="214" t="s">
        <v>888</v>
      </c>
      <c r="X1" s="214" t="s">
        <v>889</v>
      </c>
      <c r="Y1" s="214" t="s">
        <v>890</v>
      </c>
      <c r="Z1" s="214" t="s">
        <v>891</v>
      </c>
      <c r="AA1" s="214" t="s">
        <v>410</v>
      </c>
      <c r="AB1" s="214" t="s">
        <v>410</v>
      </c>
    </row>
    <row r="2" spans="1:28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</row>
    <row r="3" spans="1:28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43168</v>
      </c>
      <c r="O3" s="25">
        <v>43168</v>
      </c>
      <c r="P3" s="25">
        <v>43168</v>
      </c>
      <c r="Q3" s="25">
        <v>43168</v>
      </c>
      <c r="R3" s="25">
        <v>43187</v>
      </c>
      <c r="S3" s="25">
        <v>43223</v>
      </c>
      <c r="T3" s="25">
        <v>43241</v>
      </c>
      <c r="U3" s="25">
        <v>43262</v>
      </c>
      <c r="V3" s="25">
        <v>43353</v>
      </c>
      <c r="W3" s="25">
        <v>43362</v>
      </c>
      <c r="X3" s="25">
        <v>43362</v>
      </c>
      <c r="Y3" s="25">
        <v>43355</v>
      </c>
      <c r="Z3" s="25">
        <v>43362</v>
      </c>
      <c r="AA3" s="25" t="s">
        <v>411</v>
      </c>
      <c r="AB3" s="25" t="s">
        <v>411</v>
      </c>
    </row>
    <row r="4" spans="1:28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15</v>
      </c>
      <c r="L4" s="26">
        <f t="shared" ref="L4:L67" si="0">K4-(SUM(N4:AA4))</f>
        <v>10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>
        <v>5</v>
      </c>
      <c r="Z4" s="32"/>
      <c r="AA4" s="32"/>
      <c r="AB4" s="32"/>
    </row>
    <row r="5" spans="1:28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30</v>
      </c>
      <c r="L5" s="26">
        <f t="shared" si="0"/>
        <v>0</v>
      </c>
      <c r="M5" s="27" t="str">
        <f t="shared" ref="M5:M68" si="1">IF(L5&lt;0,"ATENÇÃO","OK")</f>
        <v>OK</v>
      </c>
      <c r="N5" s="32"/>
      <c r="O5" s="32">
        <v>30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>
        <v>30</v>
      </c>
      <c r="L6" s="26">
        <f t="shared" si="0"/>
        <v>30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10</v>
      </c>
      <c r="L7" s="26">
        <f t="shared" si="0"/>
        <v>10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30</v>
      </c>
      <c r="L8" s="26">
        <f t="shared" si="0"/>
        <v>0</v>
      </c>
      <c r="M8" s="27" t="str">
        <f t="shared" si="1"/>
        <v>OK</v>
      </c>
      <c r="N8" s="32"/>
      <c r="O8" s="32">
        <v>30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10</v>
      </c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>
        <v>10</v>
      </c>
      <c r="U9" s="32"/>
      <c r="V9" s="32"/>
      <c r="W9" s="32"/>
      <c r="X9" s="32"/>
      <c r="Y9" s="32"/>
      <c r="Z9" s="32"/>
      <c r="AA9" s="32"/>
      <c r="AB9" s="32"/>
    </row>
    <row r="10" spans="1:28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35</v>
      </c>
      <c r="L10" s="26">
        <f t="shared" si="0"/>
        <v>5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>
        <v>30</v>
      </c>
      <c r="V10" s="32"/>
      <c r="W10" s="32"/>
      <c r="X10" s="32"/>
      <c r="Y10" s="32"/>
      <c r="Z10" s="32"/>
      <c r="AA10" s="32"/>
      <c r="AB10" s="32"/>
    </row>
    <row r="11" spans="1:28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90</v>
      </c>
      <c r="L14" s="26">
        <f t="shared" si="0"/>
        <v>0</v>
      </c>
      <c r="M14" s="27" t="str">
        <f t="shared" si="1"/>
        <v>OK</v>
      </c>
      <c r="N14" s="32"/>
      <c r="O14" s="32"/>
      <c r="P14" s="32">
        <v>50</v>
      </c>
      <c r="Q14" s="32"/>
      <c r="R14" s="32"/>
      <c r="S14" s="32"/>
      <c r="T14" s="32"/>
      <c r="U14" s="32"/>
      <c r="V14" s="32"/>
      <c r="W14" s="32">
        <v>40</v>
      </c>
      <c r="X14" s="32"/>
      <c r="Y14" s="32"/>
      <c r="Z14" s="32"/>
      <c r="AA14" s="32"/>
      <c r="AB14" s="32"/>
    </row>
    <row r="15" spans="1:28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10</v>
      </c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>
        <v>10</v>
      </c>
      <c r="V15" s="32"/>
      <c r="W15" s="32"/>
      <c r="X15" s="32"/>
      <c r="Y15" s="32"/>
      <c r="Z15" s="32"/>
      <c r="AA15" s="32"/>
      <c r="AB15" s="32"/>
    </row>
    <row r="16" spans="1:28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24</v>
      </c>
      <c r="L16" s="26">
        <f t="shared" si="0"/>
        <v>0</v>
      </c>
      <c r="M16" s="27" t="str">
        <f t="shared" si="1"/>
        <v>OK</v>
      </c>
      <c r="N16" s="32"/>
      <c r="O16" s="32"/>
      <c r="P16" s="32">
        <v>24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40</v>
      </c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>
        <v>30</v>
      </c>
      <c r="V17" s="32"/>
      <c r="W17" s="32">
        <v>10</v>
      </c>
      <c r="X17" s="32"/>
      <c r="Y17" s="32"/>
      <c r="Z17" s="32"/>
      <c r="AA17" s="32"/>
      <c r="AB17" s="32"/>
    </row>
    <row r="18" spans="1:28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20</v>
      </c>
      <c r="L18" s="26">
        <f t="shared" si="0"/>
        <v>0</v>
      </c>
      <c r="M18" s="27" t="str">
        <f t="shared" si="1"/>
        <v>OK</v>
      </c>
      <c r="N18" s="32"/>
      <c r="O18" s="32"/>
      <c r="P18" s="32">
        <v>20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5</v>
      </c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>
        <v>5</v>
      </c>
      <c r="Z19" s="32"/>
      <c r="AA19" s="32"/>
      <c r="AB19" s="32"/>
    </row>
    <row r="20" spans="1:28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5</v>
      </c>
      <c r="L20" s="26">
        <f t="shared" si="0"/>
        <v>0</v>
      </c>
      <c r="M20" s="27" t="str">
        <f t="shared" si="1"/>
        <v>OK</v>
      </c>
      <c r="N20" s="32"/>
      <c r="O20" s="32">
        <v>5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0</v>
      </c>
      <c r="M21" s="27" t="str">
        <f t="shared" si="1"/>
        <v>OK</v>
      </c>
      <c r="N21" s="32"/>
      <c r="O21" s="32">
        <v>5</v>
      </c>
      <c r="P21" s="32"/>
      <c r="Q21" s="32"/>
      <c r="R21" s="32"/>
      <c r="S21" s="32"/>
      <c r="T21" s="32"/>
      <c r="U21" s="32"/>
      <c r="V21" s="32"/>
      <c r="W21" s="32"/>
      <c r="X21" s="32"/>
      <c r="Y21" s="32">
        <v>5</v>
      </c>
      <c r="Z21" s="32"/>
      <c r="AA21" s="32"/>
      <c r="AB21" s="32"/>
    </row>
    <row r="22" spans="1:28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50</v>
      </c>
      <c r="L22" s="26">
        <f t="shared" si="0"/>
        <v>50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50</v>
      </c>
      <c r="L23" s="26">
        <f t="shared" si="0"/>
        <v>50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5</v>
      </c>
      <c r="L25" s="26">
        <f t="shared" si="0"/>
        <v>5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50</v>
      </c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>
        <v>50</v>
      </c>
      <c r="U27" s="32"/>
      <c r="V27" s="32"/>
      <c r="W27" s="32"/>
      <c r="X27" s="32"/>
      <c r="Y27" s="32"/>
      <c r="Z27" s="32"/>
      <c r="AA27" s="32"/>
      <c r="AB27" s="32"/>
    </row>
    <row r="28" spans="1:28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10</v>
      </c>
      <c r="L28" s="26">
        <f t="shared" si="0"/>
        <v>0</v>
      </c>
      <c r="M28" s="27" t="str">
        <f t="shared" si="1"/>
        <v>OK</v>
      </c>
      <c r="N28" s="32"/>
      <c r="O28" s="32">
        <v>10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v>10</v>
      </c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>
        <v>10</v>
      </c>
      <c r="U29" s="32"/>
      <c r="V29" s="32"/>
      <c r="W29" s="32"/>
      <c r="X29" s="32"/>
      <c r="Y29" s="32"/>
      <c r="Z29" s="32"/>
      <c r="AA29" s="32"/>
      <c r="AB29" s="32"/>
    </row>
    <row r="30" spans="1:28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20</v>
      </c>
      <c r="L30" s="26">
        <f t="shared" si="0"/>
        <v>0</v>
      </c>
      <c r="M30" s="27" t="str">
        <f t="shared" si="1"/>
        <v>OK</v>
      </c>
      <c r="N30" s="32"/>
      <c r="O30" s="32">
        <v>20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30</v>
      </c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>
        <v>30</v>
      </c>
      <c r="U31" s="32"/>
      <c r="V31" s="32"/>
      <c r="W31" s="32"/>
      <c r="X31" s="32"/>
      <c r="Y31" s="32"/>
      <c r="Z31" s="32"/>
      <c r="AA31" s="32"/>
      <c r="AB31" s="32"/>
    </row>
    <row r="32" spans="1:28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1200-100</f>
        <v>1100</v>
      </c>
      <c r="L32" s="26">
        <f t="shared" si="0"/>
        <v>0</v>
      </c>
      <c r="M32" s="27" t="str">
        <f t="shared" si="1"/>
        <v>OK</v>
      </c>
      <c r="N32" s="32"/>
      <c r="O32" s="32"/>
      <c r="P32" s="32">
        <v>500</v>
      </c>
      <c r="Q32" s="32"/>
      <c r="R32" s="32"/>
      <c r="S32" s="32"/>
      <c r="T32" s="32"/>
      <c r="U32" s="32">
        <v>500</v>
      </c>
      <c r="V32" s="32"/>
      <c r="W32" s="32">
        <v>100</v>
      </c>
      <c r="X32" s="32"/>
      <c r="Y32" s="32"/>
      <c r="Z32" s="32"/>
      <c r="AA32" s="32"/>
      <c r="AB32" s="32"/>
    </row>
    <row r="33" spans="1:28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550</v>
      </c>
      <c r="L33" s="26">
        <f t="shared" si="0"/>
        <v>0</v>
      </c>
      <c r="M33" s="27" t="str">
        <f t="shared" si="1"/>
        <v>OK</v>
      </c>
      <c r="N33" s="32"/>
      <c r="O33" s="32"/>
      <c r="P33" s="32">
        <v>500</v>
      </c>
      <c r="Q33" s="32"/>
      <c r="R33" s="32"/>
      <c r="S33" s="32"/>
      <c r="T33" s="32"/>
      <c r="U33" s="32"/>
      <c r="V33" s="32"/>
      <c r="W33" s="32">
        <v>50</v>
      </c>
      <c r="X33" s="32"/>
      <c r="Y33" s="32"/>
      <c r="Z33" s="32"/>
      <c r="AA33" s="32"/>
      <c r="AB33" s="32"/>
    </row>
    <row r="34" spans="1:28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150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>
        <v>150</v>
      </c>
      <c r="X35" s="32"/>
      <c r="Y35" s="32"/>
      <c r="Z35" s="32"/>
      <c r="AA35" s="32"/>
      <c r="AB35" s="32"/>
    </row>
    <row r="36" spans="1:28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96</v>
      </c>
      <c r="L36" s="26">
        <f t="shared" si="0"/>
        <v>48</v>
      </c>
      <c r="M36" s="27" t="str">
        <f t="shared" si="1"/>
        <v>OK</v>
      </c>
      <c r="N36" s="32"/>
      <c r="O36" s="32">
        <v>24</v>
      </c>
      <c r="P36" s="32"/>
      <c r="Q36" s="32"/>
      <c r="R36" s="32"/>
      <c r="S36" s="32"/>
      <c r="T36" s="32"/>
      <c r="U36" s="32"/>
      <c r="V36" s="32"/>
      <c r="W36" s="32"/>
      <c r="X36" s="32"/>
      <c r="Y36" s="32">
        <v>24</v>
      </c>
      <c r="Z36" s="32"/>
      <c r="AA36" s="32"/>
      <c r="AB36" s="32"/>
    </row>
    <row r="37" spans="1:28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84</v>
      </c>
      <c r="L37" s="26">
        <f t="shared" si="0"/>
        <v>36</v>
      </c>
      <c r="M37" s="27" t="str">
        <f t="shared" si="1"/>
        <v>OK</v>
      </c>
      <c r="N37" s="32"/>
      <c r="O37" s="32">
        <v>24</v>
      </c>
      <c r="P37" s="32"/>
      <c r="Q37" s="32"/>
      <c r="R37" s="32"/>
      <c r="S37" s="32"/>
      <c r="T37" s="32"/>
      <c r="U37" s="32"/>
      <c r="V37" s="32"/>
      <c r="W37" s="32"/>
      <c r="X37" s="32"/>
      <c r="Y37" s="32">
        <v>24</v>
      </c>
      <c r="Z37" s="32"/>
      <c r="AA37" s="32"/>
      <c r="AB37" s="32"/>
    </row>
    <row r="38" spans="1:28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84</v>
      </c>
      <c r="L38" s="26">
        <f t="shared" si="0"/>
        <v>48</v>
      </c>
      <c r="M38" s="27" t="str">
        <f t="shared" si="1"/>
        <v>OK</v>
      </c>
      <c r="N38" s="32"/>
      <c r="O38" s="32">
        <v>12</v>
      </c>
      <c r="P38" s="32"/>
      <c r="Q38" s="32"/>
      <c r="R38" s="32"/>
      <c r="S38" s="32"/>
      <c r="T38" s="32"/>
      <c r="U38" s="32"/>
      <c r="V38" s="32"/>
      <c r="W38" s="32"/>
      <c r="X38" s="32"/>
      <c r="Y38" s="32">
        <v>24</v>
      </c>
      <c r="Z38" s="32"/>
      <c r="AA38" s="32"/>
      <c r="AB38" s="32"/>
    </row>
    <row r="39" spans="1:28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84</v>
      </c>
      <c r="L39" s="26">
        <f t="shared" si="0"/>
        <v>36</v>
      </c>
      <c r="M39" s="27" t="str">
        <f t="shared" si="1"/>
        <v>OK</v>
      </c>
      <c r="N39" s="32"/>
      <c r="O39" s="32">
        <v>24</v>
      </c>
      <c r="P39" s="32"/>
      <c r="Q39" s="32"/>
      <c r="R39" s="32"/>
      <c r="S39" s="32"/>
      <c r="T39" s="32"/>
      <c r="U39" s="32"/>
      <c r="V39" s="32"/>
      <c r="W39" s="32"/>
      <c r="X39" s="32"/>
      <c r="Y39" s="32">
        <v>24</v>
      </c>
      <c r="Z39" s="32"/>
      <c r="AA39" s="32"/>
      <c r="AB39" s="32"/>
    </row>
    <row r="40" spans="1:28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84</v>
      </c>
      <c r="L40" s="26">
        <f t="shared" si="0"/>
        <v>36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>
        <v>48</v>
      </c>
      <c r="U40" s="32"/>
      <c r="V40" s="32"/>
      <c r="W40" s="32"/>
      <c r="X40" s="32"/>
      <c r="Y40" s="32"/>
      <c r="Z40" s="32"/>
      <c r="AA40" s="32"/>
      <c r="AB40" s="32"/>
    </row>
    <row r="41" spans="1:28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60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>
        <v>60</v>
      </c>
      <c r="Z41" s="32"/>
      <c r="AA41" s="32"/>
      <c r="AB41" s="32"/>
    </row>
    <row r="42" spans="1:28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60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>
        <v>60</v>
      </c>
      <c r="Z42" s="32"/>
      <c r="AA42" s="32"/>
      <c r="AB42" s="32"/>
    </row>
    <row r="43" spans="1:28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84</v>
      </c>
      <c r="L43" s="26">
        <f t="shared" si="0"/>
        <v>24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>
        <v>60</v>
      </c>
      <c r="Z43" s="32"/>
      <c r="AA43" s="32"/>
      <c r="AB43" s="32"/>
    </row>
    <row r="44" spans="1:28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36</v>
      </c>
      <c r="L44" s="26">
        <f t="shared" si="0"/>
        <v>36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/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25</v>
      </c>
      <c r="L51" s="26">
        <f t="shared" si="0"/>
        <v>15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>
        <v>10</v>
      </c>
      <c r="Z51" s="32"/>
      <c r="AA51" s="32"/>
      <c r="AB51" s="32"/>
    </row>
    <row r="52" spans="1:28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60</v>
      </c>
      <c r="L54" s="26">
        <f t="shared" si="0"/>
        <v>0</v>
      </c>
      <c r="M54" s="27" t="str">
        <f t="shared" si="1"/>
        <v>OK</v>
      </c>
      <c r="N54" s="32"/>
      <c r="O54" s="32">
        <v>36</v>
      </c>
      <c r="P54" s="32"/>
      <c r="Q54" s="32"/>
      <c r="R54" s="32"/>
      <c r="S54" s="32"/>
      <c r="T54" s="32">
        <v>24</v>
      </c>
      <c r="U54" s="32"/>
      <c r="V54" s="32"/>
      <c r="W54" s="32"/>
      <c r="X54" s="32"/>
      <c r="Y54" s="32"/>
      <c r="Z54" s="32"/>
      <c r="AA54" s="32"/>
      <c r="AB54" s="32"/>
    </row>
    <row r="55" spans="1:28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60</v>
      </c>
      <c r="L55" s="26">
        <f t="shared" si="0"/>
        <v>0</v>
      </c>
      <c r="M55" s="27" t="str">
        <f t="shared" si="1"/>
        <v>OK</v>
      </c>
      <c r="N55" s="32"/>
      <c r="O55" s="32">
        <v>48</v>
      </c>
      <c r="P55" s="32"/>
      <c r="Q55" s="32"/>
      <c r="R55" s="32"/>
      <c r="S55" s="32"/>
      <c r="T55" s="32">
        <v>12</v>
      </c>
      <c r="U55" s="32"/>
      <c r="V55" s="32"/>
      <c r="W55" s="32"/>
      <c r="X55" s="32"/>
      <c r="Y55" s="32"/>
      <c r="Z55" s="32"/>
      <c r="AA55" s="32"/>
      <c r="AB55" s="32"/>
    </row>
    <row r="56" spans="1:28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>
        <v>12</v>
      </c>
      <c r="L56" s="26">
        <f t="shared" si="0"/>
        <v>0</v>
      </c>
      <c r="M56" s="27" t="str">
        <f t="shared" si="1"/>
        <v>OK</v>
      </c>
      <c r="N56" s="32"/>
      <c r="O56" s="32">
        <v>12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>
        <v>36</v>
      </c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>
        <v>36</v>
      </c>
      <c r="Z57" s="32"/>
      <c r="AA57" s="32"/>
      <c r="AB57" s="32"/>
    </row>
    <row r="58" spans="1:28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230</v>
      </c>
      <c r="L58" s="26">
        <f t="shared" si="0"/>
        <v>130</v>
      </c>
      <c r="M58" s="27" t="str">
        <f t="shared" si="1"/>
        <v>OK</v>
      </c>
      <c r="N58" s="32"/>
      <c r="O58" s="32"/>
      <c r="P58" s="32"/>
      <c r="Q58" s="32">
        <v>100</v>
      </c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215</v>
      </c>
      <c r="L59" s="26">
        <f t="shared" si="0"/>
        <v>115</v>
      </c>
      <c r="M59" s="27" t="str">
        <f t="shared" si="1"/>
        <v>OK</v>
      </c>
      <c r="N59" s="32"/>
      <c r="O59" s="32"/>
      <c r="P59" s="32"/>
      <c r="Q59" s="32">
        <v>100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100</v>
      </c>
      <c r="L60" s="26">
        <f t="shared" si="0"/>
        <v>100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215</v>
      </c>
      <c r="L61" s="26">
        <f t="shared" si="0"/>
        <v>215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50</v>
      </c>
      <c r="L63" s="26">
        <f t="shared" si="0"/>
        <v>50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>
        <v>100</v>
      </c>
      <c r="L64" s="26">
        <f t="shared" si="0"/>
        <v>50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>
        <v>50</v>
      </c>
      <c r="U64" s="32"/>
      <c r="V64" s="32"/>
      <c r="W64" s="32"/>
      <c r="X64" s="32"/>
      <c r="Y64" s="32"/>
      <c r="Z64" s="32"/>
      <c r="AA64" s="32"/>
      <c r="AB64" s="32"/>
    </row>
    <row r="65" spans="1:28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>
        <v>100</v>
      </c>
      <c r="L65" s="26">
        <f t="shared" si="0"/>
        <v>100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50</v>
      </c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>
        <v>50</v>
      </c>
      <c r="U66" s="32"/>
      <c r="V66" s="32"/>
      <c r="W66" s="32"/>
      <c r="X66" s="32"/>
      <c r="Y66" s="32"/>
      <c r="Z66" s="32"/>
      <c r="AA66" s="32"/>
      <c r="AB66" s="32"/>
    </row>
    <row r="67" spans="1:28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150</v>
      </c>
      <c r="L67" s="26">
        <f t="shared" si="0"/>
        <v>150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ref="L68:L131" si="2">K68-(SUM(N68:AA68))</f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1:28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50</v>
      </c>
      <c r="L69" s="26">
        <f t="shared" si="2"/>
        <v>50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30</v>
      </c>
      <c r="L70" s="26">
        <f t="shared" si="2"/>
        <v>30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1:28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32</v>
      </c>
      <c r="L71" s="26">
        <f t="shared" si="2"/>
        <v>32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30</v>
      </c>
      <c r="L72" s="26">
        <f t="shared" si="2"/>
        <v>30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1:28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20</v>
      </c>
      <c r="L73" s="26">
        <f t="shared" si="2"/>
        <v>20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2"/>
        <v>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5</v>
      </c>
      <c r="L75" s="26">
        <f t="shared" si="2"/>
        <v>0</v>
      </c>
      <c r="M75" s="27" t="str">
        <f t="shared" si="3"/>
        <v>OK</v>
      </c>
      <c r="N75" s="32"/>
      <c r="O75" s="32"/>
      <c r="P75" s="32"/>
      <c r="Q75" s="32">
        <v>5</v>
      </c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1:28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5</v>
      </c>
      <c r="L76" s="26">
        <f t="shared" si="2"/>
        <v>5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20</v>
      </c>
      <c r="L77" s="26">
        <f t="shared" si="2"/>
        <v>0</v>
      </c>
      <c r="M77" s="27" t="str">
        <f t="shared" si="3"/>
        <v>OK</v>
      </c>
      <c r="N77" s="32"/>
      <c r="O77" s="32">
        <v>20</v>
      </c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1:28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10</v>
      </c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>
        <v>10</v>
      </c>
      <c r="Z78" s="32"/>
      <c r="AA78" s="32"/>
      <c r="AB78" s="32"/>
    </row>
    <row r="79" spans="1:28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95</v>
      </c>
      <c r="L79" s="26">
        <f t="shared" si="2"/>
        <v>35</v>
      </c>
      <c r="M79" s="27" t="str">
        <f t="shared" si="3"/>
        <v>OK</v>
      </c>
      <c r="N79" s="32"/>
      <c r="O79" s="32">
        <v>30</v>
      </c>
      <c r="P79" s="32"/>
      <c r="Q79" s="32"/>
      <c r="R79" s="32"/>
      <c r="S79" s="32"/>
      <c r="T79" s="32">
        <v>30</v>
      </c>
      <c r="U79" s="32"/>
      <c r="V79" s="32"/>
      <c r="W79" s="32"/>
      <c r="X79" s="32"/>
      <c r="Y79" s="32"/>
      <c r="Z79" s="32"/>
      <c r="AA79" s="32"/>
      <c r="AB79" s="32"/>
    </row>
    <row r="80" spans="1:28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48</v>
      </c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>
        <v>48</v>
      </c>
      <c r="Z80" s="32"/>
      <c r="AA80" s="32"/>
      <c r="AB80" s="32"/>
    </row>
    <row r="81" spans="1:28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1:28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/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1:28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>
        <v>12</v>
      </c>
      <c r="L85" s="26">
        <f t="shared" si="2"/>
        <v>2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>
        <v>10</v>
      </c>
      <c r="Z85" s="32"/>
      <c r="AA85" s="32"/>
      <c r="AB85" s="32"/>
    </row>
    <row r="86" spans="1:28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</row>
    <row r="88" spans="1:28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2000</v>
      </c>
      <c r="L88" s="26">
        <f t="shared" si="2"/>
        <v>0</v>
      </c>
      <c r="M88" s="27" t="str">
        <f t="shared" si="3"/>
        <v>OK</v>
      </c>
      <c r="N88" s="32"/>
      <c r="O88" s="32"/>
      <c r="P88" s="32"/>
      <c r="Q88" s="32">
        <v>2000</v>
      </c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</row>
    <row r="89" spans="1:28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8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8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2" spans="1:28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5</v>
      </c>
      <c r="L92" s="26">
        <f t="shared" si="2"/>
        <v>5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</row>
    <row r="93" spans="1:28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5</v>
      </c>
      <c r="L93" s="26">
        <f t="shared" si="2"/>
        <v>5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</row>
    <row r="94" spans="1:28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10</v>
      </c>
      <c r="L94" s="26">
        <f t="shared" si="2"/>
        <v>10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</row>
    <row r="95" spans="1:28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5</v>
      </c>
      <c r="L95" s="26">
        <f t="shared" si="2"/>
        <v>5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</row>
    <row r="96" spans="1:28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5</v>
      </c>
      <c r="L96" s="26">
        <f t="shared" si="2"/>
        <v>5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</row>
    <row r="97" spans="1:28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>
        <v>5</v>
      </c>
      <c r="L97" s="26">
        <f t="shared" si="2"/>
        <v>5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>
        <v>5</v>
      </c>
      <c r="L98" s="26">
        <f t="shared" si="2"/>
        <v>5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</row>
    <row r="99" spans="1:28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>
        <v>5</v>
      </c>
      <c r="L99" s="26">
        <f t="shared" si="2"/>
        <v>5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</row>
    <row r="100" spans="1:28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>
        <v>15</v>
      </c>
      <c r="L100" s="26">
        <f t="shared" si="2"/>
        <v>5</v>
      </c>
      <c r="M100" s="27" t="str">
        <f t="shared" si="3"/>
        <v>OK</v>
      </c>
      <c r="N100" s="32"/>
      <c r="O100" s="32"/>
      <c r="P100" s="32"/>
      <c r="Q100" s="32">
        <v>10</v>
      </c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</row>
    <row r="101" spans="1:28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>
        <v>15</v>
      </c>
      <c r="L101" s="26">
        <f t="shared" si="2"/>
        <v>5</v>
      </c>
      <c r="M101" s="27" t="str">
        <f t="shared" si="3"/>
        <v>OK</v>
      </c>
      <c r="N101" s="32"/>
      <c r="O101" s="32"/>
      <c r="P101" s="32"/>
      <c r="Q101" s="32">
        <v>10</v>
      </c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</row>
    <row r="102" spans="1:28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>
        <v>15</v>
      </c>
      <c r="L102" s="26">
        <f t="shared" si="2"/>
        <v>5</v>
      </c>
      <c r="M102" s="27" t="str">
        <f t="shared" si="3"/>
        <v>OK</v>
      </c>
      <c r="N102" s="32"/>
      <c r="O102" s="32"/>
      <c r="P102" s="32"/>
      <c r="Q102" s="32">
        <v>10</v>
      </c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</row>
    <row r="103" spans="1:28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>
        <v>15</v>
      </c>
      <c r="L103" s="26">
        <f t="shared" si="2"/>
        <v>5</v>
      </c>
      <c r="M103" s="27" t="str">
        <f t="shared" si="3"/>
        <v>OK</v>
      </c>
      <c r="N103" s="32"/>
      <c r="O103" s="32"/>
      <c r="P103" s="32"/>
      <c r="Q103" s="32">
        <v>10</v>
      </c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</row>
    <row r="104" spans="1:28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>
        <v>15</v>
      </c>
      <c r="L104" s="26">
        <f t="shared" si="2"/>
        <v>5</v>
      </c>
      <c r="M104" s="27" t="str">
        <f t="shared" si="3"/>
        <v>OK</v>
      </c>
      <c r="N104" s="32"/>
      <c r="O104" s="32"/>
      <c r="P104" s="32"/>
      <c r="Q104" s="32">
        <v>10</v>
      </c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</row>
    <row r="105" spans="1:28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>
        <v>15</v>
      </c>
      <c r="L105" s="26">
        <f t="shared" si="2"/>
        <v>5</v>
      </c>
      <c r="M105" s="27" t="str">
        <f t="shared" si="3"/>
        <v>OK</v>
      </c>
      <c r="N105" s="32"/>
      <c r="O105" s="32"/>
      <c r="P105" s="32"/>
      <c r="Q105" s="32">
        <v>10</v>
      </c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</row>
    <row r="106" spans="1:28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>
        <v>5</v>
      </c>
      <c r="L106" s="26">
        <f t="shared" si="2"/>
        <v>5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8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>
        <v>5</v>
      </c>
      <c r="L107" s="26">
        <f t="shared" si="2"/>
        <v>5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</row>
    <row r="108" spans="1:28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</row>
    <row r="109" spans="1:28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f>10-3</f>
        <v>7</v>
      </c>
      <c r="L109" s="26">
        <f t="shared" si="2"/>
        <v>7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</row>
    <row r="110" spans="1:28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</row>
    <row r="111" spans="1:28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</row>
    <row r="112" spans="1:28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</row>
    <row r="113" spans="1:28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</row>
    <row r="115" spans="1:28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</row>
    <row r="116" spans="1:28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</row>
    <row r="117" spans="1:28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</row>
    <row r="118" spans="1:28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</row>
    <row r="119" spans="1:28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>
        <v>10</v>
      </c>
      <c r="L119" s="26">
        <f t="shared" si="2"/>
        <v>10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</row>
    <row r="120" spans="1:28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</row>
    <row r="121" spans="1:28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28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/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</row>
    <row r="123" spans="1:28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</row>
    <row r="124" spans="1:28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  <row r="125" spans="1:28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</row>
    <row r="126" spans="1:28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</row>
    <row r="127" spans="1:28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</row>
    <row r="128" spans="1:28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12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>
        <v>12</v>
      </c>
      <c r="AA128" s="32"/>
      <c r="AB128" s="32"/>
    </row>
    <row r="129" spans="1:28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f>210-50</f>
        <v>160</v>
      </c>
      <c r="L129" s="26">
        <f t="shared" si="2"/>
        <v>0</v>
      </c>
      <c r="M129" s="27" t="str">
        <f t="shared" si="3"/>
        <v>OK</v>
      </c>
      <c r="N129" s="32"/>
      <c r="O129" s="32"/>
      <c r="P129" s="32">
        <v>50</v>
      </c>
      <c r="Q129" s="32"/>
      <c r="R129" s="32"/>
      <c r="S129" s="32"/>
      <c r="T129" s="32"/>
      <c r="U129" s="32">
        <v>60</v>
      </c>
      <c r="V129" s="32"/>
      <c r="W129" s="32">
        <v>50</v>
      </c>
      <c r="X129" s="32"/>
      <c r="Y129" s="32"/>
      <c r="Z129" s="32"/>
      <c r="AA129" s="32"/>
      <c r="AB129" s="32"/>
    </row>
    <row r="130" spans="1:28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110</v>
      </c>
      <c r="L130" s="26">
        <f t="shared" si="2"/>
        <v>60</v>
      </c>
      <c r="M130" s="27" t="str">
        <f t="shared" si="3"/>
        <v>OK</v>
      </c>
      <c r="N130" s="32">
        <v>50</v>
      </c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</row>
    <row r="131" spans="1:28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60</v>
      </c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>
        <v>60</v>
      </c>
      <c r="AA131" s="32"/>
      <c r="AB131" s="32"/>
    </row>
    <row r="132" spans="1:28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210</v>
      </c>
      <c r="L132" s="26">
        <f t="shared" ref="L132:L195" si="4">K132-(SUM(N132:AA132))</f>
        <v>60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>
        <v>150</v>
      </c>
      <c r="AA132" s="32"/>
      <c r="AB132" s="32"/>
    </row>
    <row r="133" spans="1:28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si="4"/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</row>
    <row r="134" spans="1:28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</row>
    <row r="135" spans="1:28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10</v>
      </c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>
        <v>10</v>
      </c>
      <c r="U135" s="32"/>
      <c r="V135" s="32"/>
      <c r="W135" s="32"/>
      <c r="X135" s="32"/>
      <c r="Y135" s="32"/>
      <c r="Z135" s="32"/>
      <c r="AA135" s="32"/>
      <c r="AB135" s="32"/>
    </row>
    <row r="136" spans="1:28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</row>
    <row r="137" spans="1:28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</row>
    <row r="138" spans="1:28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10</v>
      </c>
      <c r="L138" s="26">
        <f t="shared" si="4"/>
        <v>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>
        <v>10</v>
      </c>
      <c r="Z138" s="32"/>
      <c r="AA138" s="32"/>
      <c r="AB138" s="32"/>
    </row>
    <row r="139" spans="1:28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10</v>
      </c>
      <c r="L139" s="26">
        <f t="shared" si="4"/>
        <v>10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</row>
    <row r="140" spans="1:28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</row>
    <row r="141" spans="1:28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10</v>
      </c>
      <c r="L141" s="26">
        <f t="shared" si="4"/>
        <v>5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>
        <v>5</v>
      </c>
      <c r="Z141" s="32"/>
      <c r="AA141" s="32"/>
      <c r="AB141" s="32"/>
    </row>
    <row r="142" spans="1:28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10</v>
      </c>
      <c r="L142" s="26">
        <f t="shared" si="4"/>
        <v>0</v>
      </c>
      <c r="M142" s="27" t="str">
        <f t="shared" si="5"/>
        <v>OK</v>
      </c>
      <c r="N142" s="32"/>
      <c r="O142" s="32">
        <v>10</v>
      </c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</row>
    <row r="143" spans="1:28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10</v>
      </c>
      <c r="L143" s="26">
        <f t="shared" si="4"/>
        <v>0</v>
      </c>
      <c r="M143" s="27" t="str">
        <f t="shared" si="5"/>
        <v>OK</v>
      </c>
      <c r="N143" s="32"/>
      <c r="O143" s="32">
        <v>10</v>
      </c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</row>
    <row r="144" spans="1:28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>
        <v>24</v>
      </c>
      <c r="L144" s="26">
        <f t="shared" si="4"/>
        <v>0</v>
      </c>
      <c r="M144" s="27" t="str">
        <f t="shared" si="5"/>
        <v>OK</v>
      </c>
      <c r="N144" s="32"/>
      <c r="O144" s="32">
        <v>24</v>
      </c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</row>
    <row r="145" spans="1:28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</row>
    <row r="146" spans="1:28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438</v>
      </c>
      <c r="L146" s="26">
        <f t="shared" si="4"/>
        <v>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>
        <v>438</v>
      </c>
      <c r="Z146" s="32"/>
      <c r="AA146" s="32"/>
      <c r="AB146" s="32"/>
    </row>
    <row r="147" spans="1:28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</row>
    <row r="148" spans="1:28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</row>
    <row r="149" spans="1:28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40</v>
      </c>
      <c r="L149" s="26">
        <f t="shared" si="4"/>
        <v>40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</row>
    <row r="150" spans="1:28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50</v>
      </c>
      <c r="L150" s="26">
        <f t="shared" si="4"/>
        <v>20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>
        <v>30</v>
      </c>
      <c r="U150" s="32"/>
      <c r="V150" s="32"/>
      <c r="W150" s="32"/>
      <c r="X150" s="32"/>
      <c r="Y150" s="32"/>
      <c r="Z150" s="32"/>
      <c r="AA150" s="32"/>
      <c r="AB150" s="32"/>
    </row>
    <row r="151" spans="1:28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50</v>
      </c>
      <c r="L151" s="26">
        <f t="shared" si="4"/>
        <v>20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>
        <v>30</v>
      </c>
      <c r="U151" s="32"/>
      <c r="V151" s="32"/>
      <c r="W151" s="32"/>
      <c r="X151" s="32"/>
      <c r="Y151" s="32"/>
      <c r="Z151" s="32"/>
      <c r="AA151" s="32"/>
      <c r="AB151" s="32"/>
    </row>
    <row r="152" spans="1:28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>
        <v>6</v>
      </c>
      <c r="L152" s="26">
        <f t="shared" si="4"/>
        <v>6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</row>
    <row r="153" spans="1:28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</row>
    <row r="154" spans="1:28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</row>
    <row r="155" spans="1:28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30</v>
      </c>
      <c r="L155" s="26">
        <f t="shared" si="4"/>
        <v>10</v>
      </c>
      <c r="M155" s="27" t="str">
        <f t="shared" si="5"/>
        <v>OK</v>
      </c>
      <c r="N155" s="32"/>
      <c r="O155" s="32">
        <v>10</v>
      </c>
      <c r="P155" s="32"/>
      <c r="Q155" s="32"/>
      <c r="R155" s="32"/>
      <c r="S155" s="32"/>
      <c r="T155" s="32"/>
      <c r="U155" s="32"/>
      <c r="V155" s="32"/>
      <c r="W155" s="32"/>
      <c r="X155" s="32"/>
      <c r="Y155" s="32">
        <v>10</v>
      </c>
      <c r="Z155" s="32"/>
      <c r="AA155" s="32"/>
      <c r="AB155" s="32"/>
    </row>
    <row r="156" spans="1:28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</row>
    <row r="157" spans="1:28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10</v>
      </c>
      <c r="L157" s="26">
        <f t="shared" si="4"/>
        <v>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>
        <v>10</v>
      </c>
      <c r="Z157" s="32"/>
      <c r="AA157" s="32"/>
      <c r="AB157" s="32"/>
    </row>
    <row r="158" spans="1:28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</row>
    <row r="159" spans="1:28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</row>
    <row r="160" spans="1:28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150</v>
      </c>
      <c r="L160" s="26">
        <f t="shared" si="4"/>
        <v>50</v>
      </c>
      <c r="M160" s="27" t="str">
        <f t="shared" si="5"/>
        <v>OK</v>
      </c>
      <c r="N160" s="32"/>
      <c r="O160" s="32">
        <v>50</v>
      </c>
      <c r="P160" s="32"/>
      <c r="Q160" s="32"/>
      <c r="R160" s="32"/>
      <c r="S160" s="32"/>
      <c r="T160" s="32"/>
      <c r="U160" s="32"/>
      <c r="V160" s="32"/>
      <c r="W160" s="32"/>
      <c r="X160" s="32"/>
      <c r="Y160" s="32">
        <v>50</v>
      </c>
      <c r="Z160" s="32"/>
      <c r="AA160" s="32"/>
      <c r="AB160" s="32"/>
    </row>
    <row r="161" spans="1:28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</row>
    <row r="162" spans="1:28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5</v>
      </c>
      <c r="L162" s="26">
        <f t="shared" si="4"/>
        <v>5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</row>
    <row r="163" spans="1:28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20</v>
      </c>
      <c r="L163" s="26">
        <f t="shared" si="4"/>
        <v>20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</row>
    <row r="164" spans="1:28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/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</row>
    <row r="165" spans="1:28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</row>
    <row r="166" spans="1:28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5</v>
      </c>
      <c r="L166" s="26">
        <f t="shared" si="4"/>
        <v>0</v>
      </c>
      <c r="M166" s="27" t="str">
        <f t="shared" si="5"/>
        <v>OK</v>
      </c>
      <c r="N166" s="32"/>
      <c r="O166" s="32">
        <v>5</v>
      </c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</row>
    <row r="167" spans="1:28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2</v>
      </c>
      <c r="L167" s="26">
        <f t="shared" si="4"/>
        <v>0</v>
      </c>
      <c r="M167" s="27" t="str">
        <f t="shared" si="5"/>
        <v>OK</v>
      </c>
      <c r="N167" s="32"/>
      <c r="O167" s="32">
        <v>2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</row>
    <row r="168" spans="1:28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300</v>
      </c>
      <c r="L168" s="26">
        <f t="shared" si="4"/>
        <v>250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>
        <v>50</v>
      </c>
      <c r="V168" s="32"/>
      <c r="W168" s="32"/>
      <c r="X168" s="32"/>
      <c r="Y168" s="32"/>
      <c r="Z168" s="32"/>
      <c r="AA168" s="32"/>
      <c r="AB168" s="32"/>
    </row>
    <row r="169" spans="1:28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841</v>
      </c>
      <c r="L169" s="26">
        <f t="shared" si="4"/>
        <v>200</v>
      </c>
      <c r="M169" s="27" t="str">
        <f t="shared" si="5"/>
        <v>OK</v>
      </c>
      <c r="N169" s="32"/>
      <c r="O169" s="32"/>
      <c r="P169" s="32"/>
      <c r="Q169" s="32"/>
      <c r="R169" s="32">
        <v>400</v>
      </c>
      <c r="S169" s="32"/>
      <c r="T169" s="32"/>
      <c r="U169" s="32"/>
      <c r="V169" s="32">
        <v>241</v>
      </c>
      <c r="W169" s="32"/>
      <c r="X169" s="32"/>
      <c r="Y169" s="32"/>
      <c r="Z169" s="32"/>
      <c r="AA169" s="32"/>
      <c r="AB169" s="32"/>
    </row>
    <row r="170" spans="1:28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150</v>
      </c>
      <c r="L170" s="26">
        <f t="shared" si="4"/>
        <v>150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</row>
    <row r="171" spans="1:28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</row>
    <row r="172" spans="1:28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</row>
    <row r="173" spans="1:28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</row>
    <row r="174" spans="1:28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</row>
    <row r="175" spans="1:28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</row>
    <row r="176" spans="1:28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20</v>
      </c>
      <c r="L176" s="26">
        <f t="shared" si="4"/>
        <v>20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</row>
    <row r="177" spans="1:28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</row>
    <row r="178" spans="1:28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</row>
    <row r="179" spans="1:28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</row>
    <row r="180" spans="1:28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</row>
    <row r="181" spans="1:28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</row>
    <row r="182" spans="1:28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</row>
    <row r="183" spans="1:28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>
        <v>5</v>
      </c>
      <c r="L183" s="26">
        <f t="shared" si="4"/>
        <v>5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</row>
    <row r="184" spans="1:28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</row>
    <row r="185" spans="1:28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</row>
    <row r="186" spans="1:28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30</v>
      </c>
      <c r="L186" s="26">
        <f t="shared" si="4"/>
        <v>30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</row>
    <row r="187" spans="1:28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</row>
    <row r="188" spans="1:28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</row>
    <row r="189" spans="1:28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</row>
    <row r="190" spans="1:28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</row>
    <row r="191" spans="1:28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</row>
    <row r="192" spans="1:28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</row>
    <row r="193" spans="1:28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</row>
    <row r="194" spans="1:28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</row>
    <row r="195" spans="1:28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4</v>
      </c>
      <c r="L195" s="26">
        <f t="shared" si="4"/>
        <v>0</v>
      </c>
      <c r="M195" s="27" t="str">
        <f t="shared" si="5"/>
        <v>OK</v>
      </c>
      <c r="N195" s="32"/>
      <c r="O195" s="32">
        <v>2</v>
      </c>
      <c r="P195" s="32"/>
      <c r="Q195" s="32"/>
      <c r="R195" s="32"/>
      <c r="S195" s="32"/>
      <c r="T195" s="32"/>
      <c r="U195" s="32"/>
      <c r="V195" s="32"/>
      <c r="W195" s="32"/>
      <c r="X195" s="32"/>
      <c r="Y195" s="32">
        <v>2</v>
      </c>
      <c r="Z195" s="32"/>
      <c r="AA195" s="32"/>
      <c r="AB195" s="32"/>
    </row>
    <row r="196" spans="1:28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50</v>
      </c>
      <c r="L196" s="26">
        <f t="shared" ref="L196:L258" si="6">K196-(SUM(N196:AA196))</f>
        <v>0</v>
      </c>
      <c r="M196" s="27" t="str">
        <f t="shared" si="5"/>
        <v>OK</v>
      </c>
      <c r="N196" s="32">
        <v>50</v>
      </c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</row>
    <row r="197" spans="1:28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50</v>
      </c>
      <c r="L197" s="26">
        <f t="shared" si="6"/>
        <v>0</v>
      </c>
      <c r="M197" s="27" t="str">
        <f t="shared" ref="M197:M258" si="7">IF(L197&lt;0,"ATENÇÃO","OK")</f>
        <v>OK</v>
      </c>
      <c r="N197" s="32">
        <v>50</v>
      </c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</row>
    <row r="198" spans="1:28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50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>
        <v>50</v>
      </c>
      <c r="AA198" s="32"/>
      <c r="AB198" s="32"/>
    </row>
    <row r="199" spans="1:28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50</v>
      </c>
      <c r="L199" s="26">
        <f t="shared" si="6"/>
        <v>0</v>
      </c>
      <c r="M199" s="27" t="str">
        <f t="shared" si="7"/>
        <v>OK</v>
      </c>
      <c r="N199" s="32">
        <v>50</v>
      </c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</row>
    <row r="200" spans="1:28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50</v>
      </c>
      <c r="L200" s="26">
        <f t="shared" si="6"/>
        <v>0</v>
      </c>
      <c r="M200" s="27" t="str">
        <f t="shared" si="7"/>
        <v>OK</v>
      </c>
      <c r="N200" s="32">
        <v>50</v>
      </c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</row>
    <row r="201" spans="1:28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50</v>
      </c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>
        <v>50</v>
      </c>
      <c r="AA201" s="32"/>
      <c r="AB201" s="32"/>
    </row>
    <row r="202" spans="1:28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</row>
    <row r="203" spans="1:28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220</v>
      </c>
      <c r="L203" s="26">
        <f t="shared" si="6"/>
        <v>0</v>
      </c>
      <c r="M203" s="27" t="str">
        <f t="shared" si="7"/>
        <v>OK</v>
      </c>
      <c r="N203" s="32">
        <v>150</v>
      </c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>
        <v>70</v>
      </c>
      <c r="AA203" s="32"/>
      <c r="AB203" s="32"/>
    </row>
    <row r="204" spans="1:28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50</v>
      </c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>
        <v>50</v>
      </c>
      <c r="AA204" s="32"/>
      <c r="AB204" s="32"/>
    </row>
    <row r="205" spans="1:28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150</v>
      </c>
      <c r="L205" s="26">
        <f t="shared" si="6"/>
        <v>100</v>
      </c>
      <c r="M205" s="27" t="str">
        <f t="shared" si="7"/>
        <v>OK</v>
      </c>
      <c r="N205" s="32">
        <v>50</v>
      </c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</row>
    <row r="206" spans="1:28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20</v>
      </c>
      <c r="L206" s="26">
        <f t="shared" si="6"/>
        <v>10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>
        <v>10</v>
      </c>
      <c r="AA206" s="32"/>
      <c r="AB206" s="32"/>
    </row>
    <row r="207" spans="1:28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</row>
    <row r="208" spans="1:28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20</v>
      </c>
      <c r="L208" s="26">
        <f t="shared" si="6"/>
        <v>0</v>
      </c>
      <c r="M208" s="27" t="str">
        <f t="shared" si="7"/>
        <v>OK</v>
      </c>
      <c r="N208" s="32">
        <v>20</v>
      </c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</row>
    <row r="209" spans="1:28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7</v>
      </c>
      <c r="L209" s="26">
        <f t="shared" si="6"/>
        <v>2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>
        <v>5</v>
      </c>
      <c r="Z209" s="32"/>
      <c r="AA209" s="32"/>
      <c r="AB209" s="32"/>
    </row>
    <row r="210" spans="1:28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51</v>
      </c>
      <c r="L210" s="26">
        <f t="shared" si="6"/>
        <v>11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>
        <v>40</v>
      </c>
      <c r="Z210" s="32"/>
      <c r="AA210" s="32"/>
      <c r="AB210" s="32"/>
    </row>
    <row r="211" spans="1:28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>
        <v>20</v>
      </c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>
        <v>20</v>
      </c>
      <c r="Z211" s="32"/>
      <c r="AA211" s="32"/>
      <c r="AB211" s="32"/>
    </row>
    <row r="212" spans="1:28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f>50-20</f>
        <v>30</v>
      </c>
      <c r="L212" s="26">
        <f t="shared" si="6"/>
        <v>10</v>
      </c>
      <c r="M212" s="27" t="str">
        <f t="shared" si="7"/>
        <v>OK</v>
      </c>
      <c r="N212" s="32"/>
      <c r="O212" s="32">
        <v>20</v>
      </c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</row>
    <row r="213" spans="1:28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50</v>
      </c>
      <c r="L213" s="26">
        <f t="shared" si="6"/>
        <v>30</v>
      </c>
      <c r="M213" s="27" t="str">
        <f t="shared" si="7"/>
        <v>OK</v>
      </c>
      <c r="N213" s="32"/>
      <c r="O213" s="32">
        <v>20</v>
      </c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</row>
    <row r="214" spans="1:28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7</v>
      </c>
      <c r="L214" s="26">
        <f t="shared" si="6"/>
        <v>0</v>
      </c>
      <c r="M214" s="27" t="str">
        <f t="shared" si="7"/>
        <v>OK</v>
      </c>
      <c r="N214" s="32"/>
      <c r="O214" s="32">
        <v>5</v>
      </c>
      <c r="P214" s="32"/>
      <c r="Q214" s="32"/>
      <c r="R214" s="32"/>
      <c r="S214" s="32"/>
      <c r="T214" s="32"/>
      <c r="U214" s="32"/>
      <c r="V214" s="32"/>
      <c r="W214" s="32"/>
      <c r="X214" s="32"/>
      <c r="Y214" s="32">
        <v>2</v>
      </c>
      <c r="Z214" s="32"/>
      <c r="AA214" s="32"/>
      <c r="AB214" s="32"/>
    </row>
    <row r="215" spans="1:28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20</v>
      </c>
      <c r="L215" s="26">
        <f t="shared" si="6"/>
        <v>20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</row>
    <row r="216" spans="1:28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5</v>
      </c>
      <c r="L216" s="26">
        <f t="shared" si="6"/>
        <v>5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</row>
    <row r="217" spans="1:28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</row>
    <row r="218" spans="1:28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45</v>
      </c>
      <c r="L218" s="26">
        <f t="shared" si="6"/>
        <v>15</v>
      </c>
      <c r="M218" s="27" t="str">
        <f t="shared" si="7"/>
        <v>OK</v>
      </c>
      <c r="N218" s="32"/>
      <c r="O218" s="32"/>
      <c r="P218" s="32"/>
      <c r="Q218" s="32">
        <v>30</v>
      </c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</row>
    <row r="219" spans="1:28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</row>
    <row r="220" spans="1:28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</row>
    <row r="221" spans="1:28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</row>
    <row r="222" spans="1:28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33</v>
      </c>
      <c r="L222" s="26">
        <f t="shared" si="6"/>
        <v>3</v>
      </c>
      <c r="M222" s="27" t="str">
        <f t="shared" si="7"/>
        <v>OK</v>
      </c>
      <c r="N222" s="32"/>
      <c r="O222" s="32"/>
      <c r="P222" s="32"/>
      <c r="Q222" s="32">
        <v>30</v>
      </c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</row>
    <row r="223" spans="1:28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</row>
    <row r="224" spans="1:28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10</v>
      </c>
      <c r="L224" s="26">
        <f t="shared" si="6"/>
        <v>10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</row>
    <row r="225" spans="1:28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5</v>
      </c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>
        <v>5</v>
      </c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</row>
    <row r="226" spans="1:28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</row>
    <row r="227" spans="1:28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>
        <v>5</v>
      </c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>
        <v>5</v>
      </c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10</v>
      </c>
      <c r="L228" s="26">
        <f t="shared" si="6"/>
        <v>10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10</v>
      </c>
      <c r="L229" s="26">
        <f t="shared" si="6"/>
        <v>10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10</v>
      </c>
      <c r="L230" s="26">
        <f t="shared" si="6"/>
        <v>10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10</v>
      </c>
      <c r="L231" s="26">
        <f t="shared" si="6"/>
        <v>10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10</v>
      </c>
      <c r="L232" s="26">
        <f t="shared" si="6"/>
        <v>10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10</v>
      </c>
      <c r="L233" s="26">
        <f t="shared" si="6"/>
        <v>10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>
        <v>4</v>
      </c>
      <c r="L235" s="26">
        <f t="shared" si="6"/>
        <v>4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</row>
    <row r="236" spans="1:28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>
        <v>30</v>
      </c>
      <c r="L241" s="26">
        <f t="shared" si="6"/>
        <v>30</v>
      </c>
      <c r="M241" s="27" t="str">
        <f t="shared" si="7"/>
        <v>OK</v>
      </c>
      <c r="N241" s="20"/>
      <c r="O241" s="168"/>
      <c r="P241" s="168"/>
      <c r="Q241" s="168"/>
      <c r="R241" s="168"/>
      <c r="S241" s="168"/>
      <c r="T241" s="168"/>
      <c r="U241" s="168"/>
      <c r="V241" s="168"/>
      <c r="W241" s="168"/>
      <c r="X241" s="196"/>
      <c r="Y241" s="196"/>
      <c r="Z241" s="196"/>
      <c r="AA241" s="196"/>
      <c r="AB241" s="196"/>
    </row>
    <row r="242" spans="1:28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168"/>
      <c r="P242" s="168"/>
      <c r="Q242" s="168"/>
      <c r="R242" s="168"/>
      <c r="S242" s="168"/>
      <c r="T242" s="168"/>
      <c r="U242" s="168"/>
      <c r="V242" s="168"/>
      <c r="W242" s="168"/>
      <c r="X242" s="196"/>
      <c r="Y242" s="196"/>
      <c r="Z242" s="196"/>
      <c r="AA242" s="196"/>
      <c r="AB242" s="196"/>
    </row>
    <row r="243" spans="1:28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168"/>
      <c r="P243" s="168"/>
      <c r="Q243" s="168"/>
      <c r="R243" s="168"/>
      <c r="S243" s="168"/>
      <c r="T243" s="168"/>
      <c r="U243" s="168"/>
      <c r="V243" s="168"/>
      <c r="W243" s="168"/>
      <c r="X243" s="196"/>
      <c r="Y243" s="196"/>
      <c r="Z243" s="196"/>
      <c r="AA243" s="196"/>
      <c r="AB243" s="196"/>
    </row>
    <row r="244" spans="1:28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168"/>
      <c r="P244" s="168"/>
      <c r="Q244" s="168"/>
      <c r="R244" s="168"/>
      <c r="S244" s="168"/>
      <c r="T244" s="168"/>
      <c r="U244" s="168"/>
      <c r="V244" s="168"/>
      <c r="W244" s="168"/>
      <c r="X244" s="196"/>
      <c r="Y244" s="196"/>
      <c r="Z244" s="196"/>
      <c r="AA244" s="196"/>
      <c r="AB244" s="196"/>
    </row>
    <row r="245" spans="1:28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5</v>
      </c>
      <c r="L245" s="26">
        <f t="shared" si="6"/>
        <v>0</v>
      </c>
      <c r="M245" s="27" t="str">
        <f t="shared" si="7"/>
        <v>OK</v>
      </c>
      <c r="N245" s="20"/>
      <c r="O245" s="168"/>
      <c r="P245" s="168"/>
      <c r="Q245" s="168"/>
      <c r="R245" s="168"/>
      <c r="S245" s="168"/>
      <c r="T245" s="168">
        <v>5</v>
      </c>
      <c r="U245" s="168"/>
      <c r="V245" s="168"/>
      <c r="W245" s="168"/>
      <c r="X245" s="196"/>
      <c r="Y245" s="196"/>
      <c r="Z245" s="196"/>
      <c r="AA245" s="196"/>
      <c r="AB245" s="196"/>
    </row>
    <row r="246" spans="1:28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5</v>
      </c>
      <c r="L246" s="26">
        <f t="shared" si="6"/>
        <v>0</v>
      </c>
      <c r="M246" s="27" t="str">
        <f t="shared" si="7"/>
        <v>OK</v>
      </c>
      <c r="N246" s="20"/>
      <c r="O246" s="168"/>
      <c r="P246" s="168"/>
      <c r="Q246" s="168"/>
      <c r="R246" s="168"/>
      <c r="S246" s="168"/>
      <c r="T246" s="168">
        <v>5</v>
      </c>
      <c r="U246" s="168"/>
      <c r="V246" s="168"/>
      <c r="W246" s="168"/>
      <c r="X246" s="196"/>
      <c r="Y246" s="196"/>
      <c r="Z246" s="196"/>
      <c r="AA246" s="196"/>
      <c r="AB246" s="196"/>
    </row>
    <row r="247" spans="1:28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5</v>
      </c>
      <c r="L247" s="26">
        <f t="shared" si="6"/>
        <v>5</v>
      </c>
      <c r="M247" s="27" t="str">
        <f t="shared" si="7"/>
        <v>OK</v>
      </c>
      <c r="N247" s="20"/>
      <c r="O247" s="168"/>
      <c r="P247" s="168"/>
      <c r="Q247" s="168"/>
      <c r="R247" s="168"/>
      <c r="S247" s="168"/>
      <c r="T247" s="168"/>
      <c r="U247" s="168"/>
      <c r="V247" s="168"/>
      <c r="W247" s="168"/>
      <c r="X247" s="196"/>
      <c r="Y247" s="196"/>
      <c r="Z247" s="196"/>
      <c r="AA247" s="196"/>
      <c r="AB247" s="196"/>
    </row>
    <row r="248" spans="1:28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>
        <v>200</v>
      </c>
      <c r="L248" s="26">
        <f t="shared" si="6"/>
        <v>0</v>
      </c>
      <c r="M248" s="27" t="str">
        <f t="shared" si="7"/>
        <v>OK</v>
      </c>
      <c r="N248" s="20"/>
      <c r="O248" s="168">
        <v>200</v>
      </c>
      <c r="P248" s="168"/>
      <c r="Q248" s="168"/>
      <c r="R248" s="168"/>
      <c r="S248" s="168"/>
      <c r="T248" s="168"/>
      <c r="U248" s="168"/>
      <c r="V248" s="168"/>
      <c r="W248" s="168"/>
      <c r="X248" s="196"/>
      <c r="Y248" s="196"/>
      <c r="Z248" s="196"/>
      <c r="AA248" s="196"/>
      <c r="AB248" s="196"/>
    </row>
    <row r="249" spans="1:28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168"/>
      <c r="P249" s="168"/>
      <c r="Q249" s="168"/>
      <c r="R249" s="168"/>
      <c r="S249" s="168"/>
      <c r="T249" s="168"/>
      <c r="U249" s="168"/>
      <c r="V249" s="168"/>
      <c r="W249" s="168"/>
      <c r="X249" s="196"/>
      <c r="Y249" s="196"/>
      <c r="Z249" s="196"/>
      <c r="AA249" s="196"/>
      <c r="AB249" s="196"/>
    </row>
    <row r="250" spans="1:28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168"/>
      <c r="P250" s="168"/>
      <c r="Q250" s="168"/>
      <c r="R250" s="169"/>
      <c r="S250" s="168"/>
      <c r="T250" s="168"/>
      <c r="U250" s="168"/>
      <c r="V250" s="168"/>
      <c r="W250" s="168"/>
      <c r="X250" s="196"/>
      <c r="Y250" s="196"/>
      <c r="Z250" s="196"/>
      <c r="AA250" s="196"/>
      <c r="AB250" s="196"/>
    </row>
    <row r="251" spans="1:28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53"/>
      <c r="P251" s="53"/>
      <c r="Q251" s="53"/>
      <c r="R251" s="53"/>
      <c r="S251" s="170"/>
      <c r="T251" s="170"/>
      <c r="U251" s="170"/>
      <c r="V251" s="170"/>
      <c r="W251" s="170"/>
      <c r="X251" s="197"/>
      <c r="Y251" s="197"/>
      <c r="Z251" s="197"/>
      <c r="AA251" s="197"/>
      <c r="AB251" s="197"/>
    </row>
    <row r="252" spans="1:28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>
        <v>3</v>
      </c>
      <c r="L252" s="26">
        <f t="shared" si="6"/>
        <v>0</v>
      </c>
      <c r="M252" s="27" t="str">
        <f t="shared" si="7"/>
        <v>OK</v>
      </c>
      <c r="S252" s="170"/>
      <c r="T252" s="170"/>
      <c r="U252" s="170"/>
      <c r="V252" s="170"/>
      <c r="W252" s="170"/>
      <c r="X252" s="197">
        <v>3</v>
      </c>
      <c r="Y252" s="197"/>
      <c r="Z252" s="197"/>
      <c r="AA252" s="197"/>
      <c r="AB252" s="197"/>
    </row>
    <row r="253" spans="1:28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>
        <v>3</v>
      </c>
      <c r="L253" s="26">
        <f t="shared" si="6"/>
        <v>0</v>
      </c>
      <c r="M253" s="27" t="str">
        <f t="shared" si="7"/>
        <v>OK</v>
      </c>
      <c r="S253" s="170"/>
      <c r="T253" s="170"/>
      <c r="U253" s="170"/>
      <c r="V253" s="170"/>
      <c r="W253" s="170"/>
      <c r="X253" s="197">
        <v>3</v>
      </c>
      <c r="Y253" s="197"/>
      <c r="Z253" s="197"/>
      <c r="AA253" s="197"/>
      <c r="AB253" s="197"/>
    </row>
    <row r="254" spans="1:28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>
        <v>3</v>
      </c>
      <c r="L254" s="26">
        <f t="shared" si="6"/>
        <v>0</v>
      </c>
      <c r="M254" s="27" t="str">
        <f t="shared" si="7"/>
        <v>OK</v>
      </c>
      <c r="S254" s="170"/>
      <c r="T254" s="170"/>
      <c r="U254" s="170"/>
      <c r="V254" s="170"/>
      <c r="W254" s="170"/>
      <c r="X254" s="197">
        <v>3</v>
      </c>
      <c r="Y254" s="197"/>
      <c r="Z254" s="197"/>
      <c r="AA254" s="197"/>
      <c r="AB254" s="197"/>
    </row>
    <row r="255" spans="1:28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>
        <v>3</v>
      </c>
      <c r="L255" s="26">
        <f t="shared" si="6"/>
        <v>0</v>
      </c>
      <c r="M255" s="27" t="str">
        <f t="shared" si="7"/>
        <v>OK</v>
      </c>
      <c r="S255" s="170"/>
      <c r="T255" s="170"/>
      <c r="U255" s="170"/>
      <c r="V255" s="170"/>
      <c r="W255" s="170"/>
      <c r="X255" s="197">
        <v>3</v>
      </c>
      <c r="Y255" s="197"/>
      <c r="Z255" s="197"/>
      <c r="AA255" s="197"/>
      <c r="AB255" s="197"/>
    </row>
    <row r="256" spans="1:28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  <c r="S256" s="170"/>
      <c r="T256" s="170"/>
      <c r="U256" s="170"/>
      <c r="V256" s="170"/>
      <c r="W256" s="170"/>
      <c r="X256" s="197"/>
      <c r="Y256" s="197"/>
      <c r="Z256" s="197"/>
      <c r="AA256" s="197"/>
      <c r="AB256" s="197"/>
    </row>
    <row r="257" spans="1:28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>
        <v>3000</v>
      </c>
      <c r="L257" s="26">
        <f t="shared" si="6"/>
        <v>1000</v>
      </c>
      <c r="M257" s="27" t="str">
        <f t="shared" si="7"/>
        <v>OK</v>
      </c>
      <c r="S257" s="170">
        <v>2000</v>
      </c>
      <c r="T257" s="170"/>
      <c r="U257" s="170"/>
      <c r="V257" s="170"/>
      <c r="W257" s="170"/>
      <c r="X257" s="197"/>
      <c r="Y257" s="197"/>
      <c r="Z257" s="197"/>
      <c r="AA257" s="197"/>
      <c r="AB257" s="197"/>
    </row>
    <row r="258" spans="1:28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  <c r="S258" s="170"/>
      <c r="T258" s="170"/>
      <c r="U258" s="170"/>
      <c r="V258" s="170"/>
      <c r="W258" s="170"/>
      <c r="X258" s="197"/>
      <c r="Y258" s="197"/>
      <c r="Z258" s="197"/>
      <c r="AA258" s="197"/>
      <c r="AB258" s="197"/>
    </row>
  </sheetData>
  <mergeCells count="78">
    <mergeCell ref="AB1:AB2"/>
    <mergeCell ref="A22:A25"/>
    <mergeCell ref="A1:F1"/>
    <mergeCell ref="G1:J1"/>
    <mergeCell ref="K1:M1"/>
    <mergeCell ref="R1:R2"/>
    <mergeCell ref="V1:V2"/>
    <mergeCell ref="W1:W2"/>
    <mergeCell ref="X1:X2"/>
    <mergeCell ref="Y1:Y2"/>
    <mergeCell ref="P1:P2"/>
    <mergeCell ref="Q1:Q2"/>
    <mergeCell ref="N1:N2"/>
    <mergeCell ref="O1:O2"/>
    <mergeCell ref="T1:T2"/>
    <mergeCell ref="U1:U2"/>
    <mergeCell ref="A142:A154"/>
    <mergeCell ref="A209:A214"/>
    <mergeCell ref="B209:B214"/>
    <mergeCell ref="B156:B162"/>
    <mergeCell ref="A163:A167"/>
    <mergeCell ref="B163:B167"/>
    <mergeCell ref="A171:A194"/>
    <mergeCell ref="B171:B194"/>
    <mergeCell ref="B92:B127"/>
    <mergeCell ref="A130:A134"/>
    <mergeCell ref="B130:B134"/>
    <mergeCell ref="A135:A141"/>
    <mergeCell ref="B135:B141"/>
    <mergeCell ref="B142:B154"/>
    <mergeCell ref="A156:A162"/>
    <mergeCell ref="Z1:Z2"/>
    <mergeCell ref="A203:A208"/>
    <mergeCell ref="B203:B208"/>
    <mergeCell ref="A77:A85"/>
    <mergeCell ref="A36:A57"/>
    <mergeCell ref="A58:A62"/>
    <mergeCell ref="A63:A68"/>
    <mergeCell ref="A69:A76"/>
    <mergeCell ref="A26:A31"/>
    <mergeCell ref="A32:A35"/>
    <mergeCell ref="A4:A9"/>
    <mergeCell ref="A10:A18"/>
    <mergeCell ref="A19:A21"/>
    <mergeCell ref="A92:A127"/>
    <mergeCell ref="S1:S2"/>
    <mergeCell ref="AA1:AA2"/>
    <mergeCell ref="A2:M2"/>
    <mergeCell ref="A86:A89"/>
    <mergeCell ref="B86:B89"/>
    <mergeCell ref="B77:B85"/>
    <mergeCell ref="A90:A91"/>
    <mergeCell ref="B90:B91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B69:B76"/>
    <mergeCell ref="J171:J194"/>
    <mergeCell ref="A196:A202"/>
    <mergeCell ref="B196:B202"/>
    <mergeCell ref="A252:A256"/>
    <mergeCell ref="B252:B256"/>
    <mergeCell ref="A215:A242"/>
    <mergeCell ref="B215:B242"/>
    <mergeCell ref="A257:A258"/>
    <mergeCell ref="B257:B258"/>
    <mergeCell ref="A243:A244"/>
    <mergeCell ref="B243:B244"/>
    <mergeCell ref="A245:A249"/>
    <mergeCell ref="B245:B249"/>
    <mergeCell ref="A250:A251"/>
    <mergeCell ref="B250:B251"/>
  </mergeCells>
  <conditionalFormatting sqref="O4:V240">
    <cfRule type="cellIs" dxfId="84" priority="30" stopIfTrue="1" operator="greaterThan">
      <formula>0</formula>
    </cfRule>
    <cfRule type="cellIs" dxfId="83" priority="31" stopIfTrue="1" operator="greaterThan">
      <formula>0</formula>
    </cfRule>
    <cfRule type="cellIs" dxfId="82" priority="32" stopIfTrue="1" operator="greaterThan">
      <formula>0</formula>
    </cfRule>
  </conditionalFormatting>
  <conditionalFormatting sqref="W4:AB4">
    <cfRule type="cellIs" dxfId="81" priority="18" stopIfTrue="1" operator="greaterThan">
      <formula>0</formula>
    </cfRule>
    <cfRule type="cellIs" dxfId="80" priority="19" stopIfTrue="1" operator="greaterThan">
      <formula>0</formula>
    </cfRule>
    <cfRule type="cellIs" dxfId="79" priority="20" stopIfTrue="1" operator="greaterThan">
      <formula>0</formula>
    </cfRule>
  </conditionalFormatting>
  <conditionalFormatting sqref="W5:AB240">
    <cfRule type="cellIs" dxfId="78" priority="15" stopIfTrue="1" operator="greaterThan">
      <formula>0</formula>
    </cfRule>
    <cfRule type="cellIs" dxfId="77" priority="16" stopIfTrue="1" operator="greaterThan">
      <formula>0</formula>
    </cfRule>
    <cfRule type="cellIs" dxfId="76" priority="17" stopIfTrue="1" operator="greaterThan">
      <formula>0</formula>
    </cfRule>
  </conditionalFormatting>
  <conditionalFormatting sqref="N4">
    <cfRule type="cellIs" dxfId="75" priority="12" stopIfTrue="1" operator="greaterThan">
      <formula>0</formula>
    </cfRule>
    <cfRule type="cellIs" dxfId="74" priority="13" stopIfTrue="1" operator="greaterThan">
      <formula>0</formula>
    </cfRule>
    <cfRule type="cellIs" dxfId="73" priority="14" stopIfTrue="1" operator="greaterThan">
      <formula>0</formula>
    </cfRule>
  </conditionalFormatting>
  <conditionalFormatting sqref="N5:N240">
    <cfRule type="cellIs" dxfId="72" priority="9" stopIfTrue="1" operator="greaterThan">
      <formula>0</formula>
    </cfRule>
    <cfRule type="cellIs" dxfId="71" priority="10" stopIfTrue="1" operator="greaterThan">
      <formula>0</formula>
    </cfRule>
    <cfRule type="cellIs" dxfId="70" priority="11" stopIfTrue="1" operator="greaterThan">
      <formula>0</formula>
    </cfRule>
  </conditionalFormatting>
  <conditionalFormatting sqref="O241:AB250 S243:AB258">
    <cfRule type="cellIs" dxfId="69" priority="2" operator="greaterThan">
      <formula>0</formula>
    </cfRule>
  </conditionalFormatting>
  <conditionalFormatting sqref="W5:AB240">
    <cfRule type="cellIs" dxfId="68" priority="21" stopIfTrue="1" operator="greaterThan">
      <formula>0</formula>
    </cfRule>
    <cfRule type="cellIs" dxfId="67" priority="22" stopIfTrue="1" operator="greaterThan">
      <formula>0</formula>
    </cfRule>
    <cfRule type="cellIs" dxfId="66" priority="2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A242" zoomScaleNormal="100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2" style="18" customWidth="1"/>
    <col min="15" max="15" width="16.140625" style="18" customWidth="1"/>
    <col min="16" max="16" width="14.7109375" style="18" customWidth="1"/>
    <col min="17" max="17" width="12.7109375" style="18" customWidth="1"/>
    <col min="18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819</v>
      </c>
      <c r="O1" s="214" t="s">
        <v>820</v>
      </c>
      <c r="P1" s="214" t="s">
        <v>821</v>
      </c>
      <c r="Q1" s="214" t="s">
        <v>822</v>
      </c>
      <c r="R1" s="214" t="s">
        <v>823</v>
      </c>
      <c r="S1" s="214" t="s">
        <v>930</v>
      </c>
      <c r="T1" s="245" t="s">
        <v>931</v>
      </c>
      <c r="U1" s="214" t="s">
        <v>932</v>
      </c>
      <c r="V1" s="214" t="s">
        <v>410</v>
      </c>
      <c r="W1" s="214" t="s">
        <v>410</v>
      </c>
      <c r="X1" s="214" t="s">
        <v>410</v>
      </c>
      <c r="Y1" s="214" t="s">
        <v>410</v>
      </c>
      <c r="Z1" s="214" t="s">
        <v>410</v>
      </c>
      <c r="AA1" s="214" t="s">
        <v>410</v>
      </c>
      <c r="AB1" s="214" t="s">
        <v>410</v>
      </c>
      <c r="AC1" s="214" t="s">
        <v>410</v>
      </c>
      <c r="AD1" s="214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46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43138</v>
      </c>
      <c r="O3" s="25">
        <v>43154</v>
      </c>
      <c r="P3" s="25">
        <v>43154</v>
      </c>
      <c r="Q3" s="25">
        <v>43154</v>
      </c>
      <c r="R3" s="25">
        <v>43158</v>
      </c>
      <c r="S3" s="25">
        <v>43263</v>
      </c>
      <c r="T3" s="25">
        <v>43383</v>
      </c>
      <c r="U3" s="25">
        <v>43402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10</v>
      </c>
      <c r="L5" s="26">
        <f t="shared" ref="L5:L68" si="0">K5-(SUM(N5:AD5))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>
        <v>10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>
        <v>10</v>
      </c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>
        <v>10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10</v>
      </c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>
        <v>10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10</v>
      </c>
      <c r="L10" s="26">
        <f t="shared" si="0"/>
        <v>10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/>
      <c r="L14" s="26">
        <f>K14-(SUM(N14:AD14))</f>
        <v>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/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/>
      <c r="L16" s="26">
        <f t="shared" si="0"/>
        <v>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/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/>
      <c r="L18" s="26">
        <f t="shared" si="0"/>
        <v>0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/>
      <c r="L20" s="26">
        <f t="shared" si="0"/>
        <v>0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/>
      <c r="L21" s="26">
        <f t="shared" si="0"/>
        <v>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50</v>
      </c>
      <c r="L22" s="26">
        <f t="shared" si="0"/>
        <v>0</v>
      </c>
      <c r="M22" s="27" t="str">
        <f t="shared" si="1"/>
        <v>OK</v>
      </c>
      <c r="N22" s="32"/>
      <c r="O22" s="32">
        <v>50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/>
      <c r="L23" s="26">
        <f t="shared" si="0"/>
        <v>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5</v>
      </c>
      <c r="L25" s="26">
        <f t="shared" si="0"/>
        <v>0</v>
      </c>
      <c r="M25" s="27" t="str">
        <f t="shared" si="1"/>
        <v>OK</v>
      </c>
      <c r="N25" s="32"/>
      <c r="O25" s="32">
        <v>5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/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/>
      <c r="L28" s="26">
        <f t="shared" si="0"/>
        <v>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/>
      <c r="L30" s="26">
        <f t="shared" si="0"/>
        <v>0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/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100</v>
      </c>
      <c r="L32" s="26">
        <f t="shared" si="0"/>
        <v>0</v>
      </c>
      <c r="M32" s="27" t="str">
        <f t="shared" si="1"/>
        <v>OK</v>
      </c>
      <c r="N32" s="32"/>
      <c r="O32" s="32"/>
      <c r="P32" s="32"/>
      <c r="Q32" s="32">
        <v>100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100</v>
      </c>
      <c r="L33" s="26">
        <f t="shared" si="0"/>
        <v>0</v>
      </c>
      <c r="M33" s="27" t="str">
        <f t="shared" si="1"/>
        <v>OK</v>
      </c>
      <c r="N33" s="32"/>
      <c r="O33" s="32"/>
      <c r="P33" s="32"/>
      <c r="Q33" s="32">
        <v>100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50</v>
      </c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>
        <v>50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>
        <v>100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36</v>
      </c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>
        <v>36</v>
      </c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36</v>
      </c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>
        <v>36</v>
      </c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36</v>
      </c>
      <c r="L38" s="26">
        <f t="shared" si="0"/>
        <v>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>
        <v>36</v>
      </c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36</v>
      </c>
      <c r="L39" s="26">
        <f t="shared" si="0"/>
        <v>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>
        <v>36</v>
      </c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60</v>
      </c>
      <c r="L40" s="26">
        <f t="shared" si="0"/>
        <v>0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/>
      <c r="U40" s="32">
        <v>60</v>
      </c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60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>
        <v>60</v>
      </c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60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>
        <v>60</v>
      </c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60</v>
      </c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>
        <v>60</v>
      </c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60</v>
      </c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>
        <v>60</v>
      </c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1</v>
      </c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>
        <v>1</v>
      </c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/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60</v>
      </c>
      <c r="L58" s="26">
        <f t="shared" si="0"/>
        <v>0</v>
      </c>
      <c r="M58" s="27" t="str">
        <f t="shared" si="1"/>
        <v>OK</v>
      </c>
      <c r="N58" s="32"/>
      <c r="O58" s="32">
        <v>60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60</v>
      </c>
      <c r="L59" s="26">
        <f t="shared" si="0"/>
        <v>0</v>
      </c>
      <c r="M59" s="27" t="str">
        <f t="shared" si="1"/>
        <v>OK</v>
      </c>
      <c r="N59" s="32"/>
      <c r="O59" s="32">
        <v>60</v>
      </c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60</v>
      </c>
      <c r="L60" s="26">
        <f t="shared" si="0"/>
        <v>0</v>
      </c>
      <c r="M60" s="27" t="str">
        <f t="shared" si="1"/>
        <v>OK</v>
      </c>
      <c r="N60" s="32"/>
      <c r="O60" s="32">
        <v>60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60</v>
      </c>
      <c r="L61" s="26">
        <f t="shared" si="0"/>
        <v>0</v>
      </c>
      <c r="M61" s="27" t="str">
        <f t="shared" si="1"/>
        <v>OK</v>
      </c>
      <c r="N61" s="32"/>
      <c r="O61" s="32">
        <v>60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30</v>
      </c>
      <c r="L62" s="26">
        <f t="shared" si="0"/>
        <v>0</v>
      </c>
      <c r="M62" s="27" t="str">
        <f t="shared" si="1"/>
        <v>OK</v>
      </c>
      <c r="N62" s="32"/>
      <c r="O62" s="32">
        <v>30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48</v>
      </c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>
        <v>48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0"/>
        <v>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12</v>
      </c>
      <c r="L69" s="26">
        <f t="shared" ref="L69:L132" si="2">K69-(SUM(N69:AD69))</f>
        <v>0</v>
      </c>
      <c r="M69" s="27" t="str">
        <f t="shared" ref="M69:M132" si="3">IF(L69&lt;0,"ATENÇÃO","OK")</f>
        <v>OK</v>
      </c>
      <c r="N69" s="32"/>
      <c r="O69" s="32">
        <v>12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12</v>
      </c>
      <c r="L70" s="26">
        <f t="shared" si="2"/>
        <v>0</v>
      </c>
      <c r="M70" s="27" t="str">
        <f t="shared" si="3"/>
        <v>OK</v>
      </c>
      <c r="N70" s="32"/>
      <c r="O70" s="32">
        <v>12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12</v>
      </c>
      <c r="L71" s="26">
        <f t="shared" si="2"/>
        <v>0</v>
      </c>
      <c r="M71" s="27" t="str">
        <f t="shared" si="3"/>
        <v>OK</v>
      </c>
      <c r="N71" s="32"/>
      <c r="O71" s="32">
        <v>12</v>
      </c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12</v>
      </c>
      <c r="L72" s="26">
        <f t="shared" si="2"/>
        <v>0</v>
      </c>
      <c r="M72" s="27" t="str">
        <f t="shared" si="3"/>
        <v>OK</v>
      </c>
      <c r="N72" s="32"/>
      <c r="O72" s="32">
        <v>12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12</v>
      </c>
      <c r="L73" s="26">
        <f t="shared" si="2"/>
        <v>0</v>
      </c>
      <c r="M73" s="27" t="str">
        <f t="shared" si="3"/>
        <v>OK</v>
      </c>
      <c r="N73" s="32"/>
      <c r="O73" s="32">
        <v>12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2"/>
        <v>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/>
      <c r="L75" s="26">
        <f t="shared" si="2"/>
        <v>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/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/>
      <c r="L77" s="26">
        <f t="shared" si="2"/>
        <v>0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/>
      <c r="L79" s="26">
        <f t="shared" si="2"/>
        <v>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/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/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36</v>
      </c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>
        <v>36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500</v>
      </c>
      <c r="L88" s="26">
        <f t="shared" si="2"/>
        <v>0</v>
      </c>
      <c r="M88" s="27" t="str">
        <f t="shared" si="3"/>
        <v>OK</v>
      </c>
      <c r="N88" s="32"/>
      <c r="O88" s="32">
        <v>500</v>
      </c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2"/>
        <v>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/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10</v>
      </c>
      <c r="L111" s="26">
        <f t="shared" si="2"/>
        <v>10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10</v>
      </c>
      <c r="L113" s="26">
        <f t="shared" si="2"/>
        <v>10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/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5</v>
      </c>
      <c r="L124" s="26">
        <f t="shared" si="2"/>
        <v>5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5</v>
      </c>
      <c r="L125" s="26">
        <f t="shared" si="2"/>
        <v>5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5</v>
      </c>
      <c r="L126" s="26">
        <f t="shared" si="2"/>
        <v>5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10</v>
      </c>
      <c r="L128" s="26">
        <f t="shared" si="2"/>
        <v>0</v>
      </c>
      <c r="M128" s="27" t="str">
        <f t="shared" si="3"/>
        <v>OK</v>
      </c>
      <c r="N128" s="32"/>
      <c r="O128" s="32"/>
      <c r="P128" s="32">
        <v>10</v>
      </c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60</v>
      </c>
      <c r="L129" s="26">
        <f t="shared" si="2"/>
        <v>0</v>
      </c>
      <c r="M129" s="27" t="str">
        <f t="shared" si="3"/>
        <v>OK</v>
      </c>
      <c r="N129" s="32"/>
      <c r="O129" s="32"/>
      <c r="P129" s="32"/>
      <c r="Q129" s="32">
        <v>60</v>
      </c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60</v>
      </c>
      <c r="L130" s="26">
        <f t="shared" si="2"/>
        <v>0</v>
      </c>
      <c r="M130" s="27" t="str">
        <f t="shared" si="3"/>
        <v>OK</v>
      </c>
      <c r="N130" s="32"/>
      <c r="O130" s="32"/>
      <c r="P130" s="32">
        <v>60</v>
      </c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/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60</v>
      </c>
      <c r="L132" s="26">
        <f t="shared" si="2"/>
        <v>0</v>
      </c>
      <c r="M132" s="27" t="str">
        <f t="shared" si="3"/>
        <v>OK</v>
      </c>
      <c r="N132" s="32"/>
      <c r="O132" s="32"/>
      <c r="P132" s="32">
        <v>60</v>
      </c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>
        <v>2</v>
      </c>
      <c r="L133" s="26">
        <f t="shared" ref="L133:L196" si="4">K133-(SUM(N133:AD133))</f>
        <v>0</v>
      </c>
      <c r="M133" s="27" t="str">
        <f t="shared" ref="M133:M196" si="5">IF(L133&lt;0,"ATENÇÃO","OK")</f>
        <v>OK</v>
      </c>
      <c r="N133" s="32"/>
      <c r="O133" s="32"/>
      <c r="P133" s="32">
        <v>2</v>
      </c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/>
      <c r="L138" s="26">
        <f t="shared" si="4"/>
        <v>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/>
      <c r="L139" s="26">
        <f t="shared" si="4"/>
        <v>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1</v>
      </c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>
        <v>1</v>
      </c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24</v>
      </c>
      <c r="L146" s="26">
        <f t="shared" si="4"/>
        <v>0</v>
      </c>
      <c r="M146" s="27" t="str">
        <f t="shared" si="5"/>
        <v>OK</v>
      </c>
      <c r="N146" s="32"/>
      <c r="O146" s="32"/>
      <c r="P146" s="32"/>
      <c r="Q146" s="32"/>
      <c r="R146" s="32">
        <v>24</v>
      </c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48</v>
      </c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>
        <v>48</v>
      </c>
      <c r="V150" s="32"/>
      <c r="W150" s="32"/>
      <c r="X150" s="32"/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48</v>
      </c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>
        <v>48</v>
      </c>
      <c r="V151" s="32"/>
      <c r="W151" s="32"/>
      <c r="X151" s="32"/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25</v>
      </c>
      <c r="L155" s="26">
        <f t="shared" si="4"/>
        <v>0</v>
      </c>
      <c r="M155" s="27" t="str">
        <f t="shared" si="5"/>
        <v>OK</v>
      </c>
      <c r="N155" s="32"/>
      <c r="O155" s="32"/>
      <c r="P155" s="32"/>
      <c r="Q155" s="32"/>
      <c r="R155" s="32">
        <v>25</v>
      </c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20</v>
      </c>
      <c r="L157" s="26">
        <f t="shared" si="4"/>
        <v>20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2</v>
      </c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>
        <v>2</v>
      </c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2</v>
      </c>
      <c r="L159" s="26">
        <f t="shared" si="4"/>
        <v>2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40</v>
      </c>
      <c r="L160" s="26">
        <f t="shared" si="4"/>
        <v>40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5</v>
      </c>
      <c r="L161" s="26">
        <f t="shared" si="4"/>
        <v>5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5</v>
      </c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>
        <v>5</v>
      </c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25</v>
      </c>
      <c r="L163" s="26">
        <f t="shared" si="4"/>
        <v>25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25</v>
      </c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>
        <v>25</v>
      </c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200</v>
      </c>
      <c r="L168" s="26">
        <f t="shared" si="4"/>
        <v>170</v>
      </c>
      <c r="M168" s="27" t="str">
        <f t="shared" si="5"/>
        <v>OK</v>
      </c>
      <c r="N168" s="32"/>
      <c r="O168" s="32"/>
      <c r="P168" s="32"/>
      <c r="Q168" s="32">
        <v>30</v>
      </c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500</v>
      </c>
      <c r="L169" s="26">
        <f t="shared" si="4"/>
        <v>200</v>
      </c>
      <c r="M169" s="27" t="str">
        <f t="shared" si="5"/>
        <v>OK</v>
      </c>
      <c r="N169" s="32">
        <v>100</v>
      </c>
      <c r="O169" s="32"/>
      <c r="P169" s="32"/>
      <c r="Q169" s="32"/>
      <c r="R169" s="32"/>
      <c r="S169" s="32">
        <v>100</v>
      </c>
      <c r="T169" s="32">
        <v>100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60</v>
      </c>
      <c r="L170" s="26">
        <f t="shared" si="4"/>
        <v>40</v>
      </c>
      <c r="M170" s="27" t="str">
        <f t="shared" si="5"/>
        <v>OK</v>
      </c>
      <c r="N170" s="32"/>
      <c r="O170" s="32">
        <v>20</v>
      </c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/>
      <c r="L176" s="26">
        <f t="shared" si="4"/>
        <v>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/>
      <c r="L195" s="26">
        <f t="shared" si="4"/>
        <v>0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20</v>
      </c>
      <c r="L196" s="26">
        <f t="shared" si="4"/>
        <v>0</v>
      </c>
      <c r="M196" s="27" t="str">
        <f t="shared" si="5"/>
        <v>OK</v>
      </c>
      <c r="N196" s="32"/>
      <c r="O196" s="32"/>
      <c r="P196" s="32">
        <v>20</v>
      </c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20</v>
      </c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>
        <v>20</v>
      </c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20</v>
      </c>
      <c r="L198" s="26">
        <f t="shared" si="6"/>
        <v>0</v>
      </c>
      <c r="M198" s="27" t="str">
        <f t="shared" si="7"/>
        <v>OK</v>
      </c>
      <c r="N198" s="32"/>
      <c r="O198" s="32"/>
      <c r="P198" s="32">
        <v>20</v>
      </c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20</v>
      </c>
      <c r="L199" s="26">
        <f t="shared" si="6"/>
        <v>0</v>
      </c>
      <c r="M199" s="27" t="str">
        <f t="shared" si="7"/>
        <v>OK</v>
      </c>
      <c r="N199" s="32"/>
      <c r="O199" s="32"/>
      <c r="P199" s="32">
        <v>20</v>
      </c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20</v>
      </c>
      <c r="L200" s="26">
        <f t="shared" si="6"/>
        <v>0</v>
      </c>
      <c r="M200" s="27" t="str">
        <f t="shared" si="7"/>
        <v>OK</v>
      </c>
      <c r="N200" s="32"/>
      <c r="O200" s="32"/>
      <c r="P200" s="32">
        <v>20</v>
      </c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20</v>
      </c>
      <c r="L201" s="26">
        <f t="shared" si="6"/>
        <v>0</v>
      </c>
      <c r="M201" s="27" t="str">
        <f t="shared" si="7"/>
        <v>OK</v>
      </c>
      <c r="N201" s="32"/>
      <c r="O201" s="32"/>
      <c r="P201" s="32">
        <v>20</v>
      </c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100</v>
      </c>
      <c r="L203" s="26">
        <f t="shared" si="6"/>
        <v>0</v>
      </c>
      <c r="M203" s="27" t="str">
        <f t="shared" si="7"/>
        <v>OK</v>
      </c>
      <c r="N203" s="32"/>
      <c r="O203" s="32"/>
      <c r="P203" s="32">
        <v>100</v>
      </c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150</v>
      </c>
      <c r="L205" s="26">
        <f t="shared" si="6"/>
        <v>0</v>
      </c>
      <c r="M205" s="27" t="str">
        <f t="shared" si="7"/>
        <v>OK</v>
      </c>
      <c r="N205" s="32"/>
      <c r="O205" s="32"/>
      <c r="P205" s="32">
        <v>150</v>
      </c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20</v>
      </c>
      <c r="L206" s="26">
        <f t="shared" si="6"/>
        <v>0</v>
      </c>
      <c r="M206" s="27" t="str">
        <f t="shared" si="7"/>
        <v>OK</v>
      </c>
      <c r="N206" s="32"/>
      <c r="O206" s="32"/>
      <c r="P206" s="32">
        <v>20</v>
      </c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25</v>
      </c>
      <c r="L208" s="26">
        <f t="shared" si="6"/>
        <v>0</v>
      </c>
      <c r="M208" s="27" t="str">
        <f t="shared" si="7"/>
        <v>OK</v>
      </c>
      <c r="N208" s="32"/>
      <c r="O208" s="32"/>
      <c r="P208" s="32">
        <v>25</v>
      </c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/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15</v>
      </c>
      <c r="L210" s="26">
        <f t="shared" si="6"/>
        <v>15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/>
      <c r="L212" s="26">
        <f t="shared" si="6"/>
        <v>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/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5</v>
      </c>
      <c r="L214" s="26">
        <f t="shared" si="6"/>
        <v>5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/>
      <c r="L215" s="26">
        <f t="shared" si="6"/>
        <v>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/>
      <c r="L218" s="26">
        <f t="shared" si="6"/>
        <v>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10</v>
      </c>
      <c r="L222" s="26">
        <f t="shared" si="6"/>
        <v>0</v>
      </c>
      <c r="M222" s="27" t="str">
        <f t="shared" si="7"/>
        <v>OK</v>
      </c>
      <c r="N222" s="32"/>
      <c r="O222" s="32">
        <v>10</v>
      </c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36</v>
      </c>
      <c r="L224" s="26">
        <f t="shared" si="6"/>
        <v>36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50</v>
      </c>
      <c r="L226" s="26">
        <f t="shared" si="6"/>
        <v>50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>
        <v>2</v>
      </c>
      <c r="L227" s="26">
        <f t="shared" si="6"/>
        <v>0</v>
      </c>
      <c r="M227" s="27" t="str">
        <f t="shared" si="7"/>
        <v>OK</v>
      </c>
      <c r="N227" s="32"/>
      <c r="O227" s="32">
        <v>2</v>
      </c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>
        <v>100</v>
      </c>
      <c r="L243" s="26">
        <f t="shared" si="6"/>
        <v>0</v>
      </c>
      <c r="M243" s="27" t="str">
        <f t="shared" si="7"/>
        <v>OK</v>
      </c>
      <c r="N243" s="20"/>
      <c r="O243" s="32">
        <v>100</v>
      </c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/>
      <c r="L245" s="26">
        <f t="shared" si="6"/>
        <v>0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53"/>
      <c r="P251" s="53"/>
      <c r="Q251" s="53"/>
      <c r="R251" s="53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</row>
    <row r="257" spans="1:17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</row>
    <row r="258" spans="1:17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v>3000</v>
      </c>
      <c r="L258" s="26">
        <f t="shared" si="6"/>
        <v>3000</v>
      </c>
      <c r="M258" s="27" t="str">
        <f t="shared" si="7"/>
        <v>OK</v>
      </c>
      <c r="Q258" s="32">
        <v>0</v>
      </c>
    </row>
  </sheetData>
  <mergeCells count="80">
    <mergeCell ref="V1:V2"/>
    <mergeCell ref="R1:R2"/>
    <mergeCell ref="S1:S2"/>
    <mergeCell ref="T1:T2"/>
    <mergeCell ref="U1:U2"/>
    <mergeCell ref="Q1:Q2"/>
    <mergeCell ref="N1:N2"/>
    <mergeCell ref="O1:O2"/>
    <mergeCell ref="A1:F1"/>
    <mergeCell ref="G1:J1"/>
    <mergeCell ref="K1:M1"/>
    <mergeCell ref="P1:P2"/>
    <mergeCell ref="A69:A76"/>
    <mergeCell ref="A92:A127"/>
    <mergeCell ref="B19:B21"/>
    <mergeCell ref="B22:B25"/>
    <mergeCell ref="B26:B31"/>
    <mergeCell ref="B32:B35"/>
    <mergeCell ref="B4:B9"/>
    <mergeCell ref="B10:B18"/>
    <mergeCell ref="A163:A167"/>
    <mergeCell ref="B163:B167"/>
    <mergeCell ref="A142:A154"/>
    <mergeCell ref="B142:B154"/>
    <mergeCell ref="A156:A162"/>
    <mergeCell ref="B156:B162"/>
    <mergeCell ref="A77:A85"/>
    <mergeCell ref="A22:A25"/>
    <mergeCell ref="A26:A31"/>
    <mergeCell ref="A32:A35"/>
    <mergeCell ref="A36:A57"/>
    <mergeCell ref="A58:A62"/>
    <mergeCell ref="A63:A68"/>
    <mergeCell ref="B92:B127"/>
    <mergeCell ref="W1:W2"/>
    <mergeCell ref="X1:X2"/>
    <mergeCell ref="Y1:Y2"/>
    <mergeCell ref="Z1:Z2"/>
    <mergeCell ref="AA1:AA2"/>
    <mergeCell ref="AD1:AD2"/>
    <mergeCell ref="A2:M2"/>
    <mergeCell ref="A86:A89"/>
    <mergeCell ref="B86:B89"/>
    <mergeCell ref="A90:A91"/>
    <mergeCell ref="B90:B91"/>
    <mergeCell ref="B36:B57"/>
    <mergeCell ref="B58:B62"/>
    <mergeCell ref="B63:B68"/>
    <mergeCell ref="B69:B76"/>
    <mergeCell ref="B77:B85"/>
    <mergeCell ref="AB1:AB2"/>
    <mergeCell ref="AC1:AC2"/>
    <mergeCell ref="A4:A9"/>
    <mergeCell ref="A10:A18"/>
    <mergeCell ref="A19:A21"/>
    <mergeCell ref="A130:A134"/>
    <mergeCell ref="B130:B134"/>
    <mergeCell ref="A135:A141"/>
    <mergeCell ref="B135:B141"/>
    <mergeCell ref="J171:J194"/>
    <mergeCell ref="A196:A202"/>
    <mergeCell ref="B196:B202"/>
    <mergeCell ref="A203:A208"/>
    <mergeCell ref="B203:B208"/>
    <mergeCell ref="A171:A194"/>
    <mergeCell ref="B171:B194"/>
    <mergeCell ref="B209:B214"/>
    <mergeCell ref="A215:A242"/>
    <mergeCell ref="B215:B242"/>
    <mergeCell ref="A243:A244"/>
    <mergeCell ref="B243:B244"/>
    <mergeCell ref="A209:A214"/>
    <mergeCell ref="A257:A258"/>
    <mergeCell ref="B257:B258"/>
    <mergeCell ref="A245:A249"/>
    <mergeCell ref="B245:B249"/>
    <mergeCell ref="A250:A251"/>
    <mergeCell ref="B250:B251"/>
    <mergeCell ref="A252:A256"/>
    <mergeCell ref="B252:B256"/>
  </mergeCells>
  <conditionalFormatting sqref="Y4:AD4">
    <cfRule type="cellIs" dxfId="65" priority="58" stopIfTrue="1" operator="greaterThan">
      <formula>0</formula>
    </cfRule>
    <cfRule type="cellIs" dxfId="64" priority="59" stopIfTrue="1" operator="greaterThan">
      <formula>0</formula>
    </cfRule>
    <cfRule type="cellIs" dxfId="63" priority="60" stopIfTrue="1" operator="greaterThan">
      <formula>0</formula>
    </cfRule>
  </conditionalFormatting>
  <conditionalFormatting sqref="Y5:AD240">
    <cfRule type="cellIs" dxfId="62" priority="55" stopIfTrue="1" operator="greaterThan">
      <formula>0</formula>
    </cfRule>
    <cfRule type="cellIs" dxfId="61" priority="56" stopIfTrue="1" operator="greaterThan">
      <formula>0</formula>
    </cfRule>
    <cfRule type="cellIs" dxfId="60" priority="57" stopIfTrue="1" operator="greaterThan">
      <formula>0</formula>
    </cfRule>
  </conditionalFormatting>
  <conditionalFormatting sqref="O243">
    <cfRule type="cellIs" dxfId="59" priority="10" stopIfTrue="1" operator="greaterThan">
      <formula>0</formula>
    </cfRule>
    <cfRule type="cellIs" dxfId="58" priority="11" stopIfTrue="1" operator="greaterThan">
      <formula>0</formula>
    </cfRule>
    <cfRule type="cellIs" dxfId="57" priority="12" stopIfTrue="1" operator="greaterThan">
      <formula>0</formula>
    </cfRule>
  </conditionalFormatting>
  <conditionalFormatting sqref="Q258">
    <cfRule type="cellIs" dxfId="56" priority="7" stopIfTrue="1" operator="greaterThan">
      <formula>0</formula>
    </cfRule>
    <cfRule type="cellIs" dxfId="55" priority="8" stopIfTrue="1" operator="greaterThan">
      <formula>0</formula>
    </cfRule>
    <cfRule type="cellIs" dxfId="54" priority="9" stopIfTrue="1" operator="greaterThan">
      <formula>0</formula>
    </cfRule>
  </conditionalFormatting>
  <conditionalFormatting sqref="W4:X4">
    <cfRule type="cellIs" dxfId="53" priority="46" stopIfTrue="1" operator="greaterThan">
      <formula>0</formula>
    </cfRule>
    <cfRule type="cellIs" dxfId="52" priority="47" stopIfTrue="1" operator="greaterThan">
      <formula>0</formula>
    </cfRule>
    <cfRule type="cellIs" dxfId="51" priority="48" stopIfTrue="1" operator="greaterThan">
      <formula>0</formula>
    </cfRule>
  </conditionalFormatting>
  <conditionalFormatting sqref="W5:X240">
    <cfRule type="cellIs" dxfId="50" priority="43" stopIfTrue="1" operator="greaterThan">
      <formula>0</formula>
    </cfRule>
    <cfRule type="cellIs" dxfId="49" priority="44" stopIfTrue="1" operator="greaterThan">
      <formula>0</formula>
    </cfRule>
    <cfRule type="cellIs" dxfId="48" priority="45" stopIfTrue="1" operator="greaterThan">
      <formula>0</formula>
    </cfRule>
  </conditionalFormatting>
  <conditionalFormatting sqref="Y5:AD240">
    <cfRule type="cellIs" dxfId="47" priority="61" stopIfTrue="1" operator="greaterThan">
      <formula>0</formula>
    </cfRule>
    <cfRule type="cellIs" dxfId="46" priority="62" stopIfTrue="1" operator="greaterThan">
      <formula>0</formula>
    </cfRule>
    <cfRule type="cellIs" dxfId="45" priority="63" stopIfTrue="1" operator="greaterThan">
      <formula>0</formula>
    </cfRule>
  </conditionalFormatting>
  <conditionalFormatting sqref="O4:T4 V4">
    <cfRule type="cellIs" dxfId="44" priority="16" stopIfTrue="1" operator="greaterThan">
      <formula>0</formula>
    </cfRule>
    <cfRule type="cellIs" dxfId="43" priority="17" stopIfTrue="1" operator="greaterThan">
      <formula>0</formula>
    </cfRule>
    <cfRule type="cellIs" dxfId="42" priority="18" stopIfTrue="1" operator="greaterThan">
      <formula>0</formula>
    </cfRule>
  </conditionalFormatting>
  <conditionalFormatting sqref="O5:T240 V5:V240">
    <cfRule type="cellIs" dxfId="41" priority="13" stopIfTrue="1" operator="greaterThan">
      <formula>0</formula>
    </cfRule>
    <cfRule type="cellIs" dxfId="40" priority="14" stopIfTrue="1" operator="greaterThan">
      <formula>0</formula>
    </cfRule>
    <cfRule type="cellIs" dxfId="39" priority="15" stopIfTrue="1" operator="greaterThan">
      <formula>0</formula>
    </cfRule>
  </conditionalFormatting>
  <conditionalFormatting sqref="U4">
    <cfRule type="cellIs" dxfId="38" priority="4" stopIfTrue="1" operator="greaterThan">
      <formula>0</formula>
    </cfRule>
    <cfRule type="cellIs" dxfId="37" priority="5" stopIfTrue="1" operator="greaterThan">
      <formula>0</formula>
    </cfRule>
    <cfRule type="cellIs" dxfId="36" priority="6" stopIfTrue="1" operator="greaterThan">
      <formula>0</formula>
    </cfRule>
  </conditionalFormatting>
  <conditionalFormatting sqref="U5:U240">
    <cfRule type="cellIs" dxfId="35" priority="1" stopIfTrue="1" operator="greaterThan">
      <formula>0</formula>
    </cfRule>
    <cfRule type="cellIs" dxfId="34" priority="2" stopIfTrue="1" operator="greaterThan">
      <formula>0</formula>
    </cfRule>
    <cfRule type="cellIs" dxfId="33" priority="3" stopIfTrue="1" operator="greaterThan">
      <formula>0</formula>
    </cfRule>
  </conditionalFormatting>
  <conditionalFormatting sqref="N4">
    <cfRule type="cellIs" dxfId="32" priority="22" stopIfTrue="1" operator="greaterThan">
      <formula>0</formula>
    </cfRule>
    <cfRule type="cellIs" dxfId="31" priority="23" stopIfTrue="1" operator="greaterThan">
      <formula>0</formula>
    </cfRule>
    <cfRule type="cellIs" dxfId="30" priority="24" stopIfTrue="1" operator="greaterThan">
      <formula>0</formula>
    </cfRule>
  </conditionalFormatting>
  <conditionalFormatting sqref="N5:N240">
    <cfRule type="cellIs" dxfId="29" priority="19" stopIfTrue="1" operator="greaterThan">
      <formula>0</formula>
    </cfRule>
    <cfRule type="cellIs" dxfId="28" priority="20" stopIfTrue="1" operator="greaterThan">
      <formula>0</formula>
    </cfRule>
    <cfRule type="cellIs" dxfId="27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58"/>
  <sheetViews>
    <sheetView topLeftCell="G242" zoomScaleNormal="100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1" width="12" style="18" customWidth="1"/>
    <col min="22" max="22" width="13.28515625" style="18" customWidth="1"/>
    <col min="23" max="23" width="13.42578125" style="18" customWidth="1"/>
    <col min="24" max="24" width="15" style="18" customWidth="1"/>
    <col min="25" max="25" width="14.85546875" style="15" customWidth="1"/>
    <col min="26" max="26" width="15.5703125" style="15" customWidth="1"/>
    <col min="27" max="27" width="14.5703125" style="15" customWidth="1"/>
    <col min="28" max="28" width="14.85546875" style="15" customWidth="1"/>
    <col min="29" max="29" width="14.7109375" style="15" customWidth="1"/>
    <col min="30" max="16384" width="9.7109375" style="15"/>
  </cols>
  <sheetData>
    <row r="1" spans="1:29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47" t="s">
        <v>824</v>
      </c>
      <c r="O1" s="247" t="s">
        <v>825</v>
      </c>
      <c r="P1" s="247" t="s">
        <v>826</v>
      </c>
      <c r="Q1" s="247" t="s">
        <v>827</v>
      </c>
      <c r="R1" s="247" t="s">
        <v>828</v>
      </c>
      <c r="S1" s="247" t="s">
        <v>829</v>
      </c>
      <c r="T1" s="247" t="s">
        <v>830</v>
      </c>
      <c r="U1" s="247" t="s">
        <v>925</v>
      </c>
      <c r="V1" s="247" t="s">
        <v>926</v>
      </c>
      <c r="W1" s="247" t="s">
        <v>927</v>
      </c>
      <c r="X1" s="247" t="s">
        <v>928</v>
      </c>
      <c r="Y1" s="247" t="s">
        <v>929</v>
      </c>
      <c r="Z1" s="214" t="s">
        <v>410</v>
      </c>
      <c r="AA1" s="214" t="s">
        <v>410</v>
      </c>
      <c r="AB1" s="214" t="s">
        <v>410</v>
      </c>
      <c r="AC1" s="214" t="s">
        <v>410</v>
      </c>
    </row>
    <row r="2" spans="1:29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14"/>
      <c r="AA2" s="214"/>
      <c r="AB2" s="214"/>
      <c r="AC2" s="214"/>
    </row>
    <row r="3" spans="1:29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43158</v>
      </c>
      <c r="O3" s="25">
        <v>43159</v>
      </c>
      <c r="P3" s="25" t="s">
        <v>411</v>
      </c>
      <c r="Q3" s="25" t="s">
        <v>411</v>
      </c>
      <c r="R3" s="25" t="s">
        <v>411</v>
      </c>
      <c r="S3" s="25">
        <v>43171</v>
      </c>
      <c r="T3" s="25">
        <v>43172</v>
      </c>
      <c r="U3" s="25" t="s">
        <v>411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</row>
    <row r="4" spans="1:29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2</v>
      </c>
      <c r="L4" s="26">
        <f t="shared" ref="L4:L67" si="0">K4-(SUM(N4:AC4))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>
        <v>2</v>
      </c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100</v>
      </c>
      <c r="L5" s="26">
        <f t="shared" si="0"/>
        <v>100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15</v>
      </c>
      <c r="L7" s="26">
        <f t="shared" si="0"/>
        <v>6</v>
      </c>
      <c r="M7" s="27" t="str">
        <f t="shared" si="1"/>
        <v>OK</v>
      </c>
      <c r="N7" s="32"/>
      <c r="O7" s="32"/>
      <c r="P7" s="32"/>
      <c r="Q7" s="32"/>
      <c r="R7" s="32">
        <v>5</v>
      </c>
      <c r="S7" s="32">
        <v>4</v>
      </c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15</v>
      </c>
      <c r="L8" s="26">
        <f t="shared" si="0"/>
        <v>11</v>
      </c>
      <c r="M8" s="27" t="str">
        <f t="shared" si="1"/>
        <v>OK</v>
      </c>
      <c r="N8" s="32"/>
      <c r="O8" s="32"/>
      <c r="P8" s="32"/>
      <c r="Q8" s="32"/>
      <c r="R8" s="32"/>
      <c r="S8" s="32">
        <v>4</v>
      </c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1:29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20</v>
      </c>
      <c r="L10" s="26">
        <f t="shared" si="0"/>
        <v>20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>
        <v>10</v>
      </c>
      <c r="L11" s="26">
        <f t="shared" si="0"/>
        <v>10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>
        <v>10</v>
      </c>
      <c r="L12" s="26">
        <f t="shared" si="0"/>
        <v>10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40</v>
      </c>
      <c r="L14" s="26">
        <f t="shared" si="0"/>
        <v>20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>
        <v>20</v>
      </c>
      <c r="Y14" s="32"/>
      <c r="Z14" s="32"/>
      <c r="AA14" s="32"/>
      <c r="AB14" s="32"/>
      <c r="AC14" s="32"/>
    </row>
    <row r="15" spans="1:29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/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30</v>
      </c>
      <c r="L16" s="26">
        <f t="shared" si="0"/>
        <v>30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30</v>
      </c>
      <c r="L17" s="26">
        <f t="shared" si="0"/>
        <v>30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15</v>
      </c>
      <c r="L18" s="26">
        <f t="shared" si="0"/>
        <v>5</v>
      </c>
      <c r="M18" s="27" t="str">
        <f t="shared" si="1"/>
        <v>OK</v>
      </c>
      <c r="N18" s="32"/>
      <c r="O18" s="32"/>
      <c r="P18" s="32"/>
      <c r="Q18" s="32">
        <v>10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15</v>
      </c>
      <c r="L19" s="26">
        <f t="shared" si="0"/>
        <v>15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15</v>
      </c>
      <c r="L20" s="26">
        <f t="shared" si="0"/>
        <v>10</v>
      </c>
      <c r="M20" s="27" t="str">
        <f t="shared" si="1"/>
        <v>OK</v>
      </c>
      <c r="N20" s="32"/>
      <c r="O20" s="32"/>
      <c r="P20" s="32"/>
      <c r="Q20" s="32"/>
      <c r="R20" s="32"/>
      <c r="S20" s="32">
        <v>2</v>
      </c>
      <c r="T20" s="32"/>
      <c r="U20" s="32"/>
      <c r="V20" s="32">
        <v>3</v>
      </c>
      <c r="W20" s="32"/>
      <c r="X20" s="32"/>
      <c r="Y20" s="32"/>
      <c r="Z20" s="32"/>
      <c r="AA20" s="32"/>
      <c r="AB20" s="32"/>
      <c r="AC20" s="32"/>
    </row>
    <row r="21" spans="1:29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6</v>
      </c>
      <c r="M21" s="27" t="str">
        <f t="shared" si="1"/>
        <v>OK</v>
      </c>
      <c r="N21" s="32"/>
      <c r="O21" s="32"/>
      <c r="P21" s="32"/>
      <c r="Q21" s="32"/>
      <c r="R21" s="32">
        <v>2</v>
      </c>
      <c r="S21" s="32"/>
      <c r="T21" s="32"/>
      <c r="U21" s="32"/>
      <c r="V21" s="32">
        <v>2</v>
      </c>
      <c r="W21" s="32"/>
      <c r="X21" s="32"/>
      <c r="Y21" s="32"/>
      <c r="Z21" s="32"/>
      <c r="AA21" s="32"/>
      <c r="AB21" s="32"/>
      <c r="AC21" s="32"/>
    </row>
    <row r="22" spans="1:29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20</v>
      </c>
      <c r="L22" s="26">
        <f t="shared" si="0"/>
        <v>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>
        <v>20</v>
      </c>
      <c r="X22" s="32"/>
      <c r="Y22" s="32"/>
      <c r="Z22" s="32"/>
      <c r="AA22" s="32"/>
      <c r="AB22" s="32"/>
      <c r="AC22" s="32"/>
    </row>
    <row r="23" spans="1:29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30</v>
      </c>
      <c r="L23" s="26">
        <f t="shared" si="0"/>
        <v>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>
        <v>30</v>
      </c>
      <c r="X23" s="32"/>
      <c r="Y23" s="32"/>
      <c r="Z23" s="32"/>
      <c r="AA23" s="32"/>
      <c r="AB23" s="32"/>
      <c r="AC23" s="32"/>
    </row>
    <row r="24" spans="1:29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5</v>
      </c>
      <c r="L24" s="26">
        <f t="shared" si="0"/>
        <v>0</v>
      </c>
      <c r="M24" s="27" t="str">
        <f t="shared" si="1"/>
        <v>OK</v>
      </c>
      <c r="N24" s="32">
        <v>5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2</v>
      </c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>
        <v>2</v>
      </c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5</v>
      </c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>
        <v>5</v>
      </c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30</v>
      </c>
      <c r="L28" s="26">
        <f t="shared" si="0"/>
        <v>30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/>
      <c r="L30" s="26">
        <f t="shared" si="0"/>
        <v>0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/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200-100</f>
        <v>100</v>
      </c>
      <c r="L32" s="26">
        <f t="shared" si="0"/>
        <v>100</v>
      </c>
      <c r="M32" s="27" t="str">
        <f t="shared" si="1"/>
        <v>OK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100-50</f>
        <v>50</v>
      </c>
      <c r="L33" s="26">
        <f t="shared" si="0"/>
        <v>50</v>
      </c>
      <c r="M33" s="27" t="str">
        <f t="shared" si="1"/>
        <v>OK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50</v>
      </c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>
        <v>50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>
        <v>100</v>
      </c>
      <c r="Y35" s="32"/>
      <c r="Z35" s="32"/>
      <c r="AA35" s="32"/>
      <c r="AB35" s="32"/>
      <c r="AC35" s="32"/>
    </row>
    <row r="36" spans="1:29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/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/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/>
      <c r="L38" s="26">
        <f t="shared" si="0"/>
        <v>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/>
      <c r="L39" s="26">
        <f t="shared" si="0"/>
        <v>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48</v>
      </c>
      <c r="L40" s="26">
        <f t="shared" si="0"/>
        <v>0</v>
      </c>
      <c r="M40" s="27" t="str">
        <f t="shared" si="1"/>
        <v>OK</v>
      </c>
      <c r="N40" s="32"/>
      <c r="O40" s="32"/>
      <c r="P40" s="32"/>
      <c r="Q40" s="32"/>
      <c r="R40" s="32">
        <v>12</v>
      </c>
      <c r="S40" s="32"/>
      <c r="T40" s="32"/>
      <c r="U40" s="32"/>
      <c r="V40" s="32">
        <v>36</v>
      </c>
      <c r="W40" s="32"/>
      <c r="X40" s="32"/>
      <c r="Y40" s="32"/>
      <c r="Z40" s="32"/>
      <c r="AA40" s="32"/>
      <c r="AB40" s="32"/>
      <c r="AC40" s="32"/>
    </row>
    <row r="41" spans="1:29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48</v>
      </c>
      <c r="L41" s="26">
        <f t="shared" si="0"/>
        <v>48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36</v>
      </c>
      <c r="L42" s="26">
        <f t="shared" si="0"/>
        <v>36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36</v>
      </c>
      <c r="L43" s="26">
        <f t="shared" si="0"/>
        <v>36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48</v>
      </c>
      <c r="L44" s="26">
        <f t="shared" si="0"/>
        <v>48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5</v>
      </c>
      <c r="L45" s="26">
        <f t="shared" si="0"/>
        <v>2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>
        <v>3</v>
      </c>
      <c r="W45" s="32"/>
      <c r="X45" s="32"/>
      <c r="Y45" s="32"/>
      <c r="Z45" s="32"/>
      <c r="AA45" s="32"/>
      <c r="AB45" s="32"/>
      <c r="AC45" s="32"/>
    </row>
    <row r="46" spans="1:29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>
        <v>2</v>
      </c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>
        <v>2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>
        <v>2</v>
      </c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>
        <v>2</v>
      </c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>
        <v>2</v>
      </c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>
        <v>2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>
        <v>2</v>
      </c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>
        <v>2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>
        <v>2</v>
      </c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>
        <v>2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>
        <v>1</v>
      </c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>
        <v>1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5</v>
      </c>
      <c r="L55" s="26">
        <f t="shared" si="0"/>
        <v>5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500</v>
      </c>
      <c r="L58" s="26">
        <f t="shared" si="0"/>
        <v>0</v>
      </c>
      <c r="M58" s="27" t="str">
        <f t="shared" si="1"/>
        <v>OK</v>
      </c>
      <c r="N58" s="32">
        <v>500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500</v>
      </c>
      <c r="L59" s="26">
        <f t="shared" si="0"/>
        <v>0</v>
      </c>
      <c r="M59" s="27" t="str">
        <f t="shared" si="1"/>
        <v>OK</v>
      </c>
      <c r="N59" s="32">
        <v>500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300</v>
      </c>
      <c r="L60" s="26">
        <f t="shared" si="0"/>
        <v>300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300</v>
      </c>
      <c r="L61" s="26">
        <f t="shared" si="0"/>
        <v>300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50</v>
      </c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>
        <v>50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20</v>
      </c>
      <c r="L66" s="26">
        <f t="shared" si="0"/>
        <v>20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0"/>
        <v>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ref="L68:L131" si="2">K68-(SUM(N68:AC68))</f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20</v>
      </c>
      <c r="L69" s="26">
        <f t="shared" si="2"/>
        <v>0</v>
      </c>
      <c r="M69" s="27" t="str">
        <f t="shared" ref="M69:M132" si="3">IF(L69&lt;0,"ATENÇÃO","OK")</f>
        <v>OK</v>
      </c>
      <c r="N69" s="32">
        <v>20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20</v>
      </c>
      <c r="L70" s="26">
        <f t="shared" si="2"/>
        <v>10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>
        <v>10</v>
      </c>
      <c r="X70" s="32"/>
      <c r="Y70" s="32"/>
      <c r="Z70" s="32"/>
      <c r="AA70" s="32"/>
      <c r="AB70" s="32"/>
      <c r="AC70" s="32"/>
    </row>
    <row r="71" spans="1:29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20</v>
      </c>
      <c r="L71" s="26">
        <f t="shared" si="2"/>
        <v>10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>
        <v>10</v>
      </c>
      <c r="X71" s="32"/>
      <c r="Y71" s="32"/>
      <c r="Z71" s="32"/>
      <c r="AA71" s="32"/>
      <c r="AB71" s="32"/>
      <c r="AC71" s="32"/>
    </row>
    <row r="72" spans="1:29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20</v>
      </c>
      <c r="L72" s="26">
        <f t="shared" si="2"/>
        <v>20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20</v>
      </c>
      <c r="L73" s="26">
        <f t="shared" si="2"/>
        <v>10</v>
      </c>
      <c r="M73" s="27" t="str">
        <f t="shared" si="3"/>
        <v>OK</v>
      </c>
      <c r="N73" s="32">
        <v>10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25</v>
      </c>
      <c r="L74" s="26">
        <f t="shared" si="2"/>
        <v>18</v>
      </c>
      <c r="M74" s="27" t="str">
        <f t="shared" si="3"/>
        <v>OK</v>
      </c>
      <c r="N74" s="32">
        <v>7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20</v>
      </c>
      <c r="L75" s="26">
        <f t="shared" si="2"/>
        <v>15</v>
      </c>
      <c r="M75" s="27" t="str">
        <f t="shared" si="3"/>
        <v>OK</v>
      </c>
      <c r="N75" s="32">
        <v>5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20</v>
      </c>
      <c r="L76" s="26">
        <f t="shared" si="2"/>
        <v>18</v>
      </c>
      <c r="M76" s="27" t="str">
        <f t="shared" si="3"/>
        <v>OK</v>
      </c>
      <c r="N76" s="32">
        <v>2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10</v>
      </c>
      <c r="L77" s="26">
        <f t="shared" si="2"/>
        <v>10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20</v>
      </c>
      <c r="L78" s="26">
        <f t="shared" si="2"/>
        <v>20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40</v>
      </c>
      <c r="L79" s="26">
        <f t="shared" si="2"/>
        <v>10</v>
      </c>
      <c r="M79" s="27" t="str">
        <f t="shared" si="3"/>
        <v>OK</v>
      </c>
      <c r="N79" s="32"/>
      <c r="O79" s="32"/>
      <c r="P79" s="32"/>
      <c r="Q79" s="32"/>
      <c r="R79" s="32">
        <v>20</v>
      </c>
      <c r="S79" s="32">
        <v>10</v>
      </c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35</v>
      </c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>
        <v>15</v>
      </c>
      <c r="S80" s="32"/>
      <c r="T80" s="32"/>
      <c r="U80" s="32"/>
      <c r="V80" s="32">
        <v>20</v>
      </c>
      <c r="W80" s="32"/>
      <c r="X80" s="32"/>
      <c r="Y80" s="32"/>
      <c r="Z80" s="32"/>
      <c r="AA80" s="32"/>
      <c r="AB80" s="32"/>
      <c r="AC80" s="32"/>
    </row>
    <row r="81" spans="1:29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10</v>
      </c>
      <c r="L83" s="26">
        <f t="shared" si="2"/>
        <v>5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>
        <v>5</v>
      </c>
      <c r="W83" s="32"/>
      <c r="X83" s="32"/>
      <c r="Y83" s="32"/>
      <c r="Z83" s="32"/>
      <c r="AA83" s="32"/>
      <c r="AB83" s="32"/>
      <c r="AC83" s="32"/>
    </row>
    <row r="84" spans="1:29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10</v>
      </c>
      <c r="L84" s="26">
        <f t="shared" si="2"/>
        <v>10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>
        <v>10</v>
      </c>
      <c r="L85" s="26">
        <f t="shared" si="2"/>
        <v>7</v>
      </c>
      <c r="M85" s="27" t="str">
        <f t="shared" si="3"/>
        <v>OK</v>
      </c>
      <c r="N85" s="32"/>
      <c r="O85" s="32"/>
      <c r="P85" s="32"/>
      <c r="Q85" s="32"/>
      <c r="R85" s="32">
        <v>3</v>
      </c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20</v>
      </c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>
        <v>20</v>
      </c>
      <c r="U86" s="32"/>
      <c r="V86" s="32"/>
      <c r="W86" s="32"/>
      <c r="X86" s="32"/>
      <c r="Y86" s="32"/>
      <c r="Z86" s="32"/>
      <c r="AA86" s="32"/>
      <c r="AB86" s="32"/>
      <c r="AC86" s="32"/>
    </row>
    <row r="87" spans="1:29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20</v>
      </c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>
        <v>20</v>
      </c>
      <c r="U87" s="32"/>
      <c r="V87" s="32"/>
      <c r="W87" s="32"/>
      <c r="X87" s="32"/>
      <c r="Y87" s="32"/>
      <c r="Z87" s="32"/>
      <c r="AA87" s="32"/>
      <c r="AB87" s="32"/>
      <c r="AC87" s="32"/>
    </row>
    <row r="88" spans="1:29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100</v>
      </c>
      <c r="L88" s="26">
        <f t="shared" si="2"/>
        <v>100</v>
      </c>
      <c r="M88" s="27" t="str">
        <f t="shared" si="3"/>
        <v>OK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>
        <v>1</v>
      </c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>
        <v>1</v>
      </c>
      <c r="U89" s="32"/>
      <c r="V89" s="32"/>
      <c r="W89" s="32"/>
      <c r="X89" s="32"/>
      <c r="Y89" s="32"/>
      <c r="Z89" s="32"/>
      <c r="AA89" s="32"/>
      <c r="AB89" s="32"/>
      <c r="AC89" s="32"/>
    </row>
    <row r="90" spans="1:29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20</v>
      </c>
      <c r="L90" s="26">
        <f t="shared" si="2"/>
        <v>0</v>
      </c>
      <c r="M90" s="27" t="str">
        <f t="shared" si="3"/>
        <v>OK</v>
      </c>
      <c r="N90" s="32"/>
      <c r="O90" s="32">
        <v>20</v>
      </c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>
        <v>10</v>
      </c>
      <c r="L91" s="26">
        <f t="shared" si="2"/>
        <v>0</v>
      </c>
      <c r="M91" s="27" t="str">
        <f t="shared" si="3"/>
        <v>OK</v>
      </c>
      <c r="N91" s="32"/>
      <c r="O91" s="32">
        <v>10</v>
      </c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5</v>
      </c>
      <c r="L92" s="26">
        <f t="shared" si="2"/>
        <v>5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5</v>
      </c>
      <c r="L93" s="26">
        <f t="shared" si="2"/>
        <v>5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10</v>
      </c>
      <c r="L94" s="26">
        <f t="shared" si="2"/>
        <v>10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5</v>
      </c>
      <c r="L95" s="26">
        <f t="shared" si="2"/>
        <v>5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5</v>
      </c>
      <c r="L96" s="26">
        <f t="shared" si="2"/>
        <v>5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>
        <v>25</v>
      </c>
      <c r="L97" s="26">
        <f t="shared" si="2"/>
        <v>5</v>
      </c>
      <c r="M97" s="27" t="str">
        <f t="shared" si="3"/>
        <v>OK</v>
      </c>
      <c r="N97" s="32">
        <v>10</v>
      </c>
      <c r="O97" s="32"/>
      <c r="P97" s="32"/>
      <c r="Q97" s="32"/>
      <c r="R97" s="32"/>
      <c r="S97" s="32"/>
      <c r="T97" s="32">
        <v>10</v>
      </c>
      <c r="U97" s="32"/>
      <c r="V97" s="32"/>
      <c r="W97" s="32"/>
      <c r="X97" s="32"/>
      <c r="Y97" s="32"/>
      <c r="Z97" s="32"/>
      <c r="AA97" s="32"/>
      <c r="AB97" s="32"/>
      <c r="AC97" s="32"/>
    </row>
    <row r="98" spans="1:29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>
        <v>25</v>
      </c>
      <c r="L98" s="26">
        <f t="shared" si="2"/>
        <v>5</v>
      </c>
      <c r="M98" s="27" t="str">
        <f t="shared" si="3"/>
        <v>OK</v>
      </c>
      <c r="N98" s="32">
        <v>10</v>
      </c>
      <c r="O98" s="32"/>
      <c r="P98" s="32"/>
      <c r="Q98" s="32"/>
      <c r="R98" s="32"/>
      <c r="S98" s="32"/>
      <c r="T98" s="32">
        <v>10</v>
      </c>
      <c r="U98" s="32"/>
      <c r="V98" s="32"/>
      <c r="W98" s="32"/>
      <c r="X98" s="32"/>
      <c r="Y98" s="32"/>
      <c r="Z98" s="32"/>
      <c r="AA98" s="32"/>
      <c r="AB98" s="32"/>
      <c r="AC98" s="32"/>
    </row>
    <row r="99" spans="1:29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>
        <v>35</v>
      </c>
      <c r="L99" s="26">
        <f t="shared" si="2"/>
        <v>15</v>
      </c>
      <c r="M99" s="27" t="str">
        <f t="shared" si="3"/>
        <v>OK</v>
      </c>
      <c r="N99" s="32">
        <v>10</v>
      </c>
      <c r="O99" s="32"/>
      <c r="P99" s="32"/>
      <c r="Q99" s="32"/>
      <c r="R99" s="32"/>
      <c r="S99" s="32"/>
      <c r="T99" s="32">
        <v>10</v>
      </c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>
        <v>25</v>
      </c>
      <c r="L100" s="26">
        <f t="shared" si="2"/>
        <v>5</v>
      </c>
      <c r="M100" s="27" t="str">
        <f t="shared" si="3"/>
        <v>OK</v>
      </c>
      <c r="N100" s="32">
        <v>10</v>
      </c>
      <c r="O100" s="32"/>
      <c r="P100" s="32"/>
      <c r="Q100" s="32"/>
      <c r="R100" s="32"/>
      <c r="S100" s="32"/>
      <c r="T100" s="32">
        <v>10</v>
      </c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>
        <v>25</v>
      </c>
      <c r="L101" s="26">
        <f t="shared" si="2"/>
        <v>5</v>
      </c>
      <c r="M101" s="27" t="str">
        <f t="shared" si="3"/>
        <v>OK</v>
      </c>
      <c r="N101" s="32">
        <v>10</v>
      </c>
      <c r="O101" s="32"/>
      <c r="P101" s="32"/>
      <c r="Q101" s="32"/>
      <c r="R101" s="32"/>
      <c r="S101" s="32"/>
      <c r="T101" s="32">
        <v>10</v>
      </c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>
        <v>25</v>
      </c>
      <c r="L102" s="26">
        <f t="shared" si="2"/>
        <v>5</v>
      </c>
      <c r="M102" s="27" t="str">
        <f t="shared" si="3"/>
        <v>OK</v>
      </c>
      <c r="N102" s="32">
        <v>10</v>
      </c>
      <c r="O102" s="32"/>
      <c r="P102" s="32"/>
      <c r="Q102" s="32"/>
      <c r="R102" s="32"/>
      <c r="S102" s="32"/>
      <c r="T102" s="32">
        <v>10</v>
      </c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>
        <v>35</v>
      </c>
      <c r="L103" s="26">
        <f t="shared" si="2"/>
        <v>5</v>
      </c>
      <c r="M103" s="27" t="str">
        <f t="shared" si="3"/>
        <v>OK</v>
      </c>
      <c r="N103" s="32">
        <v>10</v>
      </c>
      <c r="O103" s="32"/>
      <c r="P103" s="32"/>
      <c r="Q103" s="32"/>
      <c r="R103" s="32"/>
      <c r="S103" s="32"/>
      <c r="T103" s="32">
        <v>20</v>
      </c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>
        <v>35</v>
      </c>
      <c r="L104" s="26">
        <f t="shared" si="2"/>
        <v>5</v>
      </c>
      <c r="M104" s="27" t="str">
        <f t="shared" si="3"/>
        <v>OK</v>
      </c>
      <c r="N104" s="32">
        <v>10</v>
      </c>
      <c r="O104" s="32"/>
      <c r="P104" s="32"/>
      <c r="Q104" s="32"/>
      <c r="R104" s="32"/>
      <c r="S104" s="32"/>
      <c r="T104" s="32">
        <v>20</v>
      </c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>
        <v>25</v>
      </c>
      <c r="L105" s="26">
        <f t="shared" si="2"/>
        <v>5</v>
      </c>
      <c r="M105" s="27" t="str">
        <f t="shared" si="3"/>
        <v>OK</v>
      </c>
      <c r="N105" s="32">
        <v>10</v>
      </c>
      <c r="O105" s="32"/>
      <c r="P105" s="32"/>
      <c r="Q105" s="32"/>
      <c r="R105" s="32"/>
      <c r="S105" s="32"/>
      <c r="T105" s="32">
        <v>10</v>
      </c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>
        <v>25</v>
      </c>
      <c r="L106" s="26">
        <f t="shared" si="2"/>
        <v>5</v>
      </c>
      <c r="M106" s="27" t="str">
        <f t="shared" si="3"/>
        <v>OK</v>
      </c>
      <c r="N106" s="32">
        <v>10</v>
      </c>
      <c r="O106" s="32"/>
      <c r="P106" s="32"/>
      <c r="Q106" s="32"/>
      <c r="R106" s="32"/>
      <c r="S106" s="32"/>
      <c r="T106" s="32">
        <v>10</v>
      </c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>
        <v>25</v>
      </c>
      <c r="L107" s="26">
        <f t="shared" si="2"/>
        <v>5</v>
      </c>
      <c r="M107" s="27" t="str">
        <f t="shared" si="3"/>
        <v>OK</v>
      </c>
      <c r="N107" s="32">
        <v>10</v>
      </c>
      <c r="O107" s="32"/>
      <c r="P107" s="32"/>
      <c r="Q107" s="32"/>
      <c r="R107" s="32"/>
      <c r="S107" s="32"/>
      <c r="T107" s="32">
        <v>10</v>
      </c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15</v>
      </c>
      <c r="L109" s="26">
        <f t="shared" si="2"/>
        <v>3</v>
      </c>
      <c r="M109" s="27" t="str">
        <f t="shared" si="3"/>
        <v>OK</v>
      </c>
      <c r="N109" s="32">
        <v>12</v>
      </c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>
        <v>5</v>
      </c>
      <c r="L110" s="26">
        <f t="shared" si="2"/>
        <v>3</v>
      </c>
      <c r="M110" s="27" t="str">
        <f t="shared" si="3"/>
        <v>OK</v>
      </c>
      <c r="N110" s="32">
        <v>2</v>
      </c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40</v>
      </c>
      <c r="L111" s="26">
        <f t="shared" si="2"/>
        <v>20</v>
      </c>
      <c r="M111" s="27" t="str">
        <f t="shared" si="3"/>
        <v>OK</v>
      </c>
      <c r="N111" s="32">
        <v>20</v>
      </c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80</v>
      </c>
      <c r="L112" s="26">
        <f t="shared" si="2"/>
        <v>60</v>
      </c>
      <c r="M112" s="27" t="str">
        <f t="shared" si="3"/>
        <v>OK</v>
      </c>
      <c r="N112" s="32">
        <v>20</v>
      </c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>
        <v>3</v>
      </c>
      <c r="L114" s="26">
        <f t="shared" si="2"/>
        <v>0</v>
      </c>
      <c r="M114" s="27" t="str">
        <f t="shared" si="3"/>
        <v>OK</v>
      </c>
      <c r="N114" s="32">
        <v>3</v>
      </c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>
        <v>5</v>
      </c>
      <c r="L115" s="26">
        <f t="shared" si="2"/>
        <v>0</v>
      </c>
      <c r="M115" s="27" t="str">
        <f t="shared" si="3"/>
        <v>OK</v>
      </c>
      <c r="N115" s="32">
        <v>5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>
        <v>3</v>
      </c>
      <c r="L116" s="26">
        <f t="shared" si="2"/>
        <v>0</v>
      </c>
      <c r="M116" s="27" t="str">
        <f t="shared" si="3"/>
        <v>OK</v>
      </c>
      <c r="N116" s="32">
        <v>3</v>
      </c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>
        <v>5</v>
      </c>
      <c r="L117" s="26">
        <f t="shared" si="2"/>
        <v>0</v>
      </c>
      <c r="M117" s="27" t="str">
        <f t="shared" si="3"/>
        <v>OK</v>
      </c>
      <c r="N117" s="32">
        <v>5</v>
      </c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>
        <v>1</v>
      </c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>
        <v>1</v>
      </c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1</v>
      </c>
      <c r="L122" s="26">
        <f t="shared" si="2"/>
        <v>0</v>
      </c>
      <c r="M122" s="27" t="str">
        <f t="shared" si="3"/>
        <v>OK</v>
      </c>
      <c r="N122" s="32">
        <v>1</v>
      </c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2</v>
      </c>
      <c r="L123" s="26">
        <f t="shared" si="2"/>
        <v>2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2</v>
      </c>
      <c r="L124" s="26">
        <f t="shared" si="2"/>
        <v>2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2</v>
      </c>
      <c r="L125" s="26">
        <f t="shared" si="2"/>
        <v>2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2</v>
      </c>
      <c r="L126" s="26">
        <f t="shared" si="2"/>
        <v>2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45</v>
      </c>
      <c r="L128" s="26">
        <f t="shared" si="2"/>
        <v>35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>
        <v>10</v>
      </c>
      <c r="Z128" s="32"/>
      <c r="AA128" s="32"/>
      <c r="AB128" s="32"/>
      <c r="AC128" s="32"/>
    </row>
    <row r="129" spans="1:29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45</v>
      </c>
      <c r="L129" s="26">
        <f t="shared" si="2"/>
        <v>25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>
        <v>20</v>
      </c>
      <c r="Y129" s="32"/>
      <c r="Z129" s="32"/>
      <c r="AA129" s="32"/>
      <c r="AB129" s="32"/>
      <c r="AC129" s="32"/>
    </row>
    <row r="130" spans="1:29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45</v>
      </c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>
        <v>45</v>
      </c>
      <c r="Z130" s="32"/>
      <c r="AA130" s="32"/>
      <c r="AB130" s="32"/>
      <c r="AC130" s="32"/>
    </row>
    <row r="131" spans="1:29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40</v>
      </c>
      <c r="L131" s="26">
        <f t="shared" si="2"/>
        <v>40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40</v>
      </c>
      <c r="L132" s="26">
        <f t="shared" ref="L132:L195" si="4">K132-(SUM(N132:AC132))</f>
        <v>0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>
        <v>40</v>
      </c>
      <c r="Z132" s="32"/>
      <c r="AA132" s="32"/>
      <c r="AB132" s="32"/>
      <c r="AC132" s="32"/>
    </row>
    <row r="133" spans="1:29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si="4"/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25</v>
      </c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>
        <v>25</v>
      </c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>
        <v>15</v>
      </c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>
        <v>15</v>
      </c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>
        <v>15</v>
      </c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>
        <v>15</v>
      </c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30</v>
      </c>
      <c r="L138" s="26">
        <f t="shared" si="4"/>
        <v>28</v>
      </c>
      <c r="M138" s="27" t="str">
        <f t="shared" si="5"/>
        <v>OK</v>
      </c>
      <c r="N138" s="32"/>
      <c r="O138" s="32"/>
      <c r="P138" s="32"/>
      <c r="Q138" s="32"/>
      <c r="R138" s="32"/>
      <c r="S138" s="32">
        <v>2</v>
      </c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20</v>
      </c>
      <c r="L139" s="26">
        <f t="shared" si="4"/>
        <v>10</v>
      </c>
      <c r="M139" s="27" t="str">
        <f t="shared" si="5"/>
        <v>OK</v>
      </c>
      <c r="N139" s="32"/>
      <c r="O139" s="32"/>
      <c r="P139" s="32"/>
      <c r="Q139" s="32"/>
      <c r="R139" s="32"/>
      <c r="S139" s="32">
        <v>10</v>
      </c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50</v>
      </c>
      <c r="L141" s="26">
        <f t="shared" si="4"/>
        <v>20</v>
      </c>
      <c r="M141" s="27" t="str">
        <f t="shared" si="5"/>
        <v>OK</v>
      </c>
      <c r="N141" s="32"/>
      <c r="O141" s="32"/>
      <c r="P141" s="32"/>
      <c r="Q141" s="32"/>
      <c r="R141" s="32">
        <v>30</v>
      </c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200</v>
      </c>
      <c r="L146" s="26">
        <f t="shared" si="4"/>
        <v>200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5</v>
      </c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>
        <v>5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2</v>
      </c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>
        <v>2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>
        <v>1</v>
      </c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>
        <v>1</v>
      </c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40</v>
      </c>
      <c r="L155" s="26">
        <f t="shared" si="4"/>
        <v>20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/>
      <c r="V155" s="32">
        <v>20</v>
      </c>
      <c r="W155" s="32"/>
      <c r="X155" s="32"/>
      <c r="Y155" s="32"/>
      <c r="Z155" s="32"/>
      <c r="AA155" s="32"/>
      <c r="AB155" s="32"/>
      <c r="AC155" s="32"/>
    </row>
    <row r="156" spans="1:29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10</v>
      </c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>
        <v>5</v>
      </c>
      <c r="S156" s="32"/>
      <c r="T156" s="32"/>
      <c r="U156" s="32"/>
      <c r="V156" s="32">
        <v>5</v>
      </c>
      <c r="W156" s="32"/>
      <c r="X156" s="32"/>
      <c r="Y156" s="32"/>
      <c r="Z156" s="32"/>
      <c r="AA156" s="32"/>
      <c r="AB156" s="32"/>
      <c r="AC156" s="32"/>
    </row>
    <row r="157" spans="1:29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10</v>
      </c>
      <c r="L157" s="26">
        <f t="shared" si="4"/>
        <v>10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5</v>
      </c>
      <c r="L158" s="26">
        <f t="shared" si="4"/>
        <v>5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5</v>
      </c>
      <c r="L159" s="26">
        <f t="shared" si="4"/>
        <v>5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30</v>
      </c>
      <c r="L160" s="26">
        <f t="shared" si="4"/>
        <v>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/>
      <c r="U160" s="32"/>
      <c r="V160" s="32">
        <v>30</v>
      </c>
      <c r="W160" s="32"/>
      <c r="X160" s="32"/>
      <c r="Y160" s="32"/>
      <c r="Z160" s="32"/>
      <c r="AA160" s="32"/>
      <c r="AB160" s="32"/>
      <c r="AC160" s="32"/>
    </row>
    <row r="161" spans="1:29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20</v>
      </c>
      <c r="L161" s="26">
        <f t="shared" si="4"/>
        <v>20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</row>
    <row r="162" spans="1:29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5</v>
      </c>
      <c r="L162" s="26">
        <f t="shared" si="4"/>
        <v>5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</row>
    <row r="163" spans="1:29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20</v>
      </c>
      <c r="L163" s="26">
        <f t="shared" si="4"/>
        <v>20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</row>
    <row r="164" spans="1:29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10</v>
      </c>
      <c r="L164" s="26">
        <f t="shared" si="4"/>
        <v>10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</row>
    <row r="165" spans="1:29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</row>
    <row r="166" spans="1:29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5</v>
      </c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>
        <v>5</v>
      </c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</row>
    <row r="167" spans="1:29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3</v>
      </c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>
        <v>3</v>
      </c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</row>
    <row r="168" spans="1:29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100</v>
      </c>
      <c r="L168" s="26">
        <f t="shared" si="4"/>
        <v>100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</row>
    <row r="169" spans="1:29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300</v>
      </c>
      <c r="L169" s="26">
        <f t="shared" si="4"/>
        <v>0</v>
      </c>
      <c r="M169" s="27" t="str">
        <f t="shared" si="5"/>
        <v>OK</v>
      </c>
      <c r="N169" s="32"/>
      <c r="O169" s="32"/>
      <c r="P169" s="32"/>
      <c r="Q169" s="32"/>
      <c r="R169" s="32"/>
      <c r="S169" s="32"/>
      <c r="T169" s="32"/>
      <c r="U169" s="32">
        <v>300</v>
      </c>
      <c r="V169" s="32"/>
      <c r="W169" s="32"/>
      <c r="X169" s="32"/>
      <c r="Y169" s="32"/>
      <c r="Z169" s="32"/>
      <c r="AA169" s="32"/>
      <c r="AB169" s="32"/>
      <c r="AC169" s="32"/>
    </row>
    <row r="170" spans="1:29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100</v>
      </c>
      <c r="L170" s="26">
        <f t="shared" si="4"/>
        <v>100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</row>
    <row r="171" spans="1:29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>
        <v>2</v>
      </c>
      <c r="L171" s="26">
        <f t="shared" si="4"/>
        <v>2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</row>
    <row r="172" spans="1:29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>
        <v>2</v>
      </c>
      <c r="L172" s="26">
        <f t="shared" si="4"/>
        <v>2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</row>
    <row r="173" spans="1:29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>
        <v>2</v>
      </c>
      <c r="L173" s="26">
        <f t="shared" si="4"/>
        <v>2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</row>
    <row r="174" spans="1:29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>
        <v>2</v>
      </c>
      <c r="L174" s="26">
        <f t="shared" si="4"/>
        <v>2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</row>
    <row r="175" spans="1:29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>
        <v>3</v>
      </c>
      <c r="L175" s="26">
        <f t="shared" si="4"/>
        <v>3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</row>
    <row r="176" spans="1:29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3</v>
      </c>
      <c r="L176" s="26">
        <f t="shared" si="4"/>
        <v>3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</row>
    <row r="177" spans="1:29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8</v>
      </c>
      <c r="L177" s="26">
        <f t="shared" si="4"/>
        <v>8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</row>
    <row r="178" spans="1:29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>
        <v>2</v>
      </c>
      <c r="L178" s="26">
        <f t="shared" si="4"/>
        <v>2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</row>
    <row r="179" spans="1:29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>
        <v>3</v>
      </c>
      <c r="L179" s="26">
        <f t="shared" si="4"/>
        <v>3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</row>
    <row r="180" spans="1:29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>
        <v>2</v>
      </c>
      <c r="L180" s="26">
        <f t="shared" si="4"/>
        <v>2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</row>
    <row r="181" spans="1:29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>
        <v>3</v>
      </c>
      <c r="L181" s="26">
        <f t="shared" si="4"/>
        <v>3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</row>
    <row r="182" spans="1:29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>
        <v>2</v>
      </c>
      <c r="L182" s="26">
        <f t="shared" si="4"/>
        <v>2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</row>
    <row r="183" spans="1:29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</row>
    <row r="184" spans="1:29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>
        <v>5</v>
      </c>
      <c r="L184" s="26">
        <f t="shared" si="4"/>
        <v>5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</row>
    <row r="185" spans="1:29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>
        <v>2</v>
      </c>
      <c r="L185" s="26">
        <f t="shared" si="4"/>
        <v>2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</row>
    <row r="186" spans="1:29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5</v>
      </c>
      <c r="L186" s="26">
        <f t="shared" si="4"/>
        <v>5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</row>
    <row r="187" spans="1:29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</row>
    <row r="188" spans="1:29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</row>
    <row r="189" spans="1:29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</row>
    <row r="190" spans="1:29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5</v>
      </c>
      <c r="L190" s="26">
        <f t="shared" si="4"/>
        <v>5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</row>
    <row r="191" spans="1:29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</row>
    <row r="192" spans="1:29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</row>
    <row r="193" spans="1:29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</row>
    <row r="194" spans="1:29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</row>
    <row r="195" spans="1:29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1</v>
      </c>
      <c r="L195" s="26">
        <f t="shared" si="4"/>
        <v>1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</row>
    <row r="196" spans="1:29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20</v>
      </c>
      <c r="L196" s="26">
        <f t="shared" ref="L196:L259" si="6">K196-(SUM(N196:AC196))</f>
        <v>20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</row>
    <row r="197" spans="1:29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30</v>
      </c>
      <c r="L197" s="26">
        <f t="shared" si="6"/>
        <v>0</v>
      </c>
      <c r="M197" s="27" t="str">
        <f t="shared" ref="M197:M258" si="7">IF(L197&lt;0,"ATENÇÃO","OK")</f>
        <v>OK</v>
      </c>
      <c r="N197" s="32"/>
      <c r="O197" s="32"/>
      <c r="P197" s="32">
        <v>30</v>
      </c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</row>
    <row r="198" spans="1:29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20</v>
      </c>
      <c r="L198" s="26">
        <f t="shared" si="6"/>
        <v>20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</row>
    <row r="199" spans="1:29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20</v>
      </c>
      <c r="L199" s="26">
        <f t="shared" si="6"/>
        <v>20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</row>
    <row r="200" spans="1:29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20</v>
      </c>
      <c r="L200" s="26">
        <f t="shared" si="6"/>
        <v>20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</row>
    <row r="201" spans="1:29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20</v>
      </c>
      <c r="L201" s="26">
        <f t="shared" si="6"/>
        <v>0</v>
      </c>
      <c r="M201" s="27" t="str">
        <f t="shared" si="7"/>
        <v>OK</v>
      </c>
      <c r="N201" s="32"/>
      <c r="O201" s="32"/>
      <c r="P201" s="32">
        <v>20</v>
      </c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</row>
    <row r="202" spans="1:29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</row>
    <row r="203" spans="1:29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70</v>
      </c>
      <c r="L203" s="26">
        <f t="shared" si="6"/>
        <v>0</v>
      </c>
      <c r="M203" s="27" t="str">
        <f t="shared" si="7"/>
        <v>OK</v>
      </c>
      <c r="N203" s="32"/>
      <c r="O203" s="32"/>
      <c r="P203" s="32">
        <v>70</v>
      </c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</row>
    <row r="204" spans="1:29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</row>
    <row r="205" spans="1:29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50</v>
      </c>
      <c r="L205" s="26">
        <f t="shared" si="6"/>
        <v>50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</row>
    <row r="206" spans="1:29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</row>
    <row r="207" spans="1:29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</row>
    <row r="208" spans="1:29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/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</row>
    <row r="209" spans="1:29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10</v>
      </c>
      <c r="L209" s="26">
        <f t="shared" si="6"/>
        <v>10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</row>
    <row r="210" spans="1:29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30</v>
      </c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>
        <v>30</v>
      </c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</row>
    <row r="211" spans="1:29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</row>
    <row r="212" spans="1:29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20</v>
      </c>
      <c r="L212" s="26">
        <f t="shared" si="6"/>
        <v>20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</row>
    <row r="213" spans="1:29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10</v>
      </c>
      <c r="L213" s="26">
        <f t="shared" si="6"/>
        <v>10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</row>
    <row r="214" spans="1:29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2</v>
      </c>
      <c r="L214" s="26">
        <f t="shared" si="6"/>
        <v>1</v>
      </c>
      <c r="M214" s="27" t="str">
        <f t="shared" si="7"/>
        <v>OK</v>
      </c>
      <c r="N214" s="32"/>
      <c r="O214" s="32"/>
      <c r="P214" s="32"/>
      <c r="Q214" s="32"/>
      <c r="R214" s="32">
        <v>1</v>
      </c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</row>
    <row r="215" spans="1:29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10</v>
      </c>
      <c r="L215" s="26">
        <f t="shared" si="6"/>
        <v>5</v>
      </c>
      <c r="M215" s="27" t="str">
        <f t="shared" si="7"/>
        <v>OK</v>
      </c>
      <c r="N215" s="32">
        <v>5</v>
      </c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</row>
    <row r="216" spans="1:29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</row>
    <row r="217" spans="1:29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</row>
    <row r="218" spans="1:29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30</v>
      </c>
      <c r="L218" s="26">
        <f t="shared" si="6"/>
        <v>10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>
        <v>20</v>
      </c>
      <c r="X218" s="32"/>
      <c r="Y218" s="32"/>
      <c r="Z218" s="32"/>
      <c r="AA218" s="32"/>
      <c r="AB218" s="32"/>
      <c r="AC218" s="32"/>
    </row>
    <row r="219" spans="1:29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>
        <v>5</v>
      </c>
      <c r="L219" s="26">
        <f t="shared" si="6"/>
        <v>0</v>
      </c>
      <c r="M219" s="27" t="str">
        <f t="shared" si="7"/>
        <v>OK</v>
      </c>
      <c r="N219" s="32">
        <v>5</v>
      </c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</row>
    <row r="220" spans="1:29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5</v>
      </c>
      <c r="L220" s="26">
        <f t="shared" si="6"/>
        <v>0</v>
      </c>
      <c r="M220" s="27" t="str">
        <f t="shared" si="7"/>
        <v>OK</v>
      </c>
      <c r="N220" s="32">
        <v>5</v>
      </c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</row>
    <row r="221" spans="1:29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</row>
    <row r="222" spans="1:29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30</v>
      </c>
      <c r="L222" s="26">
        <f t="shared" si="6"/>
        <v>30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</row>
    <row r="223" spans="1:29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>
        <v>5</v>
      </c>
      <c r="L223" s="26">
        <f t="shared" si="6"/>
        <v>2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>
        <v>3</v>
      </c>
      <c r="U223" s="32"/>
      <c r="V223" s="32"/>
      <c r="W223" s="32"/>
      <c r="X223" s="32"/>
      <c r="Y223" s="32"/>
      <c r="Z223" s="32"/>
      <c r="AA223" s="32"/>
      <c r="AB223" s="32"/>
      <c r="AC223" s="32"/>
    </row>
    <row r="224" spans="1:29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10</v>
      </c>
      <c r="L224" s="26">
        <f t="shared" si="6"/>
        <v>10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</row>
    <row r="225" spans="1:29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1</v>
      </c>
      <c r="L225" s="26">
        <f t="shared" si="6"/>
        <v>1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</row>
    <row r="226" spans="1:29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</row>
    <row r="227" spans="1:29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>
        <v>5</v>
      </c>
      <c r="L227" s="26">
        <f t="shared" si="6"/>
        <v>5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</row>
    <row r="228" spans="1:29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2</v>
      </c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>
        <v>2</v>
      </c>
      <c r="U228" s="32"/>
      <c r="V228" s="32"/>
      <c r="W228" s="32"/>
      <c r="X228" s="32"/>
      <c r="Y228" s="32"/>
      <c r="Z228" s="32"/>
      <c r="AA228" s="32"/>
      <c r="AB228" s="32"/>
      <c r="AC228" s="32"/>
    </row>
    <row r="229" spans="1:29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2</v>
      </c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>
        <v>2</v>
      </c>
      <c r="U229" s="32"/>
      <c r="V229" s="32"/>
      <c r="W229" s="32"/>
      <c r="X229" s="32"/>
      <c r="Y229" s="32"/>
      <c r="Z229" s="32"/>
      <c r="AA229" s="32"/>
      <c r="AB229" s="32"/>
      <c r="AC229" s="32"/>
    </row>
    <row r="230" spans="1:29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2</v>
      </c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>
        <v>2</v>
      </c>
      <c r="U230" s="32"/>
      <c r="V230" s="32"/>
      <c r="W230" s="32"/>
      <c r="X230" s="32"/>
      <c r="Y230" s="32"/>
      <c r="Z230" s="32"/>
      <c r="AA230" s="32"/>
      <c r="AB230" s="32"/>
      <c r="AC230" s="32"/>
    </row>
    <row r="231" spans="1:29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2</v>
      </c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>
        <v>2</v>
      </c>
      <c r="U231" s="32"/>
      <c r="V231" s="32"/>
      <c r="W231" s="32"/>
      <c r="X231" s="32"/>
      <c r="Y231" s="32"/>
      <c r="Z231" s="32"/>
      <c r="AA231" s="32"/>
      <c r="AB231" s="32"/>
      <c r="AC231" s="32"/>
    </row>
    <row r="232" spans="1:29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2</v>
      </c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>
        <v>2</v>
      </c>
      <c r="U232" s="32"/>
      <c r="V232" s="32"/>
      <c r="W232" s="32"/>
      <c r="X232" s="32"/>
      <c r="Y232" s="32"/>
      <c r="Z232" s="32"/>
      <c r="AA232" s="32"/>
      <c r="AB232" s="32"/>
      <c r="AC232" s="32"/>
    </row>
    <row r="233" spans="1:29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2</v>
      </c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>
        <v>2</v>
      </c>
      <c r="U233" s="32"/>
      <c r="V233" s="32"/>
      <c r="W233" s="32"/>
      <c r="X233" s="32"/>
      <c r="Y233" s="32"/>
      <c r="Z233" s="32"/>
      <c r="AA233" s="32"/>
      <c r="AB233" s="32"/>
      <c r="AC233" s="32"/>
    </row>
    <row r="234" spans="1:29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</row>
    <row r="235" spans="1:29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</row>
    <row r="236" spans="1:29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</row>
    <row r="237" spans="1:29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</row>
    <row r="238" spans="1:29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</row>
    <row r="239" spans="1:29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</row>
    <row r="240" spans="1:29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</row>
    <row r="241" spans="1:29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>
        <v>2</v>
      </c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167">
        <v>2</v>
      </c>
      <c r="U241" s="20"/>
      <c r="V241" s="20"/>
      <c r="W241" s="20"/>
      <c r="X241" s="20"/>
      <c r="Y241" s="35"/>
      <c r="Z241" s="35"/>
      <c r="AA241" s="35"/>
      <c r="AB241" s="35"/>
      <c r="AC241" s="35"/>
    </row>
    <row r="242" spans="1:29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35"/>
      <c r="Z242" s="35"/>
      <c r="AA242" s="35"/>
      <c r="AB242" s="35"/>
      <c r="AC242" s="35"/>
    </row>
    <row r="243" spans="1:29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35"/>
      <c r="Z243" s="35"/>
      <c r="AA243" s="35"/>
      <c r="AB243" s="35"/>
      <c r="AC243" s="35"/>
    </row>
    <row r="244" spans="1:29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>
        <v>10</v>
      </c>
      <c r="L244" s="26">
        <f t="shared" si="6"/>
        <v>0</v>
      </c>
      <c r="M244" s="27" t="str">
        <f t="shared" si="7"/>
        <v>OK</v>
      </c>
      <c r="N244" s="161">
        <v>10</v>
      </c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35"/>
      <c r="Z244" s="35"/>
      <c r="AA244" s="35"/>
      <c r="AB244" s="35"/>
      <c r="AC244" s="35"/>
    </row>
    <row r="245" spans="1:29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8</v>
      </c>
      <c r="L245" s="26">
        <f t="shared" si="6"/>
        <v>5</v>
      </c>
      <c r="M245" s="27" t="str">
        <f t="shared" si="7"/>
        <v>OK</v>
      </c>
      <c r="N245" s="20"/>
      <c r="O245" s="20"/>
      <c r="P245" s="20"/>
      <c r="Q245" s="20"/>
      <c r="R245" s="20"/>
      <c r="S245" s="167">
        <v>3</v>
      </c>
      <c r="T245" s="20"/>
      <c r="U245" s="20"/>
      <c r="V245" s="20"/>
      <c r="W245" s="20"/>
      <c r="X245" s="20"/>
      <c r="Y245" s="35"/>
      <c r="Z245" s="35"/>
      <c r="AA245" s="35"/>
      <c r="AB245" s="35"/>
      <c r="AC245" s="35"/>
    </row>
    <row r="246" spans="1:29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10</v>
      </c>
      <c r="L246" s="26">
        <f t="shared" si="6"/>
        <v>10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35"/>
      <c r="Z246" s="35"/>
      <c r="AA246" s="35"/>
      <c r="AB246" s="35"/>
      <c r="AC246" s="35"/>
    </row>
    <row r="247" spans="1:29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35"/>
      <c r="Z247" s="35"/>
      <c r="AA247" s="35"/>
      <c r="AB247" s="35"/>
      <c r="AC247" s="35"/>
    </row>
    <row r="248" spans="1:29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35"/>
      <c r="Z248" s="35"/>
      <c r="AA248" s="35"/>
      <c r="AB248" s="35"/>
      <c r="AC248" s="35"/>
    </row>
    <row r="249" spans="1:29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1</v>
      </c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167">
        <v>1</v>
      </c>
      <c r="S249" s="20"/>
      <c r="T249" s="20"/>
      <c r="U249" s="20"/>
      <c r="V249" s="20"/>
      <c r="W249" s="20"/>
      <c r="X249" s="20"/>
      <c r="Y249" s="35"/>
      <c r="Z249" s="35"/>
      <c r="AA249" s="35"/>
      <c r="AB249" s="35"/>
      <c r="AC249" s="35"/>
    </row>
    <row r="250" spans="1:29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35"/>
      <c r="Z250" s="35"/>
      <c r="AA250" s="35"/>
      <c r="AB250" s="35"/>
      <c r="AC250" s="35"/>
    </row>
    <row r="251" spans="1:29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O251" s="20"/>
      <c r="P251" s="171"/>
      <c r="Q251" s="171"/>
      <c r="R251" s="171"/>
      <c r="S251" s="20"/>
      <c r="T251" s="20"/>
      <c r="U251" s="20"/>
      <c r="V251" s="20"/>
      <c r="W251" s="20"/>
      <c r="X251" s="20"/>
      <c r="Y251" s="35"/>
      <c r="Z251" s="35"/>
      <c r="AA251" s="35"/>
      <c r="AB251" s="35"/>
      <c r="AC251" s="35"/>
    </row>
    <row r="252" spans="1:29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>
        <v>1</v>
      </c>
      <c r="L252" s="26">
        <f t="shared" si="6"/>
        <v>0</v>
      </c>
      <c r="M252" s="27" t="str">
        <f t="shared" si="7"/>
        <v>OK</v>
      </c>
      <c r="N252" s="20"/>
      <c r="O252" s="167">
        <v>1</v>
      </c>
      <c r="P252" s="20"/>
      <c r="Q252" s="20"/>
      <c r="R252" s="20"/>
      <c r="S252" s="20"/>
      <c r="T252" s="20"/>
      <c r="U252" s="20"/>
      <c r="V252" s="20"/>
      <c r="W252" s="20"/>
      <c r="X252" s="20"/>
      <c r="Y252" s="35"/>
      <c r="Z252" s="35"/>
      <c r="AA252" s="35"/>
      <c r="AB252" s="35"/>
      <c r="AC252" s="35"/>
    </row>
    <row r="253" spans="1:29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>
        <v>7</v>
      </c>
      <c r="L253" s="26">
        <f t="shared" si="6"/>
        <v>0</v>
      </c>
      <c r="M253" s="27" t="str">
        <f t="shared" si="7"/>
        <v>OK</v>
      </c>
      <c r="N253" s="20"/>
      <c r="O253" s="167">
        <v>7</v>
      </c>
      <c r="P253" s="20"/>
      <c r="Q253" s="20"/>
      <c r="R253" s="20"/>
      <c r="S253" s="20"/>
      <c r="T253" s="20"/>
      <c r="U253" s="20"/>
      <c r="V253" s="20"/>
      <c r="W253" s="20"/>
      <c r="X253" s="20"/>
      <c r="Y253" s="35"/>
      <c r="Z253" s="35"/>
      <c r="AA253" s="35"/>
      <c r="AB253" s="35"/>
      <c r="AC253" s="35"/>
    </row>
    <row r="254" spans="1:29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>
        <v>8</v>
      </c>
      <c r="L254" s="26">
        <f t="shared" si="6"/>
        <v>0</v>
      </c>
      <c r="M254" s="27" t="str">
        <f t="shared" si="7"/>
        <v>OK</v>
      </c>
      <c r="N254" s="20"/>
      <c r="O254" s="167">
        <v>8</v>
      </c>
      <c r="P254" s="20"/>
      <c r="Q254" s="20"/>
      <c r="R254" s="20"/>
      <c r="S254" s="20"/>
      <c r="T254" s="20"/>
      <c r="U254" s="20"/>
      <c r="V254" s="20"/>
      <c r="W254" s="20"/>
      <c r="X254" s="20"/>
      <c r="Y254" s="35"/>
      <c r="Z254" s="35"/>
      <c r="AA254" s="35"/>
      <c r="AB254" s="35"/>
      <c r="AC254" s="35"/>
    </row>
    <row r="255" spans="1:29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>
        <v>2</v>
      </c>
      <c r="L255" s="26">
        <f t="shared" si="6"/>
        <v>0</v>
      </c>
      <c r="M255" s="27" t="str">
        <f t="shared" si="7"/>
        <v>OK</v>
      </c>
      <c r="N255" s="20"/>
      <c r="O255" s="167">
        <v>2</v>
      </c>
      <c r="P255" s="20"/>
      <c r="Q255" s="20"/>
      <c r="R255" s="20"/>
      <c r="S255" s="20"/>
      <c r="T255" s="20"/>
      <c r="U255" s="20"/>
      <c r="V255" s="20"/>
      <c r="W255" s="20"/>
      <c r="X255" s="20"/>
      <c r="Y255" s="35"/>
      <c r="Z255" s="35"/>
      <c r="AA255" s="35"/>
      <c r="AB255" s="35"/>
      <c r="AC255" s="35"/>
    </row>
    <row r="256" spans="1:29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300</v>
      </c>
      <c r="L256" s="26">
        <f t="shared" si="6"/>
        <v>0</v>
      </c>
      <c r="M256" s="27" t="str">
        <f t="shared" si="7"/>
        <v>OK</v>
      </c>
      <c r="N256" s="20"/>
      <c r="O256" s="167">
        <v>300</v>
      </c>
      <c r="P256" s="20"/>
      <c r="Q256" s="20"/>
      <c r="R256" s="20"/>
      <c r="S256" s="20"/>
      <c r="T256" s="20"/>
      <c r="U256" s="20"/>
      <c r="V256" s="20"/>
      <c r="W256" s="20"/>
      <c r="X256" s="20"/>
      <c r="Y256" s="35"/>
      <c r="Z256" s="35"/>
      <c r="AA256" s="35"/>
      <c r="AB256" s="35"/>
      <c r="AC256" s="35"/>
    </row>
    <row r="257" spans="1:29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35"/>
      <c r="Z257" s="35"/>
      <c r="AA257" s="35"/>
      <c r="AB257" s="35"/>
      <c r="AC257" s="35"/>
    </row>
    <row r="258" spans="1:29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35"/>
      <c r="Z258" s="35"/>
      <c r="AA258" s="35"/>
      <c r="AB258" s="35"/>
      <c r="AC258" s="35"/>
    </row>
  </sheetData>
  <mergeCells count="79">
    <mergeCell ref="A32:A35"/>
    <mergeCell ref="A19:A21"/>
    <mergeCell ref="Q1:Q2"/>
    <mergeCell ref="N1:N2"/>
    <mergeCell ref="O1:O2"/>
    <mergeCell ref="P1:P2"/>
    <mergeCell ref="K1:M1"/>
    <mergeCell ref="A142:A154"/>
    <mergeCell ref="A156:A162"/>
    <mergeCell ref="A163:A167"/>
    <mergeCell ref="A171:A194"/>
    <mergeCell ref="Z1:Z2"/>
    <mergeCell ref="A4:A9"/>
    <mergeCell ref="A10:A18"/>
    <mergeCell ref="X1:X2"/>
    <mergeCell ref="Y1:Y2"/>
    <mergeCell ref="U1:U2"/>
    <mergeCell ref="V1:V2"/>
    <mergeCell ref="W1:W2"/>
    <mergeCell ref="R1:R2"/>
    <mergeCell ref="S1:S2"/>
    <mergeCell ref="T1:T2"/>
    <mergeCell ref="A26:A31"/>
    <mergeCell ref="B142:B154"/>
    <mergeCell ref="B156:B162"/>
    <mergeCell ref="B163:B167"/>
    <mergeCell ref="B171:B194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B69:B76"/>
    <mergeCell ref="B77:B85"/>
    <mergeCell ref="AC1:AC2"/>
    <mergeCell ref="A2:M2"/>
    <mergeCell ref="A86:A89"/>
    <mergeCell ref="B86:B89"/>
    <mergeCell ref="A90:A91"/>
    <mergeCell ref="B90:B91"/>
    <mergeCell ref="AA1:AA2"/>
    <mergeCell ref="AB1:AB2"/>
    <mergeCell ref="A1:F1"/>
    <mergeCell ref="G1:J1"/>
    <mergeCell ref="A77:A85"/>
    <mergeCell ref="A36:A57"/>
    <mergeCell ref="A58:A62"/>
    <mergeCell ref="A63:A68"/>
    <mergeCell ref="A69:A76"/>
    <mergeCell ref="A22:A25"/>
    <mergeCell ref="A92:A127"/>
    <mergeCell ref="B92:B127"/>
    <mergeCell ref="A130:A134"/>
    <mergeCell ref="B130:B134"/>
    <mergeCell ref="A135:A141"/>
    <mergeCell ref="B135:B141"/>
    <mergeCell ref="J171:J194"/>
    <mergeCell ref="A196:A202"/>
    <mergeCell ref="B196:B202"/>
    <mergeCell ref="A203:A208"/>
    <mergeCell ref="B203:B208"/>
    <mergeCell ref="A209:A214"/>
    <mergeCell ref="B209:B214"/>
    <mergeCell ref="A215:A242"/>
    <mergeCell ref="B215:B242"/>
    <mergeCell ref="A243:A244"/>
    <mergeCell ref="B243:B244"/>
    <mergeCell ref="A257:A258"/>
    <mergeCell ref="B257:B258"/>
    <mergeCell ref="A245:A249"/>
    <mergeCell ref="B245:B249"/>
    <mergeCell ref="A250:A251"/>
    <mergeCell ref="B250:B251"/>
    <mergeCell ref="A252:A256"/>
    <mergeCell ref="B252:B256"/>
  </mergeCells>
  <conditionalFormatting sqref="O4:W4 N5:W240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X4:AC4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X5:AC240">
    <cfRule type="cellIs" dxfId="20" priority="13" stopIfTrue="1" operator="greaterThan">
      <formula>0</formula>
    </cfRule>
    <cfRule type="cellIs" dxfId="19" priority="14" stopIfTrue="1" operator="greaterThan">
      <formula>0</formula>
    </cfRule>
    <cfRule type="cellIs" dxfId="18" priority="15" stopIfTrue="1" operator="greaterThan">
      <formula>0</formula>
    </cfRule>
  </conditionalFormatting>
  <conditionalFormatting sqref="N4">
    <cfRule type="cellIs" dxfId="17" priority="10" stopIfTrue="1" operator="greaterThan">
      <formula>0</formula>
    </cfRule>
    <cfRule type="cellIs" dxfId="16" priority="11" stopIfTrue="1" operator="greaterThan">
      <formula>0</formula>
    </cfRule>
    <cfRule type="cellIs" dxfId="15" priority="12" stopIfTrue="1" operator="greaterThan">
      <formula>0</formula>
    </cfRule>
  </conditionalFormatting>
  <conditionalFormatting sqref="X5:AC240">
    <cfRule type="cellIs" dxfId="14" priority="19" stopIfTrue="1" operator="greaterThan">
      <formula>0</formula>
    </cfRule>
    <cfRule type="cellIs" dxfId="13" priority="20" stopIfTrue="1" operator="greaterThan">
      <formula>0</formula>
    </cfRule>
    <cfRule type="cellIs" dxfId="12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abSelected="1" topLeftCell="C253" zoomScale="106" zoomScaleNormal="106" workbookViewId="0">
      <selection activeCell="K268" sqref="K268"/>
    </sheetView>
  </sheetViews>
  <sheetFormatPr defaultColWidth="9.7109375" defaultRowHeight="15" x14ac:dyDescent="0.25"/>
  <cols>
    <col min="1" max="1" width="9.140625" style="156" customWidth="1"/>
    <col min="2" max="2" width="24.42578125" style="156" customWidth="1"/>
    <col min="3" max="3" width="8.85546875" style="156" customWidth="1"/>
    <col min="4" max="4" width="9.7109375" style="156" customWidth="1"/>
    <col min="5" max="5" width="11" style="157" customWidth="1"/>
    <col min="6" max="6" width="41.7109375" style="156" customWidth="1"/>
    <col min="7" max="7" width="22" style="156" customWidth="1"/>
    <col min="8" max="8" width="13.140625" style="156" customWidth="1"/>
    <col min="9" max="9" width="11.28515625" style="156" customWidth="1"/>
    <col min="10" max="10" width="12.7109375" style="159" bestFit="1" customWidth="1"/>
    <col min="11" max="11" width="13.28515625" style="19" customWidth="1"/>
    <col min="12" max="12" width="13.28515625" style="29" customWidth="1"/>
    <col min="13" max="13" width="12.5703125" style="17" customWidth="1"/>
    <col min="14" max="14" width="16.85546875" style="15" customWidth="1"/>
    <col min="15" max="15" width="16.42578125" style="15" customWidth="1"/>
    <col min="16" max="16384" width="9.7109375" style="15"/>
  </cols>
  <sheetData>
    <row r="1" spans="1:15" ht="36" customHeight="1" x14ac:dyDescent="0.25">
      <c r="A1" s="272" t="s">
        <v>413</v>
      </c>
      <c r="B1" s="273"/>
      <c r="C1" s="273"/>
      <c r="D1" s="273"/>
      <c r="E1" s="273"/>
      <c r="F1" s="274"/>
      <c r="G1" s="272" t="s">
        <v>26</v>
      </c>
      <c r="H1" s="273"/>
      <c r="I1" s="273"/>
      <c r="J1" s="274"/>
      <c r="K1" s="269" t="s">
        <v>412</v>
      </c>
      <c r="L1" s="270"/>
      <c r="M1" s="270"/>
      <c r="N1" s="270"/>
      <c r="O1" s="271"/>
    </row>
    <row r="2" spans="1:15" s="16" customFormat="1" ht="30" x14ac:dyDescent="0.2">
      <c r="A2" s="111" t="s">
        <v>1</v>
      </c>
      <c r="B2" s="112" t="s">
        <v>415</v>
      </c>
      <c r="C2" s="111" t="s">
        <v>416</v>
      </c>
      <c r="D2" s="111" t="s">
        <v>417</v>
      </c>
      <c r="E2" s="111" t="s">
        <v>51</v>
      </c>
      <c r="F2" s="113" t="s">
        <v>418</v>
      </c>
      <c r="G2" s="114" t="s">
        <v>419</v>
      </c>
      <c r="H2" s="114" t="s">
        <v>420</v>
      </c>
      <c r="I2" s="114" t="s">
        <v>41</v>
      </c>
      <c r="J2" s="115" t="s">
        <v>2</v>
      </c>
      <c r="K2" s="23" t="s">
        <v>24</v>
      </c>
      <c r="L2" s="24" t="s">
        <v>42</v>
      </c>
      <c r="M2" s="22" t="s">
        <v>43</v>
      </c>
      <c r="N2" s="23" t="s">
        <v>44</v>
      </c>
      <c r="O2" s="23" t="s">
        <v>45</v>
      </c>
    </row>
    <row r="3" spans="1:15" ht="57" x14ac:dyDescent="0.25">
      <c r="A3" s="232">
        <v>1</v>
      </c>
      <c r="B3" s="225" t="s">
        <v>421</v>
      </c>
      <c r="C3" s="116">
        <v>1</v>
      </c>
      <c r="D3" s="117" t="s">
        <v>422</v>
      </c>
      <c r="E3" s="116" t="s">
        <v>52</v>
      </c>
      <c r="F3" s="118" t="s">
        <v>53</v>
      </c>
      <c r="G3" s="118" t="s">
        <v>423</v>
      </c>
      <c r="H3" s="116" t="s">
        <v>25</v>
      </c>
      <c r="I3" s="63" t="s">
        <v>27</v>
      </c>
      <c r="J3" s="107">
        <v>12.23</v>
      </c>
      <c r="K3" s="52">
        <f>SUM(Reitoria!K4,Museu!K4,ESAG!K4,CEART!K4,FAED!K4,CEAD!K4,CEFID!K4,CERES!K4,CESFI!K4,CAV!K4,CCT!K4,CEO!K4,CEPLAN!K4,CEAVI!K4)</f>
        <v>157</v>
      </c>
      <c r="L3" s="30">
        <f>SUM((Reitoria!K4-Reitoria!L4),(Museu!K4-Museu!L4)*(ESAG!K4-ESAG!L4),(CEART!K4-CEART!L4),(FAED!K4-FAED!L4),(CEAD!K4-CEAD!L4),(CEFID!K4-CEFID!L4),(CERES!K4-CERES!L4),(CESFI!K4-CESFI!L4),(CAV!K4-CAV!L4),(CCT!K4-CCT!L4),(CEO!K4-CEO!L4),(CEPLAN!K4-CEPLAN!L4),(CEAVI!K4-CEAVI!L4))</f>
        <v>64</v>
      </c>
      <c r="M3" s="31">
        <f>K3-L3</f>
        <v>93</v>
      </c>
      <c r="N3" s="21">
        <f>J3*K3</f>
        <v>1920.1100000000001</v>
      </c>
      <c r="O3" s="21">
        <f>J3*L3</f>
        <v>782.72</v>
      </c>
    </row>
    <row r="4" spans="1:15" ht="99.75" x14ac:dyDescent="0.25">
      <c r="A4" s="232"/>
      <c r="B4" s="226"/>
      <c r="C4" s="116">
        <v>2</v>
      </c>
      <c r="D4" s="117" t="s">
        <v>424</v>
      </c>
      <c r="E4" s="116" t="s">
        <v>54</v>
      </c>
      <c r="F4" s="118" t="s">
        <v>55</v>
      </c>
      <c r="G4" s="118" t="s">
        <v>425</v>
      </c>
      <c r="H4" s="116" t="s">
        <v>25</v>
      </c>
      <c r="I4" s="63" t="s">
        <v>27</v>
      </c>
      <c r="J4" s="107">
        <v>2.86</v>
      </c>
      <c r="K4" s="52">
        <f>SUM(Reitoria!K5,Museu!K5,ESAG!K5,CEART!K5,FAED!K5,CEAD!K5,CEFID!K5,CERES!K5,CESFI!K5,CAV!K5,CCT!K5,CEO!K5,CEPLAN!K5,CEAVI!K5)</f>
        <v>620</v>
      </c>
      <c r="L4" s="30">
        <f>SUM((Reitoria!K5-Reitoria!L5),(Museu!K5-Museu!L5)*(ESAG!K5-ESAG!L5),(CEART!K5-CEART!L5),(FAED!K5-FAED!L5),(CEAD!K5-CEAD!L5),(CEFID!K5-CEFID!L5),(CERES!K5-CERES!L5),(CESFI!K5-CESFI!L5),(CAV!K5-CAV!L5),(CCT!K5-CCT!L5),(CEO!K5-CEO!L5),(CEPLAN!K5-CEPLAN!L5),(CEAVI!K5-CEAVI!L5))</f>
        <v>275</v>
      </c>
      <c r="M4" s="31">
        <f t="shared" ref="M4:M67" si="0">K4-L4</f>
        <v>345</v>
      </c>
      <c r="N4" s="21">
        <f t="shared" ref="N4:N67" si="1">J4*K4</f>
        <v>1773.1999999999998</v>
      </c>
      <c r="O4" s="21">
        <f t="shared" ref="O4:O67" si="2">J4*L4</f>
        <v>786.5</v>
      </c>
    </row>
    <row r="5" spans="1:15" ht="42.75" x14ac:dyDescent="0.25">
      <c r="A5" s="232"/>
      <c r="B5" s="226"/>
      <c r="C5" s="116">
        <v>3</v>
      </c>
      <c r="D5" s="117" t="s">
        <v>424</v>
      </c>
      <c r="E5" s="116" t="s">
        <v>56</v>
      </c>
      <c r="F5" s="118" t="s">
        <v>57</v>
      </c>
      <c r="G5" s="118" t="s">
        <v>426</v>
      </c>
      <c r="H5" s="116" t="s">
        <v>25</v>
      </c>
      <c r="I5" s="63" t="s">
        <v>27</v>
      </c>
      <c r="J5" s="107">
        <v>2.09</v>
      </c>
      <c r="K5" s="52">
        <f>SUM(Reitoria!K6,Museu!K6,ESAG!K6,CEART!K6,FAED!K6,CEAD!K6,CEFID!K6,CERES!K6,CESFI!K6,CAV!K6,CCT!K6,CEO!K6,CEPLAN!K6,CEAVI!K6)</f>
        <v>102</v>
      </c>
      <c r="L5" s="30">
        <f>SUM((Reitoria!K6-Reitoria!L6),(Museu!K6-Museu!L6)*(ESAG!K6-ESAG!L6),(CEART!K6-CEART!L6),(FAED!K6-FAED!L6),(CEAD!K6-CEAD!L6),(CEFID!K6-CEFID!L6),(CERES!K6-CERES!L6),(CESFI!K6-CESFI!L6),(CAV!K6-CAV!L6),(CCT!K6-CCT!L6),(CEO!K6-CEO!L6),(CEPLAN!K6-CEPLAN!L6),(CEAVI!K6-CEAVI!L6))</f>
        <v>70</v>
      </c>
      <c r="M5" s="31">
        <f t="shared" si="0"/>
        <v>32</v>
      </c>
      <c r="N5" s="21">
        <f t="shared" si="1"/>
        <v>213.17999999999998</v>
      </c>
      <c r="O5" s="21">
        <f t="shared" si="2"/>
        <v>146.29999999999998</v>
      </c>
    </row>
    <row r="6" spans="1:15" ht="28.5" x14ac:dyDescent="0.25">
      <c r="A6" s="232"/>
      <c r="B6" s="226"/>
      <c r="C6" s="116">
        <v>4</v>
      </c>
      <c r="D6" s="117" t="s">
        <v>427</v>
      </c>
      <c r="E6" s="116" t="s">
        <v>58</v>
      </c>
      <c r="F6" s="118" t="s">
        <v>428</v>
      </c>
      <c r="G6" s="118" t="s">
        <v>429</v>
      </c>
      <c r="H6" s="116" t="s">
        <v>28</v>
      </c>
      <c r="I6" s="63" t="s">
        <v>27</v>
      </c>
      <c r="J6" s="107">
        <v>1.47</v>
      </c>
      <c r="K6" s="52">
        <f>SUM(Reitoria!K7,Museu!K7,ESAG!K7,CEART!K7,FAED!K7,CEAD!K7,CEFID!K7,CERES!K7,CESFI!K7,CAV!K7,CCT!K7,CEO!K7,CEPLAN!K7,CEAVI!K7)</f>
        <v>105</v>
      </c>
      <c r="L6" s="30">
        <f>SUM((Reitoria!K7-Reitoria!L7),(Museu!K7-Museu!L7)*(ESAG!K7-ESAG!L7),(CEART!K7-CEART!L7),(FAED!K7-FAED!L7),(CEAD!K7-CEAD!L7),(CEFID!K7-CEFID!L7),(CERES!K7-CERES!L7),(CESFI!K7-CESFI!L7),(CAV!K7-CAV!L7),(CCT!K7-CCT!L7),(CEO!K7-CEO!L7),(CEPLAN!K7-CEPLAN!L7),(CEAVI!K7-CEAVI!L7))</f>
        <v>64</v>
      </c>
      <c r="M6" s="31">
        <f t="shared" si="0"/>
        <v>41</v>
      </c>
      <c r="N6" s="21">
        <f t="shared" si="1"/>
        <v>154.35</v>
      </c>
      <c r="O6" s="21">
        <f t="shared" si="2"/>
        <v>94.08</v>
      </c>
    </row>
    <row r="7" spans="1:15" ht="42.75" x14ac:dyDescent="0.25">
      <c r="A7" s="232"/>
      <c r="B7" s="226"/>
      <c r="C7" s="116">
        <v>5</v>
      </c>
      <c r="D7" s="117" t="s">
        <v>427</v>
      </c>
      <c r="E7" s="116" t="s">
        <v>59</v>
      </c>
      <c r="F7" s="118" t="s">
        <v>430</v>
      </c>
      <c r="G7" s="118" t="s">
        <v>431</v>
      </c>
      <c r="H7" s="116" t="s">
        <v>28</v>
      </c>
      <c r="I7" s="63" t="s">
        <v>27</v>
      </c>
      <c r="J7" s="107">
        <v>4.05</v>
      </c>
      <c r="K7" s="52">
        <f>SUM(Reitoria!K8,Museu!K8,ESAG!K8,CEART!K8,FAED!K8,CEAD!K8,CEFID!K8,CERES!K8,CESFI!K8,CAV!K8,CCT!K8,CEO!K8,CEPLAN!K8,CEAVI!K8)</f>
        <v>120</v>
      </c>
      <c r="L7" s="30">
        <f>SUM((Reitoria!K8-Reitoria!L8),(Museu!K8-Museu!L8)*(ESAG!K8-ESAG!L8),(CEART!K8-CEART!L8),(FAED!K8-FAED!L8),(CEAD!K8-CEAD!L8),(CEFID!K8-CEFID!L8),(CERES!K8-CERES!L8),(CESFI!K8-CESFI!L8),(CAV!K8-CAV!L8),(CCT!K8-CCT!L8),(CEO!K8-CEO!L8),(CEPLAN!K8-CEPLAN!L8),(CEAVI!K8-CEAVI!L8))</f>
        <v>64</v>
      </c>
      <c r="M7" s="31">
        <f t="shared" si="0"/>
        <v>56</v>
      </c>
      <c r="N7" s="21">
        <f t="shared" si="1"/>
        <v>486</v>
      </c>
      <c r="O7" s="21">
        <f t="shared" si="2"/>
        <v>259.2</v>
      </c>
    </row>
    <row r="8" spans="1:15" ht="42.75" x14ac:dyDescent="0.25">
      <c r="A8" s="232"/>
      <c r="B8" s="227"/>
      <c r="C8" s="116">
        <v>6</v>
      </c>
      <c r="D8" s="117" t="s">
        <v>427</v>
      </c>
      <c r="E8" s="116" t="s">
        <v>60</v>
      </c>
      <c r="F8" s="118" t="s">
        <v>61</v>
      </c>
      <c r="G8" s="118" t="s">
        <v>432</v>
      </c>
      <c r="H8" s="116" t="s">
        <v>25</v>
      </c>
      <c r="I8" s="63" t="s">
        <v>27</v>
      </c>
      <c r="J8" s="107">
        <v>5.38</v>
      </c>
      <c r="K8" s="52">
        <f>SUM(Reitoria!K9,Museu!K9,ESAG!K9,CEART!K9,FAED!K9,CEAD!K9,CEFID!K9,CERES!K9,CESFI!K9,CAV!K9,CCT!K9,CEO!K9,CEPLAN!K9,CEAVI!K9)</f>
        <v>153</v>
      </c>
      <c r="L8" s="30">
        <f>SUM((Reitoria!K9-Reitoria!L9),(Museu!K9-Museu!L9)*(ESAG!K9-ESAG!L9),(CEART!K9-CEART!L9),(FAED!K9-FAED!L9),(CEAD!K9-CEAD!L9),(CEFID!K9-CEFID!L9),(CERES!K9-CERES!L9),(CESFI!K9-CESFI!L9),(CAV!K9-CAV!L9),(CCT!K9-CCT!L9),(CEO!K9-CEO!L9),(CEPLAN!K9-CEPLAN!L9),(CEAVI!K9-CEAVI!L9))</f>
        <v>70</v>
      </c>
      <c r="M8" s="31">
        <f t="shared" si="0"/>
        <v>83</v>
      </c>
      <c r="N8" s="21">
        <f t="shared" si="1"/>
        <v>823.14</v>
      </c>
      <c r="O8" s="21">
        <f t="shared" si="2"/>
        <v>376.59999999999997</v>
      </c>
    </row>
    <row r="9" spans="1:15" ht="28.5" x14ac:dyDescent="0.25">
      <c r="A9" s="216">
        <v>2</v>
      </c>
      <c r="B9" s="216" t="s">
        <v>433</v>
      </c>
      <c r="C9" s="119">
        <v>7</v>
      </c>
      <c r="D9" s="120" t="s">
        <v>427</v>
      </c>
      <c r="E9" s="119" t="s">
        <v>62</v>
      </c>
      <c r="F9" s="121" t="s">
        <v>63</v>
      </c>
      <c r="G9" s="121" t="s">
        <v>434</v>
      </c>
      <c r="H9" s="119" t="s">
        <v>25</v>
      </c>
      <c r="I9" s="67" t="s">
        <v>27</v>
      </c>
      <c r="J9" s="108">
        <v>5.97</v>
      </c>
      <c r="K9" s="52">
        <f>SUM(Reitoria!K10,Museu!K10,ESAG!K10,CEART!K10,FAED!K10,CEAD!K10,CEFID!K10,CERES!K10,CESFI!K10,CAV!K10,CCT!K10,CEO!K10,CEPLAN!K10,CEAVI!K10)</f>
        <v>321</v>
      </c>
      <c r="L9" s="30">
        <f>SUM((Reitoria!K10-Reitoria!L10),(Museu!K10-Museu!L10)*(ESAG!K10-ESAG!L10),(CEART!K10-CEART!L10),(FAED!K10-FAED!L10),(CEAD!K10-CEAD!L10),(CEFID!K10-CEFID!L10),(CERES!K10-CERES!L10),(CESFI!K10-CESFI!L10),(CAV!K10-CAV!L10),(CCT!K10-CCT!L10),(CEO!K10-CEO!L10),(CEPLAN!K10-CEPLAN!L10),(CEAVI!K10-CEAVI!L10))</f>
        <v>210</v>
      </c>
      <c r="M9" s="31">
        <f t="shared" si="0"/>
        <v>111</v>
      </c>
      <c r="N9" s="21">
        <f t="shared" si="1"/>
        <v>1916.37</v>
      </c>
      <c r="O9" s="21">
        <f t="shared" si="2"/>
        <v>1253.7</v>
      </c>
    </row>
    <row r="10" spans="1:15" x14ac:dyDescent="0.25">
      <c r="A10" s="224"/>
      <c r="B10" s="224"/>
      <c r="C10" s="119">
        <v>8</v>
      </c>
      <c r="D10" s="120" t="s">
        <v>427</v>
      </c>
      <c r="E10" s="119" t="s">
        <v>64</v>
      </c>
      <c r="F10" s="122" t="s">
        <v>435</v>
      </c>
      <c r="G10" s="122" t="s">
        <v>436</v>
      </c>
      <c r="H10" s="119" t="s">
        <v>28</v>
      </c>
      <c r="I10" s="67" t="s">
        <v>27</v>
      </c>
      <c r="J10" s="108">
        <v>1.59</v>
      </c>
      <c r="K10" s="52">
        <f>SUM(Reitoria!K11,Museu!K11,ESAG!K11,CEART!K11,FAED!K11,CEAD!K11,CEFID!K11,CERES!K11,CESFI!K11,CAV!K11,CCT!K11,CEO!K11,CEPLAN!K11,CEAVI!K11)</f>
        <v>50</v>
      </c>
      <c r="L10" s="30">
        <f>SUM((Reitoria!K11-Reitoria!L11),(Museu!K11-Museu!L11)*(ESAG!K11-ESAG!L11),(CEART!K11-CEART!L11),(FAED!K11-FAED!L11),(CEAD!K11-CEAD!L11),(CEFID!K11-CEFID!L11),(CERES!K11-CERES!L11),(CESFI!K11-CESFI!L11),(CAV!K11-CAV!L11),(CCT!K11-CCT!L11),(CEO!K11-CEO!L11),(CEPLAN!K11-CEPLAN!L11),(CEAVI!K11-CEAVI!L11))</f>
        <v>10</v>
      </c>
      <c r="M10" s="31">
        <f t="shared" si="0"/>
        <v>40</v>
      </c>
      <c r="N10" s="21">
        <f t="shared" si="1"/>
        <v>79.5</v>
      </c>
      <c r="O10" s="21">
        <f t="shared" si="2"/>
        <v>15.9</v>
      </c>
    </row>
    <row r="11" spans="1:15" x14ac:dyDescent="0.25">
      <c r="A11" s="224"/>
      <c r="B11" s="224"/>
      <c r="C11" s="119">
        <v>9</v>
      </c>
      <c r="D11" s="120" t="s">
        <v>427</v>
      </c>
      <c r="E11" s="119" t="s">
        <v>65</v>
      </c>
      <c r="F11" s="122" t="s">
        <v>437</v>
      </c>
      <c r="G11" s="122" t="s">
        <v>438</v>
      </c>
      <c r="H11" s="119" t="s">
        <v>28</v>
      </c>
      <c r="I11" s="67" t="s">
        <v>27</v>
      </c>
      <c r="J11" s="108">
        <v>1.92</v>
      </c>
      <c r="K11" s="52">
        <f>SUM(Reitoria!K12,Museu!K12,ESAG!K12,CEART!K12,FAED!K12,CEAD!K12,CEFID!K12,CERES!K12,CESFI!K12,CAV!K12,CCT!K12,CEO!K12,CEPLAN!K12,CEAVI!K12)</f>
        <v>50</v>
      </c>
      <c r="L11" s="30">
        <f>SUM((Reitoria!K12-Reitoria!L12),(Museu!K12-Museu!L12)*(ESAG!K12-ESAG!L12),(CEART!K12-CEART!L12),(FAED!K12-FAED!L12),(CEAD!K12-CEAD!L12),(CEFID!K12-CEFID!L12),(CERES!K12-CERES!L12),(CESFI!K12-CESFI!L12),(CAV!K12-CAV!L12),(CCT!K12-CCT!L12),(CEO!K12-CEO!L12),(CEPLAN!K12-CEPLAN!L12),(CEAVI!K12-CEAVI!L12))</f>
        <v>10</v>
      </c>
      <c r="M11" s="31">
        <f t="shared" si="0"/>
        <v>40</v>
      </c>
      <c r="N11" s="21">
        <f t="shared" si="1"/>
        <v>96</v>
      </c>
      <c r="O11" s="21">
        <f t="shared" si="2"/>
        <v>19.2</v>
      </c>
    </row>
    <row r="12" spans="1:15" x14ac:dyDescent="0.25">
      <c r="A12" s="224"/>
      <c r="B12" s="224"/>
      <c r="C12" s="119">
        <v>10</v>
      </c>
      <c r="D12" s="120" t="s">
        <v>427</v>
      </c>
      <c r="E12" s="119" t="s">
        <v>66</v>
      </c>
      <c r="F12" s="122" t="s">
        <v>67</v>
      </c>
      <c r="G12" s="122" t="s">
        <v>439</v>
      </c>
      <c r="H12" s="119" t="s">
        <v>25</v>
      </c>
      <c r="I12" s="67" t="s">
        <v>27</v>
      </c>
      <c r="J12" s="108">
        <v>0.28000000000000003</v>
      </c>
      <c r="K12" s="52">
        <f>SUM(Reitoria!K13,Museu!K13,ESAG!K13,CEART!K13,FAED!K13,CEAD!K13,CEFID!K13,CERES!K13,CESFI!K13,CAV!K13,CCT!K13,CEO!K13,CEPLAN!K13,CEAVI!K13)</f>
        <v>170</v>
      </c>
      <c r="L12" s="30">
        <f>SUM((Reitoria!K13-Reitoria!L13),(Museu!K13-Museu!L13)*(ESAG!K13-ESAG!L13),(CEART!K13-CEART!L13),(FAED!K13-FAED!L13),(CEAD!K13-CEAD!L13),(CEFID!K13-CEFID!L13),(CERES!K13-CERES!L13),(CESFI!K13-CESFI!L13),(CAV!K13-CAV!L13),(CCT!K13-CCT!L13),(CEO!K13-CEO!L13),(CEPLAN!K13-CEPLAN!L13),(CEAVI!K13-CEAVI!L13))</f>
        <v>120</v>
      </c>
      <c r="M12" s="31">
        <f t="shared" si="0"/>
        <v>50</v>
      </c>
      <c r="N12" s="21">
        <f t="shared" si="1"/>
        <v>47.6</v>
      </c>
      <c r="O12" s="21">
        <f t="shared" si="2"/>
        <v>33.6</v>
      </c>
    </row>
    <row r="13" spans="1:15" x14ac:dyDescent="0.25">
      <c r="A13" s="224"/>
      <c r="B13" s="224"/>
      <c r="C13" s="119">
        <v>11</v>
      </c>
      <c r="D13" s="120" t="s">
        <v>427</v>
      </c>
      <c r="E13" s="119" t="s">
        <v>68</v>
      </c>
      <c r="F13" s="122" t="s">
        <v>747</v>
      </c>
      <c r="G13" s="122" t="s">
        <v>440</v>
      </c>
      <c r="H13" s="119" t="s">
        <v>25</v>
      </c>
      <c r="I13" s="67" t="s">
        <v>27</v>
      </c>
      <c r="J13" s="108">
        <v>0.83</v>
      </c>
      <c r="K13" s="52">
        <f>SUM(Reitoria!K14,Museu!K14,ESAG!K14,CEART!K14,FAED!K14,CEAD!K14,CEFID!K14,CERES!K14,CESFI!K14,CAV!K14,CCT!K14,CEO!K14,CEPLAN!K14,CEAVI!K14)</f>
        <v>2313</v>
      </c>
      <c r="L13" s="30">
        <f>SUM((Reitoria!K14-Reitoria!L14),(Museu!K14-Museu!L14)*(ESAG!K14-ESAG!L14),(CEART!K14-CEART!L14),(FAED!K14-FAED!L14),(CEAD!K14-CEAD!L14),(CEFID!K14-CEFID!L14),(CERES!K14-CERES!L14),(CESFI!K14-CESFI!L14),(CAV!K14-CAV!L14),(CCT!K14-CCT!L14),(CEO!K14-CEO!L14),(CEPLAN!K14-CEPLAN!L14),(CEAVI!K14-CEAVI!L14))</f>
        <v>591</v>
      </c>
      <c r="M13" s="31">
        <f t="shared" si="0"/>
        <v>1722</v>
      </c>
      <c r="N13" s="21">
        <f t="shared" si="1"/>
        <v>1919.79</v>
      </c>
      <c r="O13" s="21">
        <f t="shared" si="2"/>
        <v>490.53</v>
      </c>
    </row>
    <row r="14" spans="1:15" ht="28.5" x14ac:dyDescent="0.25">
      <c r="A14" s="224"/>
      <c r="B14" s="224"/>
      <c r="C14" s="119">
        <v>12</v>
      </c>
      <c r="D14" s="120" t="s">
        <v>441</v>
      </c>
      <c r="E14" s="119" t="s">
        <v>69</v>
      </c>
      <c r="F14" s="121" t="s">
        <v>442</v>
      </c>
      <c r="G14" s="121" t="s">
        <v>443</v>
      </c>
      <c r="H14" s="119" t="s">
        <v>35</v>
      </c>
      <c r="I14" s="67" t="s">
        <v>70</v>
      </c>
      <c r="J14" s="108">
        <v>5.57</v>
      </c>
      <c r="K14" s="52">
        <f>SUM(Reitoria!K15,Museu!K15,ESAG!K15,CEART!K15,FAED!K15,CEAD!K15,CEFID!K15,CERES!K15,CESFI!K15,CAV!K15,CCT!K15,CEO!K15,CEPLAN!K15,CEAVI!K15)</f>
        <v>137</v>
      </c>
      <c r="L14" s="30">
        <f>SUM((Reitoria!K15-Reitoria!L15),(Museu!K15-Museu!L15)*(ESAG!K15-ESAG!L15),(CEART!K15-CEART!L15),(FAED!K15-FAED!L15),(CEAD!K15-CEAD!L15),(CEFID!K15-CEFID!L15),(CERES!K15-CERES!L15),(CESFI!K15-CESFI!L15),(CAV!K15-CAV!L15),(CCT!K15-CCT!L15),(CEO!K15-CEO!L15),(CEPLAN!K15-CEPLAN!L15),(CEAVI!K15-CEAVI!L15))</f>
        <v>105</v>
      </c>
      <c r="M14" s="31">
        <f t="shared" si="0"/>
        <v>32</v>
      </c>
      <c r="N14" s="21">
        <f t="shared" si="1"/>
        <v>763.09</v>
      </c>
      <c r="O14" s="21">
        <f t="shared" si="2"/>
        <v>584.85</v>
      </c>
    </row>
    <row r="15" spans="1:15" ht="28.5" x14ac:dyDescent="0.25">
      <c r="A15" s="224"/>
      <c r="B15" s="224"/>
      <c r="C15" s="119">
        <v>13</v>
      </c>
      <c r="D15" s="120" t="s">
        <v>427</v>
      </c>
      <c r="E15" s="119" t="s">
        <v>71</v>
      </c>
      <c r="F15" s="121" t="s">
        <v>72</v>
      </c>
      <c r="G15" s="121" t="s">
        <v>444</v>
      </c>
      <c r="H15" s="119" t="s">
        <v>25</v>
      </c>
      <c r="I15" s="67" t="s">
        <v>27</v>
      </c>
      <c r="J15" s="108">
        <v>1.34</v>
      </c>
      <c r="K15" s="52">
        <f>SUM(Reitoria!K16,Museu!K16,ESAG!K16,CEART!K16,FAED!K16,CEAD!K16,CEFID!K16,CERES!K16,CESFI!K16,CAV!K16,CCT!K16,CEO!K16,CEPLAN!K16,CEAVI!K16)</f>
        <v>325</v>
      </c>
      <c r="L15" s="30">
        <f>SUM((Reitoria!K16-Reitoria!L16),(Museu!K16-Museu!L16)*(ESAG!K16-ESAG!L16),(CEART!K16-CEART!L16),(FAED!K16-FAED!L16),(CEAD!K16-CEAD!L16),(CEFID!K16-CEFID!L16),(CERES!K16-CERES!L16),(CESFI!K16-CESFI!L16),(CAV!K16-CAV!L16),(CCT!K16-CCT!L16),(CEO!K16-CEO!L16),(CEPLAN!K16-CEPLAN!L16),(CEAVI!K16-CEAVI!L16))</f>
        <v>158</v>
      </c>
      <c r="M15" s="31">
        <f t="shared" si="0"/>
        <v>167</v>
      </c>
      <c r="N15" s="21">
        <f t="shared" si="1"/>
        <v>435.5</v>
      </c>
      <c r="O15" s="21">
        <f t="shared" si="2"/>
        <v>211.72</v>
      </c>
    </row>
    <row r="16" spans="1:15" ht="71.25" x14ac:dyDescent="0.25">
      <c r="A16" s="224"/>
      <c r="B16" s="224"/>
      <c r="C16" s="119">
        <v>14</v>
      </c>
      <c r="D16" s="120" t="s">
        <v>424</v>
      </c>
      <c r="E16" s="119" t="s">
        <v>73</v>
      </c>
      <c r="F16" s="121" t="s">
        <v>748</v>
      </c>
      <c r="G16" s="121" t="s">
        <v>445</v>
      </c>
      <c r="H16" s="119" t="s">
        <v>25</v>
      </c>
      <c r="I16" s="67" t="s">
        <v>27</v>
      </c>
      <c r="J16" s="108">
        <v>0.52</v>
      </c>
      <c r="K16" s="52">
        <f>SUM(Reitoria!K17,Museu!K17,ESAG!K17,CEART!K17,FAED!K17,CEAD!K17,CEFID!K17,CERES!K17,CESFI!K17,CAV!K17,CCT!K17,CEO!K17,CEPLAN!K17,CEAVI!K17)</f>
        <v>468</v>
      </c>
      <c r="L16" s="30">
        <f>SUM((Reitoria!K17-Reitoria!L17),(Museu!K17-Museu!L17)*(ESAG!K17-ESAG!L17),(CEART!K17-CEART!L17),(FAED!K17-FAED!L17),(CEAD!K17-CEAD!L17),(CEFID!K17-CEFID!L17),(CERES!K17-CERES!L17),(CESFI!K17-CESFI!L17),(CAV!K17-CAV!L17),(CCT!K17-CCT!L17),(CEO!K17-CEO!L17),(CEPLAN!K17-CEPLAN!L17),(CEAVI!K17-CEAVI!L17))</f>
        <v>398</v>
      </c>
      <c r="M16" s="31">
        <f t="shared" si="0"/>
        <v>70</v>
      </c>
      <c r="N16" s="21">
        <f t="shared" si="1"/>
        <v>243.36</v>
      </c>
      <c r="O16" s="21">
        <f t="shared" si="2"/>
        <v>206.96</v>
      </c>
    </row>
    <row r="17" spans="1:15" ht="42.75" x14ac:dyDescent="0.25">
      <c r="A17" s="217"/>
      <c r="B17" s="217"/>
      <c r="C17" s="119">
        <v>15</v>
      </c>
      <c r="D17" s="120" t="s">
        <v>427</v>
      </c>
      <c r="E17" s="119" t="s">
        <v>74</v>
      </c>
      <c r="F17" s="121" t="s">
        <v>75</v>
      </c>
      <c r="G17" s="121" t="s">
        <v>446</v>
      </c>
      <c r="H17" s="119" t="s">
        <v>25</v>
      </c>
      <c r="I17" s="67" t="s">
        <v>27</v>
      </c>
      <c r="J17" s="108">
        <v>0.95</v>
      </c>
      <c r="K17" s="52">
        <f>SUM(Reitoria!K18,Museu!K18,ESAG!K18,CEART!K18,FAED!K18,CEAD!K18,CEFID!K18,CERES!K18,CESFI!K18,CAV!K18,CCT!K18,CEO!K18,CEPLAN!K18,CEAVI!K18)</f>
        <v>445</v>
      </c>
      <c r="L17" s="30">
        <f>SUM((Reitoria!K18-Reitoria!L18),(Museu!K18-Museu!L18)*(ESAG!K18-ESAG!L18),(CEART!K18-CEART!L18),(FAED!K18-FAED!L18),(CEAD!K18-CEAD!L18),(CEFID!K18-CEFID!L18),(CERES!K18-CERES!L18),(CESFI!K18-CESFI!L18),(CAV!K18-CAV!L18),(CCT!K18-CCT!L18),(CEO!K18-CEO!L18),(CEPLAN!K18-CEPLAN!L18),(CEAVI!K18-CEAVI!L18))</f>
        <v>331</v>
      </c>
      <c r="M17" s="31">
        <f t="shared" si="0"/>
        <v>114</v>
      </c>
      <c r="N17" s="21">
        <f t="shared" si="1"/>
        <v>422.75</v>
      </c>
      <c r="O17" s="21">
        <f t="shared" si="2"/>
        <v>314.45</v>
      </c>
    </row>
    <row r="18" spans="1:15" ht="28.5" x14ac:dyDescent="0.25">
      <c r="A18" s="232">
        <v>3</v>
      </c>
      <c r="B18" s="225" t="s">
        <v>421</v>
      </c>
      <c r="C18" s="116">
        <v>16</v>
      </c>
      <c r="D18" s="117" t="s">
        <v>427</v>
      </c>
      <c r="E18" s="116" t="s">
        <v>76</v>
      </c>
      <c r="F18" s="118" t="s">
        <v>77</v>
      </c>
      <c r="G18" s="118" t="s">
        <v>447</v>
      </c>
      <c r="H18" s="116" t="s">
        <v>25</v>
      </c>
      <c r="I18" s="63" t="s">
        <v>27</v>
      </c>
      <c r="J18" s="107">
        <v>7.69</v>
      </c>
      <c r="K18" s="52">
        <f>SUM(Reitoria!K19,Museu!K19,ESAG!K19,CEART!K19,FAED!K19,CEAD!K19,CEFID!K19,CERES!K19,CESFI!K19,CAV!K19,CCT!K19,CEO!K19,CEPLAN!K19,CEAVI!K19)</f>
        <v>105</v>
      </c>
      <c r="L18" s="30">
        <f>SUM((Reitoria!K19-Reitoria!L19),(Museu!K19-Museu!L19)*(ESAG!K19-ESAG!L19),(CEART!K19-CEART!L19),(FAED!K19-FAED!L19),(CEAD!K19-CEAD!L19),(CEFID!K19-CEFID!L19),(CERES!K19-CERES!L19),(CESFI!K19-CESFI!L19),(CAV!K19-CAV!L19),(CCT!K19-CCT!L19),(CEO!K19-CEO!L19),(CEPLAN!K19-CEPLAN!L19),(CEAVI!K19-CEAVI!L19))</f>
        <v>17</v>
      </c>
      <c r="M18" s="31">
        <f t="shared" si="0"/>
        <v>88</v>
      </c>
      <c r="N18" s="21">
        <f t="shared" si="1"/>
        <v>807.45</v>
      </c>
      <c r="O18" s="21">
        <f t="shared" si="2"/>
        <v>130.73000000000002</v>
      </c>
    </row>
    <row r="19" spans="1:15" ht="28.5" x14ac:dyDescent="0.25">
      <c r="A19" s="232"/>
      <c r="B19" s="226"/>
      <c r="C19" s="116">
        <v>17</v>
      </c>
      <c r="D19" s="117" t="s">
        <v>427</v>
      </c>
      <c r="E19" s="116" t="s">
        <v>78</v>
      </c>
      <c r="F19" s="118" t="s">
        <v>79</v>
      </c>
      <c r="G19" s="118" t="s">
        <v>448</v>
      </c>
      <c r="H19" s="116" t="s">
        <v>25</v>
      </c>
      <c r="I19" s="63" t="s">
        <v>27</v>
      </c>
      <c r="J19" s="107">
        <v>15.31</v>
      </c>
      <c r="K19" s="52">
        <f>SUM(Reitoria!K20,Museu!K20,ESAG!K20,CEART!K20,FAED!K20,CEAD!K20,CEFID!K20,CERES!K20,CESFI!K20,CAV!K20,CCT!K20,CEO!K20,CEPLAN!K20,CEAVI!K20)</f>
        <v>166</v>
      </c>
      <c r="L19" s="30">
        <f>SUM((Reitoria!K20-Reitoria!L20),(Museu!K20-Museu!L20)*(ESAG!K20-ESAG!L20),(CEART!K20-CEART!L20),(FAED!K20-FAED!L20),(CEAD!K20-CEAD!L20),(CEFID!K20-CEFID!L20),(CERES!K20-CERES!L20),(CESFI!K20-CESFI!L20),(CAV!K20-CAV!L20),(CCT!K20-CCT!L20),(CEO!K20-CEO!L20),(CEPLAN!K20-CEPLAN!L20),(CEAVI!K20-CEAVI!L20))</f>
        <v>74</v>
      </c>
      <c r="M19" s="31">
        <f t="shared" si="0"/>
        <v>92</v>
      </c>
      <c r="N19" s="21">
        <f t="shared" si="1"/>
        <v>2541.46</v>
      </c>
      <c r="O19" s="21">
        <f t="shared" si="2"/>
        <v>1132.94</v>
      </c>
    </row>
    <row r="20" spans="1:15" ht="28.5" x14ac:dyDescent="0.25">
      <c r="A20" s="232"/>
      <c r="B20" s="227"/>
      <c r="C20" s="116">
        <v>18</v>
      </c>
      <c r="D20" s="117" t="s">
        <v>427</v>
      </c>
      <c r="E20" s="116" t="s">
        <v>80</v>
      </c>
      <c r="F20" s="118" t="s">
        <v>81</v>
      </c>
      <c r="G20" s="118" t="s">
        <v>449</v>
      </c>
      <c r="H20" s="116" t="s">
        <v>25</v>
      </c>
      <c r="I20" s="63" t="s">
        <v>27</v>
      </c>
      <c r="J20" s="107">
        <v>30</v>
      </c>
      <c r="K20" s="52">
        <f>SUM(Reitoria!K21,Museu!K21,ESAG!K21,CEART!K21,FAED!K21,CEAD!K21,CEFID!K21,CERES!K21,CESFI!K21,CAV!K21,CCT!K21,CEO!K21,CEPLAN!K21,CEAVI!K21)</f>
        <v>135</v>
      </c>
      <c r="L20" s="30">
        <f>SUM((Reitoria!K21-Reitoria!L21),(Museu!K21-Museu!L21)*(ESAG!K21-ESAG!L21),(CEART!K21-CEART!L21),(FAED!K21-FAED!L21),(CEAD!K21-CEAD!L21),(CEFID!K21-CEFID!L21),(CERES!K21-CERES!L21),(CESFI!K21-CESFI!L21),(CAV!K21-CAV!L21),(CCT!K21-CCT!L21),(CEO!K21-CEO!L21),(CEPLAN!K21-CEPLAN!L21),(CEAVI!K21-CEAVI!L21))</f>
        <v>60</v>
      </c>
      <c r="M20" s="31">
        <f t="shared" si="0"/>
        <v>75</v>
      </c>
      <c r="N20" s="21">
        <f t="shared" si="1"/>
        <v>4050</v>
      </c>
      <c r="O20" s="21">
        <f t="shared" si="2"/>
        <v>1800</v>
      </c>
    </row>
    <row r="21" spans="1:15" ht="85.5" x14ac:dyDescent="0.25">
      <c r="A21" s="216">
        <v>4</v>
      </c>
      <c r="B21" s="216" t="s">
        <v>450</v>
      </c>
      <c r="C21" s="119">
        <v>19</v>
      </c>
      <c r="D21" s="120" t="s">
        <v>422</v>
      </c>
      <c r="E21" s="119" t="s">
        <v>82</v>
      </c>
      <c r="F21" s="121" t="s">
        <v>451</v>
      </c>
      <c r="G21" s="121" t="s">
        <v>452</v>
      </c>
      <c r="H21" s="119" t="s">
        <v>40</v>
      </c>
      <c r="I21" s="67" t="s">
        <v>27</v>
      </c>
      <c r="J21" s="108">
        <v>3.1</v>
      </c>
      <c r="K21" s="52">
        <f>SUM(Reitoria!K22,Museu!K22,ESAG!K22,CEART!K22,FAED!K22,CEAD!K22,CEFID!K22,CERES!K22,CESFI!K22,CAV!K22,CCT!K22,CEO!K22,CEPLAN!K22,CEAVI!K22)</f>
        <v>1080</v>
      </c>
      <c r="L21" s="30">
        <f>SUM((Reitoria!K22-Reitoria!L22),(Museu!K22-Museu!L22)*(ESAG!K22-ESAG!L22),(CEART!K22-CEART!L22),(FAED!K22-FAED!L22),(CEAD!K22-CEAD!L22),(CEFID!K22-CEFID!L22),(CERES!K22-CERES!L22),(CESFI!K22-CESFI!L22),(CAV!K22-CAV!L22),(CCT!K22-CCT!L22),(CEO!K22-CEO!L22),(CEPLAN!K22-CEPLAN!L22),(CEAVI!K22-CEAVI!L22))</f>
        <v>325</v>
      </c>
      <c r="M21" s="31">
        <f t="shared" si="0"/>
        <v>755</v>
      </c>
      <c r="N21" s="21">
        <f t="shared" si="1"/>
        <v>3348</v>
      </c>
      <c r="O21" s="21">
        <f t="shared" si="2"/>
        <v>1007.5</v>
      </c>
    </row>
    <row r="22" spans="1:15" ht="57" x14ac:dyDescent="0.25">
      <c r="A22" s="224"/>
      <c r="B22" s="224"/>
      <c r="C22" s="119">
        <v>20</v>
      </c>
      <c r="D22" s="120" t="s">
        <v>422</v>
      </c>
      <c r="E22" s="119" t="s">
        <v>83</v>
      </c>
      <c r="F22" s="121" t="s">
        <v>453</v>
      </c>
      <c r="G22" s="121" t="s">
        <v>454</v>
      </c>
      <c r="H22" s="119" t="s">
        <v>40</v>
      </c>
      <c r="I22" s="67" t="s">
        <v>27</v>
      </c>
      <c r="J22" s="108">
        <v>1.66</v>
      </c>
      <c r="K22" s="52">
        <f>SUM(Reitoria!K23,Museu!K23,ESAG!K23,CEART!K23,FAED!K23,CEAD!K23,CEFID!K23,CERES!K23,CESFI!K23,CAV!K23,CCT!K23,CEO!K23,CEPLAN!K23,CEAVI!K23)</f>
        <v>1094</v>
      </c>
      <c r="L22" s="30">
        <f>SUM((Reitoria!K23-Reitoria!L23),(Museu!K23-Museu!L23)*(ESAG!K23-ESAG!L23),(CEART!K23-CEART!L23),(FAED!K23-FAED!L23),(CEAD!K23-CEAD!L23),(CEFID!K23-CEFID!L23),(CERES!K23-CERES!L23),(CESFI!K23-CESFI!L23),(CAV!K23-CAV!L23),(CCT!K23-CCT!L23),(CEO!K23-CEO!L23),(CEPLAN!K23-CEPLAN!L23),(CEAVI!K23-CEAVI!L23))</f>
        <v>422</v>
      </c>
      <c r="M22" s="31">
        <f t="shared" si="0"/>
        <v>672</v>
      </c>
      <c r="N22" s="21">
        <f t="shared" si="1"/>
        <v>1816.04</v>
      </c>
      <c r="O22" s="21">
        <f t="shared" si="2"/>
        <v>700.52</v>
      </c>
    </row>
    <row r="23" spans="1:15" ht="71.25" x14ac:dyDescent="0.25">
      <c r="A23" s="224"/>
      <c r="B23" s="224"/>
      <c r="C23" s="119">
        <v>21</v>
      </c>
      <c r="D23" s="120" t="s">
        <v>455</v>
      </c>
      <c r="E23" s="119" t="s">
        <v>84</v>
      </c>
      <c r="F23" s="121" t="s">
        <v>85</v>
      </c>
      <c r="G23" s="121" t="s">
        <v>456</v>
      </c>
      <c r="H23" s="119" t="s">
        <v>25</v>
      </c>
      <c r="I23" s="67" t="s">
        <v>27</v>
      </c>
      <c r="J23" s="108">
        <v>17</v>
      </c>
      <c r="K23" s="52">
        <f>SUM(Reitoria!K24,Museu!K24,ESAG!K24,CEART!K24,FAED!K24,CEAD!K24,CEFID!K24,CERES!K24,CESFI!K24,CAV!K24,CCT!K24,CEO!K24,CEPLAN!K24,CEAVI!K24)</f>
        <v>128</v>
      </c>
      <c r="L23" s="30">
        <f>SUM((Reitoria!K24-Reitoria!L24),(Museu!K24-Museu!L24)*(ESAG!K24-ESAG!L24),(CEART!K24-CEART!L24),(FAED!K24-FAED!L24),(CEAD!K24-CEAD!L24),(CEFID!K24-CEFID!L24),(CERES!K24-CERES!L24),(CESFI!K24-CESFI!L24),(CAV!K24-CAV!L24),(CCT!K24-CCT!L24),(CEO!K24-CEO!L24),(CEPLAN!K24-CEPLAN!L24),(CEAVI!K24-CEAVI!L24))</f>
        <v>44</v>
      </c>
      <c r="M23" s="31">
        <f t="shared" si="0"/>
        <v>84</v>
      </c>
      <c r="N23" s="21">
        <f t="shared" si="1"/>
        <v>2176</v>
      </c>
      <c r="O23" s="21">
        <f t="shared" si="2"/>
        <v>748</v>
      </c>
    </row>
    <row r="24" spans="1:15" ht="42.75" x14ac:dyDescent="0.25">
      <c r="A24" s="217"/>
      <c r="B24" s="217"/>
      <c r="C24" s="119">
        <v>22</v>
      </c>
      <c r="D24" s="120" t="s">
        <v>422</v>
      </c>
      <c r="E24" s="119" t="s">
        <v>86</v>
      </c>
      <c r="F24" s="121" t="s">
        <v>87</v>
      </c>
      <c r="G24" s="121" t="s">
        <v>457</v>
      </c>
      <c r="H24" s="119" t="s">
        <v>25</v>
      </c>
      <c r="I24" s="67" t="s">
        <v>27</v>
      </c>
      <c r="J24" s="108">
        <v>21.9</v>
      </c>
      <c r="K24" s="52">
        <f>SUM(Reitoria!K25,Museu!K25,ESAG!K25,CEART!K25,FAED!K25,CEAD!K25,CEFID!K25,CERES!K25,CESFI!K25,CAV!K25,CCT!K25,CEO!K25,CEPLAN!K25,CEAVI!K25)</f>
        <v>42</v>
      </c>
      <c r="L24" s="30">
        <f>SUM((Reitoria!K25-Reitoria!L25),(Museu!K25-Museu!L25)*(ESAG!K25-ESAG!L25),(CEART!K25-CEART!L25),(FAED!K25-FAED!L25),(CEAD!K25-CEAD!L25),(CEFID!K25-CEFID!L25),(CERES!K25-CERES!L25),(CESFI!K25-CESFI!L25),(CAV!K25-CAV!L25),(CCT!K25-CCT!L25),(CEO!K25-CEO!L25),(CEPLAN!K25-CEPLAN!L25),(CEAVI!K25-CEAVI!L25))</f>
        <v>22</v>
      </c>
      <c r="M24" s="31">
        <f t="shared" si="0"/>
        <v>20</v>
      </c>
      <c r="N24" s="21">
        <f t="shared" si="1"/>
        <v>919.8</v>
      </c>
      <c r="O24" s="21">
        <f t="shared" si="2"/>
        <v>481.79999999999995</v>
      </c>
    </row>
    <row r="25" spans="1:15" ht="42.75" x14ac:dyDescent="0.25">
      <c r="A25" s="225">
        <v>5</v>
      </c>
      <c r="B25" s="225" t="s">
        <v>421</v>
      </c>
      <c r="C25" s="116">
        <v>23</v>
      </c>
      <c r="D25" s="117" t="s">
        <v>424</v>
      </c>
      <c r="E25" s="116" t="s">
        <v>88</v>
      </c>
      <c r="F25" s="118" t="s">
        <v>89</v>
      </c>
      <c r="G25" s="118" t="s">
        <v>458</v>
      </c>
      <c r="H25" s="116" t="s">
        <v>25</v>
      </c>
      <c r="I25" s="69" t="s">
        <v>27</v>
      </c>
      <c r="J25" s="109">
        <v>8.91</v>
      </c>
      <c r="K25" s="52">
        <f>SUM(Reitoria!K26,Museu!K26,ESAG!K26,CEART!K26,FAED!K26,CEAD!K26,CEFID!K26,CERES!K26,CESFI!K26,CAV!K26,CCT!K26,CEO!K26,CEPLAN!K26,CEAVI!K26)</f>
        <v>62</v>
      </c>
      <c r="L25" s="30">
        <f>SUM((Reitoria!K26-Reitoria!L26),(Museu!K26-Museu!L26)*(ESAG!K26-ESAG!L26),(CEART!K26-CEART!L26),(FAED!K26-FAED!L26),(CEAD!K26-CEAD!L26),(CEFID!K26-CEFID!L26),(CERES!K26-CERES!L26),(CESFI!K26-CESFI!L26),(CAV!K26-CAV!L26),(CCT!K26-CCT!L26),(CEO!K26-CEO!L26),(CEPLAN!K26-CEPLAN!L26),(CEAVI!K26-CEAVI!L26))</f>
        <v>50</v>
      </c>
      <c r="M25" s="31">
        <f t="shared" si="0"/>
        <v>12</v>
      </c>
      <c r="N25" s="21">
        <f t="shared" si="1"/>
        <v>552.41999999999996</v>
      </c>
      <c r="O25" s="21">
        <f t="shared" si="2"/>
        <v>445.5</v>
      </c>
    </row>
    <row r="26" spans="1:15" ht="28.5" x14ac:dyDescent="0.25">
      <c r="A26" s="226"/>
      <c r="B26" s="226"/>
      <c r="C26" s="116">
        <v>24</v>
      </c>
      <c r="D26" s="117" t="s">
        <v>424</v>
      </c>
      <c r="E26" s="116" t="s">
        <v>90</v>
      </c>
      <c r="F26" s="118" t="s">
        <v>91</v>
      </c>
      <c r="G26" s="118" t="s">
        <v>459</v>
      </c>
      <c r="H26" s="116" t="s">
        <v>25</v>
      </c>
      <c r="I26" s="69" t="s">
        <v>27</v>
      </c>
      <c r="J26" s="109">
        <v>1.1399999999999999</v>
      </c>
      <c r="K26" s="52">
        <f>SUM(Reitoria!K27,Museu!K27,ESAG!K27,CEART!K27,FAED!K27,CEAD!K27,CEFID!K27,CERES!K27,CESFI!K27,CAV!K27,CCT!K27,CEO!K27,CEPLAN!K27,CEAVI!K27)</f>
        <v>225</v>
      </c>
      <c r="L26" s="30">
        <f>SUM((Reitoria!K27-Reitoria!L27),(Museu!K27-Museu!L27)*(ESAG!K27-ESAG!L27),(CEART!K27-CEART!L27),(FAED!K27-FAED!L27),(CEAD!K27-CEAD!L27),(CEFID!K27-CEFID!L27),(CERES!K27-CERES!L27),(CESFI!K27-CESFI!L27),(CAV!K27-CAV!L27),(CCT!K27-CCT!L27),(CEO!K27-CEO!L27),(CEPLAN!K27-CEPLAN!L27),(CEAVI!K27-CEAVI!L27))</f>
        <v>135</v>
      </c>
      <c r="M26" s="31">
        <f t="shared" si="0"/>
        <v>90</v>
      </c>
      <c r="N26" s="21">
        <f t="shared" si="1"/>
        <v>256.5</v>
      </c>
      <c r="O26" s="21">
        <f t="shared" si="2"/>
        <v>153.89999999999998</v>
      </c>
    </row>
    <row r="27" spans="1:15" ht="85.5" x14ac:dyDescent="0.25">
      <c r="A27" s="226"/>
      <c r="B27" s="226"/>
      <c r="C27" s="116">
        <v>25</v>
      </c>
      <c r="D27" s="117" t="s">
        <v>460</v>
      </c>
      <c r="E27" s="116" t="s">
        <v>92</v>
      </c>
      <c r="F27" s="118" t="s">
        <v>93</v>
      </c>
      <c r="G27" s="118" t="s">
        <v>461</v>
      </c>
      <c r="H27" s="116" t="s">
        <v>25</v>
      </c>
      <c r="I27" s="69" t="s">
        <v>27</v>
      </c>
      <c r="J27" s="109">
        <v>14.51</v>
      </c>
      <c r="K27" s="52">
        <f>SUM(Reitoria!K28,Museu!K28,ESAG!K28,CEART!K28,FAED!K28,CEAD!K28,CEFID!K28,CERES!K28,CESFI!K28,CAV!K28,CCT!K28,CEO!K28,CEPLAN!K28,CEAVI!K28)</f>
        <v>151</v>
      </c>
      <c r="L27" s="30">
        <f>SUM((Reitoria!K28-Reitoria!L28),(Museu!K28-Museu!L28)*(ESAG!K28-ESAG!L28),(CEART!K28-CEART!L28),(FAED!K28-FAED!L28),(CEAD!K28-CEAD!L28),(CEFID!K28-CEFID!L28),(CERES!K28-CERES!L28),(CESFI!K28-CESFI!L28),(CAV!K28-CAV!L28),(CCT!K28-CCT!L28),(CEO!K28-CEO!L28),(CEPLAN!K28-CEPLAN!L28),(CEAVI!K28-CEAVI!L28))</f>
        <v>25</v>
      </c>
      <c r="M27" s="31">
        <f t="shared" si="0"/>
        <v>126</v>
      </c>
      <c r="N27" s="21">
        <f t="shared" si="1"/>
        <v>2191.0099999999998</v>
      </c>
      <c r="O27" s="21">
        <f t="shared" si="2"/>
        <v>362.75</v>
      </c>
    </row>
    <row r="28" spans="1:15" x14ac:dyDescent="0.25">
      <c r="A28" s="226"/>
      <c r="B28" s="226"/>
      <c r="C28" s="116">
        <v>26</v>
      </c>
      <c r="D28" s="117" t="s">
        <v>422</v>
      </c>
      <c r="E28" s="116" t="s">
        <v>94</v>
      </c>
      <c r="F28" s="123" t="s">
        <v>95</v>
      </c>
      <c r="G28" s="123" t="s">
        <v>462</v>
      </c>
      <c r="H28" s="116" t="s">
        <v>25</v>
      </c>
      <c r="I28" s="63" t="s">
        <v>27</v>
      </c>
      <c r="J28" s="107">
        <v>6.5</v>
      </c>
      <c r="K28" s="52">
        <f>SUM(Reitoria!K29,Museu!K29,ESAG!K29,CEART!K29,FAED!K29,CEAD!K29,CEFID!K29,CERES!K29,CESFI!K29,CAV!K29,CCT!K29,CEO!K29,CEPLAN!K29,CEAVI!K29)</f>
        <v>70</v>
      </c>
      <c r="L28" s="30">
        <f>SUM((Reitoria!K29-Reitoria!L29),(Museu!K29-Museu!L29)*(ESAG!K29-ESAG!L29),(CEART!K29-CEART!L29),(FAED!K29-FAED!L29),(CEAD!K29-CEAD!L29),(CEFID!K29-CEFID!L29),(CERES!K29-CERES!L29),(CESFI!K29-CESFI!L29),(CAV!K29-CAV!L29),(CCT!K29-CCT!L29),(CEO!K29-CEO!L29),(CEPLAN!K29-CEPLAN!L29),(CEAVI!K29-CEAVI!L29))</f>
        <v>45</v>
      </c>
      <c r="M28" s="31">
        <f t="shared" si="0"/>
        <v>25</v>
      </c>
      <c r="N28" s="21">
        <f t="shared" si="1"/>
        <v>455</v>
      </c>
      <c r="O28" s="21">
        <f t="shared" si="2"/>
        <v>292.5</v>
      </c>
    </row>
    <row r="29" spans="1:15" x14ac:dyDescent="0.25">
      <c r="A29" s="226"/>
      <c r="B29" s="226"/>
      <c r="C29" s="116">
        <v>27</v>
      </c>
      <c r="D29" s="117" t="s">
        <v>422</v>
      </c>
      <c r="E29" s="116" t="s">
        <v>96</v>
      </c>
      <c r="F29" s="123" t="s">
        <v>97</v>
      </c>
      <c r="G29" s="123" t="s">
        <v>463</v>
      </c>
      <c r="H29" s="116" t="s">
        <v>25</v>
      </c>
      <c r="I29" s="63" t="s">
        <v>27</v>
      </c>
      <c r="J29" s="107">
        <v>9.43</v>
      </c>
      <c r="K29" s="52">
        <f>SUM(Reitoria!K30,Museu!K30,ESAG!K30,CEART!K30,FAED!K30,CEAD!K30,CEFID!K30,CERES!K30,CESFI!K30,CAV!K30,CCT!K30,CEO!K30,CEPLAN!K30,CEAVI!K30)</f>
        <v>203</v>
      </c>
      <c r="L29" s="30">
        <f>SUM((Reitoria!K30-Reitoria!L30),(Museu!K30-Museu!L30)*(ESAG!K30-ESAG!L30),(CEART!K30-CEART!L30),(FAED!K30-FAED!L30),(CEAD!K30-CEAD!L30),(CEFID!K30-CEFID!L30),(CERES!K30-CERES!L30),(CESFI!K30-CESFI!L30),(CAV!K30-CAV!L30),(CCT!K30-CCT!L30),(CEO!K30-CEO!L30),(CEPLAN!K30-CEPLAN!L30),(CEAVI!K30-CEAVI!L30))</f>
        <v>143</v>
      </c>
      <c r="M29" s="31">
        <f t="shared" si="0"/>
        <v>60</v>
      </c>
      <c r="N29" s="21">
        <f t="shared" si="1"/>
        <v>1914.29</v>
      </c>
      <c r="O29" s="21">
        <f t="shared" si="2"/>
        <v>1348.49</v>
      </c>
    </row>
    <row r="30" spans="1:15" x14ac:dyDescent="0.25">
      <c r="A30" s="227"/>
      <c r="B30" s="227"/>
      <c r="C30" s="116">
        <v>28</v>
      </c>
      <c r="D30" s="117" t="s">
        <v>422</v>
      </c>
      <c r="E30" s="116" t="s">
        <v>98</v>
      </c>
      <c r="F30" s="123" t="s">
        <v>37</v>
      </c>
      <c r="G30" s="123" t="s">
        <v>464</v>
      </c>
      <c r="H30" s="116" t="s">
        <v>25</v>
      </c>
      <c r="I30" s="63" t="s">
        <v>27</v>
      </c>
      <c r="J30" s="107">
        <v>8.43</v>
      </c>
      <c r="K30" s="52">
        <f>SUM(Reitoria!K31,Museu!K31,ESAG!K31,CEART!K31,FAED!K31,CEAD!K31,CEFID!K31,CERES!K31,CESFI!K31,CAV!K31,CCT!K31,CEO!K31,CEPLAN!K31,CEAVI!K31)</f>
        <v>178</v>
      </c>
      <c r="L30" s="30">
        <f>SUM((Reitoria!K31-Reitoria!L31),(Museu!K31-Museu!L31)*(ESAG!K31-ESAG!L31),(CEART!K31-CEART!L31),(FAED!K31-FAED!L31),(CEAD!K31-CEAD!L31),(CEFID!K31-CEFID!L31),(CERES!K31-CERES!L31),(CESFI!K31-CESFI!L31),(CAV!K31-CAV!L31),(CCT!K31-CCT!L31),(CEO!K31-CEO!L31),(CEPLAN!K31-CEPLAN!L31),(CEAVI!K31-CEAVI!L31))</f>
        <v>125</v>
      </c>
      <c r="M30" s="31">
        <f t="shared" si="0"/>
        <v>53</v>
      </c>
      <c r="N30" s="21">
        <f t="shared" si="1"/>
        <v>1500.54</v>
      </c>
      <c r="O30" s="21">
        <f t="shared" si="2"/>
        <v>1053.75</v>
      </c>
    </row>
    <row r="31" spans="1:15" ht="142.5" x14ac:dyDescent="0.25">
      <c r="A31" s="215">
        <v>6</v>
      </c>
      <c r="B31" s="216" t="s">
        <v>433</v>
      </c>
      <c r="C31" s="119">
        <v>29</v>
      </c>
      <c r="D31" s="120" t="s">
        <v>427</v>
      </c>
      <c r="E31" s="119" t="s">
        <v>99</v>
      </c>
      <c r="F31" s="121" t="s">
        <v>749</v>
      </c>
      <c r="G31" s="121" t="s">
        <v>465</v>
      </c>
      <c r="H31" s="119" t="s">
        <v>25</v>
      </c>
      <c r="I31" s="67" t="s">
        <v>27</v>
      </c>
      <c r="J31" s="108">
        <v>0.55000000000000004</v>
      </c>
      <c r="K31" s="52">
        <f>SUM(Reitoria!K32,Museu!K32,ESAG!K32,CEART!K32,FAED!K32,CEAD!K32,CEFID!K32,CERES!K32,CESFI!K32,CAV!K32,CCT!K32,CEO!K32,CEPLAN!K32,CEAVI!K32)</f>
        <v>10460</v>
      </c>
      <c r="L31" s="30">
        <f>SUM((Reitoria!K32-Reitoria!L32),(Museu!K32-Museu!L32)*(ESAG!K32-ESAG!L32),(CEART!K32-CEART!L32),(FAED!K32-FAED!L32),(CEAD!K32-CEAD!L32),(CEFID!K32-CEFID!L32),(CERES!K32-CERES!L32),(CESFI!K32-CESFI!L32),(CAV!K32-CAV!L32),(CCT!K32-CCT!L32),(CEO!K32-CEO!L32),(CEPLAN!K32-CEPLAN!L32),(CEAVI!K32-CEAVI!L32))</f>
        <v>9020</v>
      </c>
      <c r="M31" s="31">
        <f t="shared" si="0"/>
        <v>1440</v>
      </c>
      <c r="N31" s="21">
        <f t="shared" si="1"/>
        <v>5753.0000000000009</v>
      </c>
      <c r="O31" s="21">
        <f t="shared" si="2"/>
        <v>4961</v>
      </c>
    </row>
    <row r="32" spans="1:15" ht="128.25" x14ac:dyDescent="0.25">
      <c r="A32" s="215"/>
      <c r="B32" s="224"/>
      <c r="C32" s="119">
        <v>30</v>
      </c>
      <c r="D32" s="120" t="s">
        <v>427</v>
      </c>
      <c r="E32" s="119" t="s">
        <v>100</v>
      </c>
      <c r="F32" s="121" t="s">
        <v>750</v>
      </c>
      <c r="G32" s="121" t="s">
        <v>465</v>
      </c>
      <c r="H32" s="119" t="s">
        <v>25</v>
      </c>
      <c r="I32" s="67" t="s">
        <v>27</v>
      </c>
      <c r="J32" s="108">
        <v>0.54</v>
      </c>
      <c r="K32" s="52">
        <f>SUM(Reitoria!K33,Museu!K33,ESAG!K33,CEART!K33,FAED!K33,CEAD!K33,CEFID!K33,CERES!K33,CESFI!K33,CAV!K33,CCT!K33,CEO!K33,CEPLAN!K33,CEAVI!K33)</f>
        <v>9360</v>
      </c>
      <c r="L32" s="30">
        <f>SUM((Reitoria!K33-Reitoria!L33),(Museu!K33-Museu!L33)*(ESAG!K33-ESAG!L33),(CEART!K33-CEART!L33),(FAED!K33-FAED!L33),(CEAD!K33-CEAD!L33),(CEFID!K33-CEFID!L33),(CERES!K33-CERES!L33),(CESFI!K33-CESFI!L33),(CAV!K33-CAV!L33),(CCT!K33-CCT!L33),(CEO!K33-CEO!L33),(CEPLAN!K33-CEPLAN!L33),(CEAVI!K33-CEAVI!L33))</f>
        <v>7720</v>
      </c>
      <c r="M32" s="31">
        <f t="shared" si="0"/>
        <v>1640</v>
      </c>
      <c r="N32" s="21">
        <f t="shared" si="1"/>
        <v>5054.4000000000005</v>
      </c>
      <c r="O32" s="21">
        <f t="shared" si="2"/>
        <v>4168.8</v>
      </c>
    </row>
    <row r="33" spans="1:15" ht="142.5" x14ac:dyDescent="0.25">
      <c r="A33" s="215"/>
      <c r="B33" s="224"/>
      <c r="C33" s="119">
        <v>31</v>
      </c>
      <c r="D33" s="120" t="s">
        <v>427</v>
      </c>
      <c r="E33" s="119" t="s">
        <v>101</v>
      </c>
      <c r="F33" s="121" t="s">
        <v>751</v>
      </c>
      <c r="G33" s="121" t="s">
        <v>465</v>
      </c>
      <c r="H33" s="119" t="s">
        <v>25</v>
      </c>
      <c r="I33" s="67" t="s">
        <v>27</v>
      </c>
      <c r="J33" s="108">
        <v>0.54</v>
      </c>
      <c r="K33" s="52">
        <f>SUM(Reitoria!K34,Museu!K34,ESAG!K34,CEART!K34,FAED!K34,CEAD!K34,CEFID!K34,CERES!K34,CESFI!K34,CAV!K34,CCT!K34,CEO!K34,CEPLAN!K34,CEAVI!K34)</f>
        <v>660</v>
      </c>
      <c r="L33" s="30">
        <f>SUM((Reitoria!K34-Reitoria!L34),(Museu!K34-Museu!L34)*(ESAG!K34-ESAG!L34),(CEART!K34-CEART!L34),(FAED!K34-FAED!L34),(CEAD!K34-CEAD!L34),(CEFID!K34-CEFID!L34),(CERES!K34-CERES!L34),(CESFI!K34-CESFI!L34),(CAV!K34-CAV!L34),(CCT!K34-CCT!L34),(CEO!K34-CEO!L34),(CEPLAN!K34-CEPLAN!L34),(CEAVI!K34-CEAVI!L34))</f>
        <v>410</v>
      </c>
      <c r="M33" s="31">
        <f t="shared" si="0"/>
        <v>250</v>
      </c>
      <c r="N33" s="21">
        <f t="shared" si="1"/>
        <v>356.40000000000003</v>
      </c>
      <c r="O33" s="21">
        <f t="shared" si="2"/>
        <v>221.4</v>
      </c>
    </row>
    <row r="34" spans="1:15" ht="142.5" x14ac:dyDescent="0.25">
      <c r="A34" s="215"/>
      <c r="B34" s="217"/>
      <c r="C34" s="119">
        <v>32</v>
      </c>
      <c r="D34" s="120" t="s">
        <v>427</v>
      </c>
      <c r="E34" s="119" t="s">
        <v>102</v>
      </c>
      <c r="F34" s="121" t="s">
        <v>752</v>
      </c>
      <c r="G34" s="121" t="s">
        <v>465</v>
      </c>
      <c r="H34" s="119" t="s">
        <v>25</v>
      </c>
      <c r="I34" s="67" t="s">
        <v>27</v>
      </c>
      <c r="J34" s="108">
        <v>0.54</v>
      </c>
      <c r="K34" s="52">
        <f>SUM(Reitoria!K35,Museu!K35,ESAG!K35,CEART!K35,FAED!K35,CEAD!K35,CEFID!K35,CERES!K35,CESFI!K35,CAV!K35,CCT!K35,CEO!K35,CEPLAN!K35,CEAVI!K35)</f>
        <v>3260</v>
      </c>
      <c r="L34" s="30">
        <f>SUM((Reitoria!K35-Reitoria!L35),(Museu!K35-Museu!L35)*(ESAG!K35-ESAG!L35),(CEART!K35-CEART!L35),(FAED!K35-FAED!L35),(CEAD!K35-CEAD!L35),(CEFID!K35-CEFID!L35),(CERES!K35-CERES!L35),(CESFI!K35-CESFI!L35),(CAV!K35-CAV!L35),(CCT!K35-CCT!L35),(CEO!K35-CEO!L35),(CEPLAN!K35-CEPLAN!L35),(CEAVI!K35-CEAVI!L35))</f>
        <v>2210</v>
      </c>
      <c r="M34" s="31">
        <f t="shared" si="0"/>
        <v>1050</v>
      </c>
      <c r="N34" s="21">
        <f t="shared" si="1"/>
        <v>1760.4</v>
      </c>
      <c r="O34" s="21">
        <f t="shared" si="2"/>
        <v>1193.4000000000001</v>
      </c>
    </row>
    <row r="35" spans="1:15" ht="57" x14ac:dyDescent="0.25">
      <c r="A35" s="232">
        <v>7</v>
      </c>
      <c r="B35" s="225" t="s">
        <v>421</v>
      </c>
      <c r="C35" s="116">
        <v>33</v>
      </c>
      <c r="D35" s="117" t="s">
        <v>427</v>
      </c>
      <c r="E35" s="116" t="s">
        <v>103</v>
      </c>
      <c r="F35" s="118" t="s">
        <v>104</v>
      </c>
      <c r="G35" s="118" t="s">
        <v>466</v>
      </c>
      <c r="H35" s="116" t="s">
        <v>25</v>
      </c>
      <c r="I35" s="63" t="s">
        <v>27</v>
      </c>
      <c r="J35" s="107">
        <v>1.48</v>
      </c>
      <c r="K35" s="52">
        <f>SUM(Reitoria!K36,Museu!K36,ESAG!K36,CEART!K36,FAED!K36,CEAD!K36,CEFID!K36,CERES!K36,CESFI!K36,CAV!K36,CCT!K36,CEO!K36,CEPLAN!K36,CEAVI!K36)</f>
        <v>553</v>
      </c>
      <c r="L35" s="30">
        <f>SUM((Reitoria!K36-Reitoria!L36),(Museu!K36-Museu!L36)*(ESAG!K36-ESAG!L36),(CEART!K36-CEART!L36),(FAED!K36-FAED!L36),(CEAD!K36-CEAD!L36),(CEFID!K36-CEFID!L36),(CERES!K36-CERES!L36),(CESFI!K36-CESFI!L36),(CAV!K36-CAV!L36),(CCT!K36-CCT!L36),(CEO!K36-CEO!L36),(CEPLAN!K36-CEPLAN!L36),(CEAVI!K36-CEAVI!L36))</f>
        <v>273</v>
      </c>
      <c r="M35" s="31">
        <f t="shared" si="0"/>
        <v>280</v>
      </c>
      <c r="N35" s="21">
        <f t="shared" si="1"/>
        <v>818.43999999999994</v>
      </c>
      <c r="O35" s="21">
        <f t="shared" si="2"/>
        <v>404.04</v>
      </c>
    </row>
    <row r="36" spans="1:15" ht="57" x14ac:dyDescent="0.25">
      <c r="A36" s="232"/>
      <c r="B36" s="226"/>
      <c r="C36" s="116">
        <v>34</v>
      </c>
      <c r="D36" s="117" t="s">
        <v>427</v>
      </c>
      <c r="E36" s="116" t="s">
        <v>105</v>
      </c>
      <c r="F36" s="118" t="s">
        <v>106</v>
      </c>
      <c r="G36" s="118" t="s">
        <v>466</v>
      </c>
      <c r="H36" s="116" t="s">
        <v>25</v>
      </c>
      <c r="I36" s="63" t="s">
        <v>27</v>
      </c>
      <c r="J36" s="107">
        <v>1.48</v>
      </c>
      <c r="K36" s="52">
        <f>SUM(Reitoria!K37,Museu!K37,ESAG!K37,CEART!K37,FAED!K37,CEAD!K37,CEFID!K37,CERES!K37,CESFI!K37,CAV!K37,CCT!K37,CEO!K37,CEPLAN!K37,CEAVI!K37)</f>
        <v>551</v>
      </c>
      <c r="L36" s="30">
        <f>SUM((Reitoria!K37-Reitoria!L37),(Museu!K37-Museu!L37)*(ESAG!K37-ESAG!L37),(CEART!K37-CEART!L37),(FAED!K37-FAED!L37),(CEAD!K37-CEAD!L37),(CEFID!K37-CEFID!L37),(CERES!K37-CERES!L37),(CESFI!K37-CESFI!L37),(CAV!K37-CAV!L37),(CCT!K37-CCT!L37),(CEO!K37-CEO!L37),(CEPLAN!K37-CEPLAN!L37),(CEAVI!K37-CEAVI!L37))</f>
        <v>273</v>
      </c>
      <c r="M36" s="31">
        <f t="shared" si="0"/>
        <v>278</v>
      </c>
      <c r="N36" s="21">
        <f t="shared" si="1"/>
        <v>815.48</v>
      </c>
      <c r="O36" s="21">
        <f t="shared" si="2"/>
        <v>404.04</v>
      </c>
    </row>
    <row r="37" spans="1:15" ht="57" x14ac:dyDescent="0.25">
      <c r="A37" s="232"/>
      <c r="B37" s="226"/>
      <c r="C37" s="116">
        <v>35</v>
      </c>
      <c r="D37" s="117" t="s">
        <v>427</v>
      </c>
      <c r="E37" s="116" t="s">
        <v>107</v>
      </c>
      <c r="F37" s="118" t="s">
        <v>108</v>
      </c>
      <c r="G37" s="118" t="s">
        <v>466</v>
      </c>
      <c r="H37" s="116" t="s">
        <v>25</v>
      </c>
      <c r="I37" s="63" t="s">
        <v>27</v>
      </c>
      <c r="J37" s="107">
        <v>1.48</v>
      </c>
      <c r="K37" s="52">
        <f>SUM(Reitoria!K38,Museu!K38,ESAG!K38,CEART!K38,FAED!K38,CEAD!K38,CEFID!K38,CERES!K38,CESFI!K38,CAV!K38,CCT!K38,CEO!K38,CEPLAN!K38,CEAVI!K38)</f>
        <v>462</v>
      </c>
      <c r="L37" s="30">
        <f>SUM((Reitoria!K38-Reitoria!L38),(Museu!K38-Museu!L38)*(ESAG!K38-ESAG!L38),(CEART!K38-CEART!L38),(FAED!K38-FAED!L38),(CEAD!K38-CEAD!L38),(CEFID!K38-CEFID!L38),(CERES!K38-CERES!L38),(CESFI!K38-CESFI!L38),(CAV!K38-CAV!L38),(CCT!K38-CCT!L38),(CEO!K38-CEO!L38),(CEPLAN!K38-CEPLAN!L38),(CEAVI!K38-CEAVI!L38))</f>
        <v>188</v>
      </c>
      <c r="M37" s="31">
        <f t="shared" si="0"/>
        <v>274</v>
      </c>
      <c r="N37" s="21">
        <f t="shared" si="1"/>
        <v>683.76</v>
      </c>
      <c r="O37" s="21">
        <f t="shared" si="2"/>
        <v>278.24</v>
      </c>
    </row>
    <row r="38" spans="1:15" ht="57" x14ac:dyDescent="0.25">
      <c r="A38" s="232"/>
      <c r="B38" s="226"/>
      <c r="C38" s="116">
        <v>36</v>
      </c>
      <c r="D38" s="117" t="s">
        <v>427</v>
      </c>
      <c r="E38" s="116" t="s">
        <v>109</v>
      </c>
      <c r="F38" s="118" t="s">
        <v>110</v>
      </c>
      <c r="G38" s="118" t="s">
        <v>466</v>
      </c>
      <c r="H38" s="116" t="s">
        <v>25</v>
      </c>
      <c r="I38" s="63" t="s">
        <v>27</v>
      </c>
      <c r="J38" s="107">
        <v>1.48</v>
      </c>
      <c r="K38" s="52">
        <f>SUM(Reitoria!K39,Museu!K39,ESAG!K39,CEART!K39,FAED!K39,CEAD!K39,CEFID!K39,CERES!K39,CESFI!K39,CAV!K39,CCT!K39,CEO!K39,CEPLAN!K39,CEAVI!K39)</f>
        <v>517</v>
      </c>
      <c r="L38" s="30">
        <f>SUM((Reitoria!K39-Reitoria!L39),(Museu!K39-Museu!L39)*(ESAG!K39-ESAG!L39),(CEART!K39-CEART!L39),(FAED!K39-FAED!L39),(CEAD!K39-CEAD!L39),(CEFID!K39-CEFID!L39),(CERES!K39-CERES!L39),(CESFI!K39-CESFI!L39),(CAV!K39-CAV!L39),(CCT!K39-CCT!L39),(CEO!K39-CEO!L39),(CEPLAN!K39-CEPLAN!L39),(CEAVI!K39-CEAVI!L39))</f>
        <v>237</v>
      </c>
      <c r="M38" s="31">
        <f t="shared" si="0"/>
        <v>280</v>
      </c>
      <c r="N38" s="21">
        <f t="shared" si="1"/>
        <v>765.16</v>
      </c>
      <c r="O38" s="21">
        <f t="shared" si="2"/>
        <v>350.76</v>
      </c>
    </row>
    <row r="39" spans="1:15" x14ac:dyDescent="0.25">
      <c r="A39" s="232"/>
      <c r="B39" s="226"/>
      <c r="C39" s="116">
        <v>37</v>
      </c>
      <c r="D39" s="117" t="s">
        <v>427</v>
      </c>
      <c r="E39" s="116" t="s">
        <v>111</v>
      </c>
      <c r="F39" s="124" t="s">
        <v>753</v>
      </c>
      <c r="G39" s="124" t="s">
        <v>467</v>
      </c>
      <c r="H39" s="116" t="s">
        <v>25</v>
      </c>
      <c r="I39" s="63" t="s">
        <v>27</v>
      </c>
      <c r="J39" s="107">
        <v>1.03</v>
      </c>
      <c r="K39" s="52">
        <f>SUM(Reitoria!K40,Museu!K40,ESAG!K40,CEART!K40,FAED!K40,CEAD!K40,CEFID!K40,CERES!K40,CESFI!K40,CAV!K40,CCT!K40,CEO!K40,CEPLAN!K40,CEAVI!K40)</f>
        <v>1339</v>
      </c>
      <c r="L39" s="30">
        <f>SUM((Reitoria!K40-Reitoria!L40),(Museu!K40-Museu!L40)*(ESAG!K40-ESAG!L40),(CEART!K40-CEART!L40),(FAED!K40-FAED!L40),(CEAD!K40-CEAD!L40),(CEFID!K40-CEFID!L40),(CERES!K40-CERES!L40),(CESFI!K40-CESFI!L40),(CAV!K40-CAV!L40),(CCT!K40-CCT!L40),(CEO!K40-CEO!L40),(CEPLAN!K40-CEPLAN!L40),(CEAVI!K40-CEAVI!L40))</f>
        <v>873</v>
      </c>
      <c r="M39" s="31">
        <f t="shared" si="0"/>
        <v>466</v>
      </c>
      <c r="N39" s="21">
        <f t="shared" si="1"/>
        <v>1379.17</v>
      </c>
      <c r="O39" s="21">
        <f t="shared" si="2"/>
        <v>899.19</v>
      </c>
    </row>
    <row r="40" spans="1:15" x14ac:dyDescent="0.25">
      <c r="A40" s="232"/>
      <c r="B40" s="226"/>
      <c r="C40" s="116">
        <v>38</v>
      </c>
      <c r="D40" s="117" t="s">
        <v>427</v>
      </c>
      <c r="E40" s="116" t="s">
        <v>112</v>
      </c>
      <c r="F40" s="124" t="s">
        <v>754</v>
      </c>
      <c r="G40" s="124" t="s">
        <v>467</v>
      </c>
      <c r="H40" s="116" t="s">
        <v>25</v>
      </c>
      <c r="I40" s="63" t="s">
        <v>27</v>
      </c>
      <c r="J40" s="107">
        <v>1.03</v>
      </c>
      <c r="K40" s="52">
        <f>SUM(Reitoria!K41,Museu!K41,ESAG!K41,CEART!K41,FAED!K41,CEAD!K41,CEFID!K41,CERES!K41,CESFI!K41,CAV!K41,CCT!K41,CEO!K41,CEPLAN!K41,CEAVI!K41)</f>
        <v>772</v>
      </c>
      <c r="L40" s="30">
        <f>SUM((Reitoria!K41-Reitoria!L41),(Museu!K41-Museu!L41)*(ESAG!K41-ESAG!L41),(CEART!K41-CEART!L41),(FAED!K41-FAED!L41),(CEAD!K41-CEAD!L41),(CEFID!K41-CEFID!L41),(CERES!K41-CERES!L41),(CESFI!K41-CESFI!L41),(CAV!K41-CAV!L41),(CCT!K41-CCT!L41),(CEO!K41-CEO!L41),(CEPLAN!K41-CEPLAN!L41),(CEAVI!K41-CEAVI!L41))</f>
        <v>502</v>
      </c>
      <c r="M40" s="31">
        <f t="shared" si="0"/>
        <v>270</v>
      </c>
      <c r="N40" s="21">
        <f t="shared" si="1"/>
        <v>795.16</v>
      </c>
      <c r="O40" s="21">
        <f t="shared" si="2"/>
        <v>517.06000000000006</v>
      </c>
    </row>
    <row r="41" spans="1:15" x14ac:dyDescent="0.25">
      <c r="A41" s="232"/>
      <c r="B41" s="226"/>
      <c r="C41" s="116">
        <v>39</v>
      </c>
      <c r="D41" s="117" t="s">
        <v>427</v>
      </c>
      <c r="E41" s="116" t="s">
        <v>113</v>
      </c>
      <c r="F41" s="124" t="s">
        <v>755</v>
      </c>
      <c r="G41" s="124" t="s">
        <v>467</v>
      </c>
      <c r="H41" s="116" t="s">
        <v>25</v>
      </c>
      <c r="I41" s="63" t="s">
        <v>27</v>
      </c>
      <c r="J41" s="107">
        <v>1.04</v>
      </c>
      <c r="K41" s="52">
        <f>SUM(Reitoria!K42,Museu!K42,ESAG!K42,CEART!K42,FAED!K42,CEAD!K42,CEFID!K42,CERES!K42,CESFI!K42,CAV!K42,CCT!K42,CEO!K42,CEPLAN!K42,CEAVI!K42)</f>
        <v>610</v>
      </c>
      <c r="L41" s="30">
        <f>SUM((Reitoria!K42-Reitoria!L42),(Museu!K42-Museu!L42)*(ESAG!K42-ESAG!L42),(CEART!K42-CEART!L42),(FAED!K42-FAED!L42),(CEAD!K42-CEAD!L42),(CEFID!K42-CEFID!L42),(CERES!K42-CERES!L42),(CESFI!K42-CESFI!L42),(CAV!K42-CAV!L42),(CCT!K42-CCT!L42),(CEO!K42-CEO!L42),(CEPLAN!K42-CEPLAN!L42),(CEAVI!K42-CEAVI!L42))</f>
        <v>398</v>
      </c>
      <c r="M41" s="31">
        <f t="shared" si="0"/>
        <v>212</v>
      </c>
      <c r="N41" s="21">
        <f t="shared" si="1"/>
        <v>634.4</v>
      </c>
      <c r="O41" s="21">
        <f t="shared" si="2"/>
        <v>413.92</v>
      </c>
    </row>
    <row r="42" spans="1:15" x14ac:dyDescent="0.25">
      <c r="A42" s="232"/>
      <c r="B42" s="226"/>
      <c r="C42" s="116">
        <v>40</v>
      </c>
      <c r="D42" s="117" t="s">
        <v>427</v>
      </c>
      <c r="E42" s="116" t="s">
        <v>114</v>
      </c>
      <c r="F42" s="124" t="s">
        <v>756</v>
      </c>
      <c r="G42" s="124" t="s">
        <v>467</v>
      </c>
      <c r="H42" s="116" t="s">
        <v>25</v>
      </c>
      <c r="I42" s="63" t="s">
        <v>27</v>
      </c>
      <c r="J42" s="107">
        <v>1.02</v>
      </c>
      <c r="K42" s="52">
        <f>SUM(Reitoria!K43,Museu!K43,ESAG!K43,CEART!K43,FAED!K43,CEAD!K43,CEFID!K43,CERES!K43,CESFI!K43,CAV!K43,CCT!K43,CEO!K43,CEPLAN!K43,CEAVI!K43)</f>
        <v>568</v>
      </c>
      <c r="L42" s="30">
        <f>SUM((Reitoria!K43-Reitoria!L43),(Museu!K43-Museu!L43)*(ESAG!K43-ESAG!L43),(CEART!K43-CEART!L43),(FAED!K43-FAED!L43),(CEAD!K43-CEAD!L43),(CEFID!K43-CEFID!L43),(CERES!K43-CERES!L43),(CESFI!K43-CESFI!L43),(CAV!K43-CAV!L43),(CCT!K43-CCT!L43),(CEO!K43-CEO!L43),(CEPLAN!K43-CEPLAN!L43),(CEAVI!K43-CEAVI!L43))</f>
        <v>320</v>
      </c>
      <c r="M42" s="31">
        <f t="shared" si="0"/>
        <v>248</v>
      </c>
      <c r="N42" s="21">
        <f t="shared" si="1"/>
        <v>579.36</v>
      </c>
      <c r="O42" s="21">
        <f t="shared" si="2"/>
        <v>326.39999999999998</v>
      </c>
    </row>
    <row r="43" spans="1:15" x14ac:dyDescent="0.25">
      <c r="A43" s="232"/>
      <c r="B43" s="226"/>
      <c r="C43" s="116">
        <v>41</v>
      </c>
      <c r="D43" s="117" t="s">
        <v>427</v>
      </c>
      <c r="E43" s="116" t="s">
        <v>115</v>
      </c>
      <c r="F43" s="124" t="s">
        <v>757</v>
      </c>
      <c r="G43" s="124" t="s">
        <v>467</v>
      </c>
      <c r="H43" s="116" t="s">
        <v>25</v>
      </c>
      <c r="I43" s="63" t="s">
        <v>27</v>
      </c>
      <c r="J43" s="107">
        <v>1.03</v>
      </c>
      <c r="K43" s="52">
        <f>SUM(Reitoria!K44,Museu!K44,ESAG!K44,CEART!K44,FAED!K44,CEAD!K44,CEFID!K44,CERES!K44,CESFI!K44,CAV!K44,CCT!K44,CEO!K44,CEPLAN!K44,CEAVI!K44)</f>
        <v>532</v>
      </c>
      <c r="L43" s="30">
        <f>SUM((Reitoria!K44-Reitoria!L44),(Museu!K44-Museu!L44)*(ESAG!K44-ESAG!L44),(CEART!K44-CEART!L44),(FAED!K44-FAED!L44),(CEAD!K44-CEAD!L44),(CEFID!K44-CEFID!L44),(CERES!K44-CERES!L44),(CESFI!K44-CESFI!L44),(CAV!K44-CAV!L44),(CCT!K44-CCT!L44),(CEO!K44-CEO!L44),(CEPLAN!K44-CEPLAN!L44),(CEAVI!K44-CEAVI!L44))</f>
        <v>224</v>
      </c>
      <c r="M43" s="31">
        <f t="shared" si="0"/>
        <v>308</v>
      </c>
      <c r="N43" s="21">
        <f t="shared" si="1"/>
        <v>547.96</v>
      </c>
      <c r="O43" s="21">
        <f t="shared" si="2"/>
        <v>230.72</v>
      </c>
    </row>
    <row r="44" spans="1:15" x14ac:dyDescent="0.25">
      <c r="A44" s="232"/>
      <c r="B44" s="226"/>
      <c r="C44" s="116">
        <v>42</v>
      </c>
      <c r="D44" s="117" t="s">
        <v>427</v>
      </c>
      <c r="E44" s="125" t="s">
        <v>116</v>
      </c>
      <c r="F44" s="124" t="s">
        <v>468</v>
      </c>
      <c r="G44" s="124" t="s">
        <v>469</v>
      </c>
      <c r="H44" s="125" t="s">
        <v>25</v>
      </c>
      <c r="I44" s="63" t="s">
        <v>27</v>
      </c>
      <c r="J44" s="107">
        <v>13.04</v>
      </c>
      <c r="K44" s="52">
        <f>SUM(Reitoria!K45,Museu!K45,ESAG!K45,CEART!K45,FAED!K45,CEAD!K45,CEFID!K45,CERES!K45,CESFI!K45,CAV!K45,CCT!K45,CEO!K45,CEPLAN!K45,CEAVI!K45)</f>
        <v>61</v>
      </c>
      <c r="L44" s="30">
        <f>SUM((Reitoria!K45-Reitoria!L45),(Museu!K45-Museu!L45)*(ESAG!K45-ESAG!L45),(CEART!K45-CEART!L45),(FAED!K45-FAED!L45),(CEAD!K45-CEAD!L45),(CEFID!K45-CEFID!L45),(CERES!K45-CERES!L45),(CESFI!K45-CESFI!L45),(CAV!K45-CAV!L45),(CCT!K45-CCT!L45),(CEO!K45-CEO!L45),(CEPLAN!K45-CEPLAN!L45),(CEAVI!K45-CEAVI!L45))</f>
        <v>42</v>
      </c>
      <c r="M44" s="31">
        <f t="shared" si="0"/>
        <v>19</v>
      </c>
      <c r="N44" s="21">
        <f t="shared" si="1"/>
        <v>795.43999999999994</v>
      </c>
      <c r="O44" s="21">
        <f t="shared" si="2"/>
        <v>547.67999999999995</v>
      </c>
    </row>
    <row r="45" spans="1:15" x14ac:dyDescent="0.25">
      <c r="A45" s="232"/>
      <c r="B45" s="226"/>
      <c r="C45" s="116">
        <v>43</v>
      </c>
      <c r="D45" s="117" t="s">
        <v>427</v>
      </c>
      <c r="E45" s="125" t="s">
        <v>117</v>
      </c>
      <c r="F45" s="124" t="s">
        <v>758</v>
      </c>
      <c r="G45" s="124" t="s">
        <v>470</v>
      </c>
      <c r="H45" s="125" t="s">
        <v>25</v>
      </c>
      <c r="I45" s="63" t="s">
        <v>27</v>
      </c>
      <c r="J45" s="107">
        <v>1.53</v>
      </c>
      <c r="K45" s="52">
        <f>SUM(Reitoria!K46,Museu!K46,ESAG!K46,CEART!K46,FAED!K46,CEAD!K46,CEFID!K46,CERES!K46,CESFI!K46,CAV!K46,CCT!K46,CEO!K46,CEPLAN!K46,CEAVI!K46)</f>
        <v>58</v>
      </c>
      <c r="L45" s="30">
        <f>SUM((Reitoria!K46-Reitoria!L46),(Museu!K46-Museu!L46)*(ESAG!K46-ESAG!L46),(CEART!K46-CEART!L46),(FAED!K46-FAED!L46),(CEAD!K46-CEAD!L46),(CEFID!K46-CEFID!L46),(CERES!K46-CERES!L46),(CESFI!K46-CESFI!L46),(CAV!K46-CAV!L46),(CCT!K46-CCT!L46),(CEO!K46-CEO!L46),(CEPLAN!K46-CEPLAN!L46),(CEAVI!K46-CEAVI!L46))</f>
        <v>48</v>
      </c>
      <c r="M45" s="31">
        <f t="shared" si="0"/>
        <v>10</v>
      </c>
      <c r="N45" s="21">
        <f t="shared" si="1"/>
        <v>88.74</v>
      </c>
      <c r="O45" s="21">
        <f t="shared" si="2"/>
        <v>73.44</v>
      </c>
    </row>
    <row r="46" spans="1:15" x14ac:dyDescent="0.25">
      <c r="A46" s="232"/>
      <c r="B46" s="226"/>
      <c r="C46" s="116">
        <v>44</v>
      </c>
      <c r="D46" s="117" t="s">
        <v>427</v>
      </c>
      <c r="E46" s="125" t="s">
        <v>118</v>
      </c>
      <c r="F46" s="124" t="s">
        <v>759</v>
      </c>
      <c r="G46" s="124" t="s">
        <v>470</v>
      </c>
      <c r="H46" s="125" t="s">
        <v>25</v>
      </c>
      <c r="I46" s="63" t="s">
        <v>27</v>
      </c>
      <c r="J46" s="107">
        <v>1.54</v>
      </c>
      <c r="K46" s="52">
        <f>SUM(Reitoria!K47,Museu!K47,ESAG!K47,CEART!K47,FAED!K47,CEAD!K47,CEFID!K47,CERES!K47,CESFI!K47,CAV!K47,CCT!K47,CEO!K47,CEPLAN!K47,CEAVI!K47)</f>
        <v>48</v>
      </c>
      <c r="L46" s="30">
        <f>SUM((Reitoria!K47-Reitoria!L47),(Museu!K47-Museu!L47)*(ESAG!K47-ESAG!L47),(CEART!K47-CEART!L47),(FAED!K47-FAED!L47),(CEAD!K47-CEAD!L47),(CEFID!K47-CEFID!L47),(CERES!K47-CERES!L47),(CESFI!K47-CESFI!L47),(CAV!K47-CAV!L47),(CCT!K47-CCT!L47),(CEO!K47-CEO!L47),(CEPLAN!K47-CEPLAN!L47),(CEAVI!K47-CEAVI!L47))</f>
        <v>48</v>
      </c>
      <c r="M46" s="31">
        <f t="shared" si="0"/>
        <v>0</v>
      </c>
      <c r="N46" s="21">
        <f t="shared" si="1"/>
        <v>73.92</v>
      </c>
      <c r="O46" s="21">
        <f t="shared" si="2"/>
        <v>73.92</v>
      </c>
    </row>
    <row r="47" spans="1:15" x14ac:dyDescent="0.25">
      <c r="A47" s="232"/>
      <c r="B47" s="226"/>
      <c r="C47" s="116">
        <v>45</v>
      </c>
      <c r="D47" s="117" t="s">
        <v>427</v>
      </c>
      <c r="E47" s="125" t="s">
        <v>119</v>
      </c>
      <c r="F47" s="124" t="s">
        <v>760</v>
      </c>
      <c r="G47" s="124" t="s">
        <v>470</v>
      </c>
      <c r="H47" s="125" t="s">
        <v>25</v>
      </c>
      <c r="I47" s="63" t="s">
        <v>27</v>
      </c>
      <c r="J47" s="107">
        <v>1.54</v>
      </c>
      <c r="K47" s="52">
        <f>SUM(Reitoria!K48,Museu!K48,ESAG!K48,CEART!K48,FAED!K48,CEAD!K48,CEFID!K48,CERES!K48,CESFI!K48,CAV!K48,CCT!K48,CEO!K48,CEPLAN!K48,CEAVI!K48)</f>
        <v>72</v>
      </c>
      <c r="L47" s="30">
        <f>SUM((Reitoria!K48-Reitoria!L48),(Museu!K48-Museu!L48)*(ESAG!K48-ESAG!L48),(CEART!K48-CEART!L48),(FAED!K48-FAED!L48),(CEAD!K48-CEAD!L48),(CEFID!K48-CEFID!L48),(CERES!K48-CERES!L48),(CESFI!K48-CESFI!L48),(CAV!K48-CAV!L48),(CCT!K48-CCT!L48),(CEO!K48-CEO!L48),(CEPLAN!K48-CEPLAN!L48),(CEAVI!K48-CEAVI!L48))</f>
        <v>72</v>
      </c>
      <c r="M47" s="31">
        <f t="shared" si="0"/>
        <v>0</v>
      </c>
      <c r="N47" s="21">
        <f t="shared" si="1"/>
        <v>110.88</v>
      </c>
      <c r="O47" s="21">
        <f t="shared" si="2"/>
        <v>110.88</v>
      </c>
    </row>
    <row r="48" spans="1:15" x14ac:dyDescent="0.25">
      <c r="A48" s="232"/>
      <c r="B48" s="226"/>
      <c r="C48" s="116">
        <v>46</v>
      </c>
      <c r="D48" s="117" t="s">
        <v>427</v>
      </c>
      <c r="E48" s="125" t="s">
        <v>120</v>
      </c>
      <c r="F48" s="124" t="s">
        <v>761</v>
      </c>
      <c r="G48" s="124" t="s">
        <v>470</v>
      </c>
      <c r="H48" s="125" t="s">
        <v>25</v>
      </c>
      <c r="I48" s="63" t="s">
        <v>27</v>
      </c>
      <c r="J48" s="107">
        <v>1.54</v>
      </c>
      <c r="K48" s="52">
        <f>SUM(Reitoria!K49,Museu!K49,ESAG!K49,CEART!K49,FAED!K49,CEAD!K49,CEFID!K49,CERES!K49,CESFI!K49,CAV!K49,CCT!K49,CEO!K49,CEPLAN!K49,CEAVI!K49)</f>
        <v>48</v>
      </c>
      <c r="L48" s="30">
        <f>SUM((Reitoria!K49-Reitoria!L49),(Museu!K49-Museu!L49)*(ESAG!K49-ESAG!L49),(CEART!K49-CEART!L49),(FAED!K49-FAED!L49),(CEAD!K49-CEAD!L49),(CEFID!K49-CEFID!L49),(CERES!K49-CERES!L49),(CESFI!K49-CESFI!L49),(CAV!K49-CAV!L49),(CCT!K49-CCT!L49),(CEO!K49-CEO!L49),(CEPLAN!K49-CEPLAN!L49),(CEAVI!K49-CEAVI!L49))</f>
        <v>48</v>
      </c>
      <c r="M48" s="31">
        <f t="shared" si="0"/>
        <v>0</v>
      </c>
      <c r="N48" s="21">
        <f t="shared" si="1"/>
        <v>73.92</v>
      </c>
      <c r="O48" s="21">
        <f t="shared" si="2"/>
        <v>73.92</v>
      </c>
    </row>
    <row r="49" spans="1:15" x14ac:dyDescent="0.25">
      <c r="A49" s="232"/>
      <c r="B49" s="226"/>
      <c r="C49" s="116">
        <v>47</v>
      </c>
      <c r="D49" s="117" t="s">
        <v>427</v>
      </c>
      <c r="E49" s="125" t="s">
        <v>121</v>
      </c>
      <c r="F49" s="124" t="s">
        <v>762</v>
      </c>
      <c r="G49" s="124" t="s">
        <v>470</v>
      </c>
      <c r="H49" s="125" t="s">
        <v>25</v>
      </c>
      <c r="I49" s="63" t="s">
        <v>27</v>
      </c>
      <c r="J49" s="107">
        <v>1.54</v>
      </c>
      <c r="K49" s="52">
        <f>SUM(Reitoria!K50,Museu!K50,ESAG!K50,CEART!K50,FAED!K50,CEAD!K50,CEFID!K50,CERES!K50,CESFI!K50,CAV!K50,CCT!K50,CEO!K50,CEPLAN!K50,CEAVI!K50)</f>
        <v>48</v>
      </c>
      <c r="L49" s="30">
        <f>SUM((Reitoria!K50-Reitoria!L50),(Museu!K50-Museu!L50)*(ESAG!K50-ESAG!L50),(CEART!K50-CEART!L50),(FAED!K50-FAED!L50),(CEAD!K50-CEAD!L50),(CEFID!K50-CEFID!L50),(CERES!K50-CERES!L50),(CESFI!K50-CESFI!L50),(CAV!K50-CAV!L50),(CCT!K50-CCT!L50),(CEO!K50-CEO!L50),(CEPLAN!K50-CEPLAN!L50),(CEAVI!K50-CEAVI!L50))</f>
        <v>48</v>
      </c>
      <c r="M49" s="31">
        <f t="shared" si="0"/>
        <v>0</v>
      </c>
      <c r="N49" s="21">
        <f t="shared" si="1"/>
        <v>73.92</v>
      </c>
      <c r="O49" s="21">
        <f t="shared" si="2"/>
        <v>73.92</v>
      </c>
    </row>
    <row r="50" spans="1:15" x14ac:dyDescent="0.25">
      <c r="A50" s="232"/>
      <c r="B50" s="226"/>
      <c r="C50" s="116">
        <v>48</v>
      </c>
      <c r="D50" s="117" t="s">
        <v>427</v>
      </c>
      <c r="E50" s="125" t="s">
        <v>122</v>
      </c>
      <c r="F50" s="124" t="s">
        <v>763</v>
      </c>
      <c r="G50" s="124" t="s">
        <v>471</v>
      </c>
      <c r="H50" s="125" t="s">
        <v>29</v>
      </c>
      <c r="I50" s="63" t="s">
        <v>27</v>
      </c>
      <c r="J50" s="107">
        <v>2.62</v>
      </c>
      <c r="K50" s="52">
        <f>SUM(Reitoria!K51,Museu!K51,ESAG!K51,CEART!K51,FAED!K51,CEAD!K51,CEFID!K51,CERES!K51,CESFI!K51,CAV!K51,CCT!K51,CEO!K51,CEPLAN!K51,CEAVI!K51)</f>
        <v>190</v>
      </c>
      <c r="L50" s="30">
        <f>SUM((Reitoria!K51-Reitoria!L51),(Museu!K51-Museu!L51)*(ESAG!K51-ESAG!L51),(CEART!K51-CEART!L51),(FAED!K51-FAED!L51),(CEAD!K51-CEAD!L51),(CEFID!K51-CEFID!L51),(CERES!K51-CERES!L51),(CESFI!K51-CESFI!L51),(CAV!K51-CAV!L51),(CCT!K51-CCT!L51),(CEO!K51-CEO!L51),(CEPLAN!K51-CEPLAN!L51),(CEAVI!K51-CEAVI!L51))</f>
        <v>110</v>
      </c>
      <c r="M50" s="31">
        <f t="shared" si="0"/>
        <v>80</v>
      </c>
      <c r="N50" s="21">
        <f t="shared" si="1"/>
        <v>497.8</v>
      </c>
      <c r="O50" s="21">
        <f t="shared" si="2"/>
        <v>288.2</v>
      </c>
    </row>
    <row r="51" spans="1:15" x14ac:dyDescent="0.25">
      <c r="A51" s="232"/>
      <c r="B51" s="226"/>
      <c r="C51" s="116">
        <v>49</v>
      </c>
      <c r="D51" s="126" t="s">
        <v>472</v>
      </c>
      <c r="E51" s="125" t="s">
        <v>123</v>
      </c>
      <c r="F51" s="127" t="s">
        <v>473</v>
      </c>
      <c r="G51" s="127" t="s">
        <v>474</v>
      </c>
      <c r="H51" s="116" t="s">
        <v>25</v>
      </c>
      <c r="I51" s="63" t="s">
        <v>27</v>
      </c>
      <c r="J51" s="107">
        <v>12.24</v>
      </c>
      <c r="K51" s="52">
        <f>SUM(Reitoria!K52,Museu!K52,ESAG!K52,CEART!K52,FAED!K52,CEAD!K52,CEFID!K52,CERES!K52,CESFI!K52,CAV!K52,CCT!K52,CEO!K52,CEPLAN!K52,CEAVI!K52)</f>
        <v>30</v>
      </c>
      <c r="L51" s="30">
        <f>SUM((Reitoria!K52-Reitoria!L52),(Museu!K52-Museu!L52)*(ESAG!K52-ESAG!L52),(CEART!K52-CEART!L52),(FAED!K52-FAED!L52),(CEAD!K52-CEAD!L52),(CEFID!K52-CEFID!L52),(CERES!K52-CERES!L52),(CESFI!K52-CESFI!L52),(CAV!K52-CAV!L52),(CCT!K52-CCT!L52),(CEO!K52-CEO!L52),(CEPLAN!K52-CEPLAN!L52),(CEAVI!K52-CEAVI!L52))</f>
        <v>9</v>
      </c>
      <c r="M51" s="31">
        <f t="shared" si="0"/>
        <v>21</v>
      </c>
      <c r="N51" s="21">
        <f t="shared" si="1"/>
        <v>367.2</v>
      </c>
      <c r="O51" s="21">
        <f t="shared" si="2"/>
        <v>110.16</v>
      </c>
    </row>
    <row r="52" spans="1:15" x14ac:dyDescent="0.25">
      <c r="A52" s="232"/>
      <c r="B52" s="226"/>
      <c r="C52" s="116">
        <v>50</v>
      </c>
      <c r="D52" s="117" t="s">
        <v>427</v>
      </c>
      <c r="E52" s="125" t="s">
        <v>124</v>
      </c>
      <c r="F52" s="128" t="s">
        <v>30</v>
      </c>
      <c r="G52" s="128" t="s">
        <v>475</v>
      </c>
      <c r="H52" s="116" t="s">
        <v>31</v>
      </c>
      <c r="I52" s="63" t="s">
        <v>27</v>
      </c>
      <c r="J52" s="107">
        <v>194.46</v>
      </c>
      <c r="K52" s="52">
        <f>SUM(Reitoria!K53,Museu!K53,ESAG!K53,CEART!K53,FAED!K53,CEAD!K53,CEFID!K53,CERES!K53,CESFI!K53,CAV!K53,CCT!K53,CEO!K53,CEPLAN!K53,CEAVI!K53)</f>
        <v>5</v>
      </c>
      <c r="L52" s="30">
        <f>SUM((Reitoria!K53-Reitoria!L53),(Museu!K53-Museu!L53)*(ESAG!K53-ESAG!L53),(CEART!K53-CEART!L53),(FAED!K53-FAED!L53),(CEAD!K53-CEAD!L53),(CEFID!K53-CEFID!L53),(CERES!K53-CERES!L53),(CESFI!K53-CESFI!L53),(CAV!K53-CAV!L53),(CCT!K53-CCT!L53),(CEO!K53-CEO!L53),(CEPLAN!K53-CEPLAN!L53),(CEAVI!K53-CEAVI!L53))</f>
        <v>4</v>
      </c>
      <c r="M52" s="31">
        <f t="shared" si="0"/>
        <v>1</v>
      </c>
      <c r="N52" s="21">
        <f t="shared" si="1"/>
        <v>972.30000000000007</v>
      </c>
      <c r="O52" s="21">
        <f t="shared" si="2"/>
        <v>777.84</v>
      </c>
    </row>
    <row r="53" spans="1:15" ht="42.75" x14ac:dyDescent="0.25">
      <c r="A53" s="232"/>
      <c r="B53" s="226"/>
      <c r="C53" s="116">
        <v>51</v>
      </c>
      <c r="D53" s="117" t="s">
        <v>427</v>
      </c>
      <c r="E53" s="125" t="s">
        <v>125</v>
      </c>
      <c r="F53" s="118" t="s">
        <v>126</v>
      </c>
      <c r="G53" s="118" t="s">
        <v>476</v>
      </c>
      <c r="H53" s="116" t="s">
        <v>25</v>
      </c>
      <c r="I53" s="63" t="s">
        <v>27</v>
      </c>
      <c r="J53" s="107">
        <v>1.62</v>
      </c>
      <c r="K53" s="52">
        <f>SUM(Reitoria!K54,Museu!K54,ESAG!K54,CEART!K54,FAED!K54,CEAD!K54,CEFID!K54,CERES!K54,CESFI!K54,CAV!K54,CCT!K54,CEO!K54,CEPLAN!K54,CEAVI!K54)</f>
        <v>301</v>
      </c>
      <c r="L53" s="30">
        <f>SUM((Reitoria!K54-Reitoria!L54),(Museu!K54-Museu!L54)*(ESAG!K54-ESAG!L54),(CEART!K54-CEART!L54),(FAED!K54-FAED!L54),(CEAD!K54-CEAD!L54),(CEFID!K54-CEFID!L54),(CERES!K54-CERES!L54),(CESFI!K54-CESFI!L54),(CAV!K54-CAV!L54),(CCT!K54-CCT!L54),(CEO!K54-CEO!L54),(CEPLAN!K54-CEPLAN!L54),(CEAVI!K54-CEAVI!L54))</f>
        <v>238</v>
      </c>
      <c r="M53" s="31">
        <f t="shared" si="0"/>
        <v>63</v>
      </c>
      <c r="N53" s="21">
        <f t="shared" si="1"/>
        <v>487.62</v>
      </c>
      <c r="O53" s="21">
        <f t="shared" si="2"/>
        <v>385.56</v>
      </c>
    </row>
    <row r="54" spans="1:15" ht="42.75" x14ac:dyDescent="0.25">
      <c r="A54" s="232"/>
      <c r="B54" s="226"/>
      <c r="C54" s="116">
        <v>52</v>
      </c>
      <c r="D54" s="117" t="s">
        <v>427</v>
      </c>
      <c r="E54" s="125" t="s">
        <v>127</v>
      </c>
      <c r="F54" s="118" t="s">
        <v>128</v>
      </c>
      <c r="G54" s="118" t="s">
        <v>477</v>
      </c>
      <c r="H54" s="116" t="s">
        <v>25</v>
      </c>
      <c r="I54" s="63" t="s">
        <v>27</v>
      </c>
      <c r="J54" s="107">
        <v>1.62</v>
      </c>
      <c r="K54" s="52">
        <f>SUM(Reitoria!K55,Museu!K55,ESAG!K55,CEART!K55,FAED!K55,CEAD!K55,CEFID!K55,CERES!K55,CESFI!K55,CAV!K55,CCT!K55,CEO!K55,CEPLAN!K55,CEAVI!K55)</f>
        <v>311</v>
      </c>
      <c r="L54" s="30">
        <f>SUM((Reitoria!K55-Reitoria!L55),(Museu!K55-Museu!L55)*(ESAG!K55-ESAG!L55),(CEART!K55-CEART!L55),(FAED!K55-FAED!L55),(CEAD!K55-CEAD!L55),(CEFID!K55-CEFID!L55),(CERES!K55-CERES!L55),(CESFI!K55-CESFI!L55),(CAV!K55-CAV!L55),(CCT!K55-CCT!L55),(CEO!K55-CEO!L55),(CEPLAN!K55-CEPLAN!L55),(CEAVI!K55-CEAVI!L55))</f>
        <v>300</v>
      </c>
      <c r="M54" s="31">
        <f t="shared" si="0"/>
        <v>11</v>
      </c>
      <c r="N54" s="21">
        <f t="shared" si="1"/>
        <v>503.82000000000005</v>
      </c>
      <c r="O54" s="21">
        <f t="shared" si="2"/>
        <v>486.00000000000006</v>
      </c>
    </row>
    <row r="55" spans="1:15" ht="42.75" x14ac:dyDescent="0.25">
      <c r="A55" s="232"/>
      <c r="B55" s="226"/>
      <c r="C55" s="116">
        <v>53</v>
      </c>
      <c r="D55" s="117" t="s">
        <v>427</v>
      </c>
      <c r="E55" s="125" t="s">
        <v>129</v>
      </c>
      <c r="F55" s="118" t="s">
        <v>130</v>
      </c>
      <c r="G55" s="118" t="s">
        <v>478</v>
      </c>
      <c r="H55" s="116" t="s">
        <v>25</v>
      </c>
      <c r="I55" s="63" t="s">
        <v>27</v>
      </c>
      <c r="J55" s="107">
        <v>2.68</v>
      </c>
      <c r="K55" s="52">
        <f>SUM(Reitoria!K56,Museu!K56,ESAG!K56,CEART!K56,FAED!K56,CEAD!K56,CEFID!K56,CERES!K56,CESFI!K56,CAV!K56,CCT!K56,CEO!K56,CEPLAN!K56,CEAVI!K56)</f>
        <v>196</v>
      </c>
      <c r="L55" s="30">
        <f>SUM((Reitoria!K56-Reitoria!L56),(Museu!K56-Museu!L56)*(ESAG!K56-ESAG!L56),(CEART!K56-CEART!L56),(FAED!K56-FAED!L56),(CEAD!K56-CEAD!L56),(CEFID!K56-CEFID!L56),(CERES!K56-CERES!L56),(CESFI!K56-CESFI!L56),(CAV!K56-CAV!L56),(CCT!K56-CCT!L56),(CEO!K56-CEO!L56),(CEPLAN!K56-CEPLAN!L56),(CEAVI!K56-CEAVI!L56))</f>
        <v>176</v>
      </c>
      <c r="M55" s="31">
        <f t="shared" si="0"/>
        <v>20</v>
      </c>
      <c r="N55" s="21">
        <f t="shared" si="1"/>
        <v>525.28000000000009</v>
      </c>
      <c r="O55" s="21">
        <f t="shared" si="2"/>
        <v>471.68</v>
      </c>
    </row>
    <row r="56" spans="1:15" ht="42.75" x14ac:dyDescent="0.25">
      <c r="A56" s="232"/>
      <c r="B56" s="227"/>
      <c r="C56" s="116">
        <v>54</v>
      </c>
      <c r="D56" s="117" t="s">
        <v>427</v>
      </c>
      <c r="E56" s="125" t="s">
        <v>131</v>
      </c>
      <c r="F56" s="118" t="s">
        <v>132</v>
      </c>
      <c r="G56" s="118" t="s">
        <v>479</v>
      </c>
      <c r="H56" s="116" t="s">
        <v>25</v>
      </c>
      <c r="I56" s="63" t="s">
        <v>27</v>
      </c>
      <c r="J56" s="107">
        <v>1.63</v>
      </c>
      <c r="K56" s="52">
        <f>SUM(Reitoria!K57,Museu!K57,ESAG!K57,CEART!K57,FAED!K57,CEAD!K57,CEFID!K57,CERES!K57,CESFI!K57,CAV!K57,CCT!K57,CEO!K57,CEPLAN!K57,CEAVI!K57)</f>
        <v>221</v>
      </c>
      <c r="L56" s="30">
        <f>SUM((Reitoria!K57-Reitoria!L57),(Museu!K57-Museu!L57)*(ESAG!K57-ESAG!L57),(CEART!K57-CEART!L57),(FAED!K57-FAED!L57),(CEAD!K57-CEAD!L57),(CEFID!K57-CEFID!L57),(CERES!K57-CERES!L57),(CESFI!K57-CESFI!L57),(CAV!K57-CAV!L57),(CCT!K57-CCT!L57),(CEO!K57-CEO!L57),(CEPLAN!K57-CEPLAN!L57),(CEAVI!K57-CEAVI!L57))</f>
        <v>208</v>
      </c>
      <c r="M56" s="31">
        <f t="shared" si="0"/>
        <v>13</v>
      </c>
      <c r="N56" s="21">
        <f t="shared" si="1"/>
        <v>360.22999999999996</v>
      </c>
      <c r="O56" s="21">
        <f t="shared" si="2"/>
        <v>339.03999999999996</v>
      </c>
    </row>
    <row r="57" spans="1:15" ht="57" x14ac:dyDescent="0.25">
      <c r="A57" s="215">
        <v>8</v>
      </c>
      <c r="B57" s="216" t="s">
        <v>450</v>
      </c>
      <c r="C57" s="119">
        <v>55</v>
      </c>
      <c r="D57" s="120" t="s">
        <v>427</v>
      </c>
      <c r="E57" s="129" t="s">
        <v>133</v>
      </c>
      <c r="F57" s="121" t="s">
        <v>134</v>
      </c>
      <c r="G57" s="121" t="s">
        <v>480</v>
      </c>
      <c r="H57" s="119" t="s">
        <v>25</v>
      </c>
      <c r="I57" s="67" t="s">
        <v>27</v>
      </c>
      <c r="J57" s="108">
        <v>2.15</v>
      </c>
      <c r="K57" s="52">
        <f>SUM(Reitoria!K58,Museu!K58,ESAG!K58,CEART!K58,FAED!K58,CEAD!K58,CEFID!K58,CERES!K58,CESFI!K58,CAV!K58,CCT!K58,CEO!K58,CEPLAN!K58,CEAVI!K58)</f>
        <v>3499</v>
      </c>
      <c r="L57" s="30">
        <f>SUM((Reitoria!K58-Reitoria!L58),(Museu!K58-Museu!L58)*(ESAG!K58-ESAG!L58),(CEART!K58-CEART!L58),(FAED!K58-FAED!L58),(CEAD!K58-CEAD!L58),(CEFID!K58-CEFID!L58),(CERES!K58-CERES!L58),(CESFI!K58-CESFI!L58),(CAV!K58-CAV!L58),(CCT!K58-CCT!L58),(CEO!K58-CEO!L58),(CEPLAN!K58-CEPLAN!L58),(CEAVI!K58-CEAVI!L58))</f>
        <v>1324</v>
      </c>
      <c r="M57" s="31">
        <f t="shared" si="0"/>
        <v>2175</v>
      </c>
      <c r="N57" s="21">
        <f t="shared" si="1"/>
        <v>7522.8499999999995</v>
      </c>
      <c r="O57" s="21">
        <f t="shared" si="2"/>
        <v>2846.6</v>
      </c>
    </row>
    <row r="58" spans="1:15" ht="57" x14ac:dyDescent="0.25">
      <c r="A58" s="215"/>
      <c r="B58" s="224"/>
      <c r="C58" s="119">
        <v>56</v>
      </c>
      <c r="D58" s="120" t="s">
        <v>427</v>
      </c>
      <c r="E58" s="129" t="s">
        <v>135</v>
      </c>
      <c r="F58" s="121" t="s">
        <v>136</v>
      </c>
      <c r="G58" s="121" t="s">
        <v>480</v>
      </c>
      <c r="H58" s="119" t="s">
        <v>25</v>
      </c>
      <c r="I58" s="67" t="s">
        <v>27</v>
      </c>
      <c r="J58" s="108">
        <v>2.19</v>
      </c>
      <c r="K58" s="52">
        <f>SUM(Reitoria!K59,Museu!K59,ESAG!K59,CEART!K59,FAED!K59,CEAD!K59,CEFID!K59,CERES!K59,CESFI!K59,CAV!K59,CCT!K59,CEO!K59,CEPLAN!K59,CEAVI!K59)</f>
        <v>3424</v>
      </c>
      <c r="L58" s="30">
        <f>SUM((Reitoria!K59-Reitoria!L59),(Museu!K59-Museu!L59)*(ESAG!K59-ESAG!L59),(CEART!K59-CEART!L59),(FAED!K59-FAED!L59),(CEAD!K59-CEAD!L59),(CEFID!K59-CEFID!L59),(CERES!K59-CERES!L59),(CESFI!K59-CESFI!L59),(CAV!K59-CAV!L59),(CCT!K59-CCT!L59),(CEO!K59-CEO!L59),(CEPLAN!K59-CEPLAN!L59),(CEAVI!K59-CEAVI!L59))</f>
        <v>1294</v>
      </c>
      <c r="M58" s="31">
        <f t="shared" si="0"/>
        <v>2130</v>
      </c>
      <c r="N58" s="21">
        <f t="shared" si="1"/>
        <v>7498.5599999999995</v>
      </c>
      <c r="O58" s="21">
        <f t="shared" si="2"/>
        <v>2833.86</v>
      </c>
    </row>
    <row r="59" spans="1:15" ht="57" x14ac:dyDescent="0.25">
      <c r="A59" s="215"/>
      <c r="B59" s="224"/>
      <c r="C59" s="119">
        <v>57</v>
      </c>
      <c r="D59" s="120" t="s">
        <v>427</v>
      </c>
      <c r="E59" s="129" t="s">
        <v>137</v>
      </c>
      <c r="F59" s="121" t="s">
        <v>138</v>
      </c>
      <c r="G59" s="121" t="s">
        <v>481</v>
      </c>
      <c r="H59" s="119" t="s">
        <v>25</v>
      </c>
      <c r="I59" s="67" t="s">
        <v>27</v>
      </c>
      <c r="J59" s="108">
        <v>2</v>
      </c>
      <c r="K59" s="52">
        <f>SUM(Reitoria!K60,Museu!K60,ESAG!K60,CEART!K60,FAED!K60,CEAD!K60,CEFID!K60,CERES!K60,CESFI!K60,CAV!K60,CCT!K60,CEO!K60,CEPLAN!K60,CEAVI!K60)</f>
        <v>1602</v>
      </c>
      <c r="L59" s="30">
        <f>SUM((Reitoria!K60-Reitoria!L60),(Museu!K60-Museu!L60)*(ESAG!K60-ESAG!L60),(CEART!K60-CEART!L60),(FAED!K60-FAED!L60),(CEAD!K60-CEAD!L60),(CEFID!K60-CEFID!L60),(CERES!K60-CERES!L60),(CESFI!K60-CESFI!L60),(CAV!K60-CAV!L60),(CCT!K60-CCT!L60),(CEO!K60-CEO!L60),(CEPLAN!K60-CEPLAN!L60),(CEAVI!K60-CEAVI!L60))</f>
        <v>476</v>
      </c>
      <c r="M59" s="31">
        <f t="shared" si="0"/>
        <v>1126</v>
      </c>
      <c r="N59" s="21">
        <f t="shared" si="1"/>
        <v>3204</v>
      </c>
      <c r="O59" s="21">
        <f t="shared" si="2"/>
        <v>952</v>
      </c>
    </row>
    <row r="60" spans="1:15" ht="71.25" x14ac:dyDescent="0.25">
      <c r="A60" s="215"/>
      <c r="B60" s="224"/>
      <c r="C60" s="119">
        <v>58</v>
      </c>
      <c r="D60" s="120" t="s">
        <v>427</v>
      </c>
      <c r="E60" s="129" t="s">
        <v>139</v>
      </c>
      <c r="F60" s="121" t="s">
        <v>140</v>
      </c>
      <c r="G60" s="121" t="s">
        <v>480</v>
      </c>
      <c r="H60" s="119" t="s">
        <v>25</v>
      </c>
      <c r="I60" s="67" t="s">
        <v>27</v>
      </c>
      <c r="J60" s="108">
        <v>2</v>
      </c>
      <c r="K60" s="52">
        <f>SUM(Reitoria!K61,Museu!K61,ESAG!K61,CEART!K61,FAED!K61,CEAD!K61,CEFID!K61,CERES!K61,CESFI!K61,CAV!K61,CCT!K61,CEO!K61,CEPLAN!K61,CEAVI!K61)</f>
        <v>2403</v>
      </c>
      <c r="L60" s="30">
        <f>SUM((Reitoria!K61-Reitoria!L61),(Museu!K61-Museu!L61)*(ESAG!K61-ESAG!L61),(CEART!K61-CEART!L61),(FAED!K61-FAED!L61),(CEAD!K61-CEAD!L61),(CEFID!K61-CEFID!L61),(CERES!K61-CERES!L61),(CESFI!K61-CESFI!L61),(CAV!K61-CAV!L61),(CCT!K61-CCT!L61),(CEO!K61-CEO!L61),(CEPLAN!K61-CEPLAN!L61),(CEAVI!K61-CEAVI!L61))</f>
        <v>536</v>
      </c>
      <c r="M60" s="31">
        <f t="shared" si="0"/>
        <v>1867</v>
      </c>
      <c r="N60" s="21">
        <f t="shared" si="1"/>
        <v>4806</v>
      </c>
      <c r="O60" s="21">
        <f t="shared" si="2"/>
        <v>1072</v>
      </c>
    </row>
    <row r="61" spans="1:15" ht="42.75" x14ac:dyDescent="0.25">
      <c r="A61" s="215"/>
      <c r="B61" s="217"/>
      <c r="C61" s="119">
        <v>59</v>
      </c>
      <c r="D61" s="120" t="s">
        <v>482</v>
      </c>
      <c r="E61" s="119" t="s">
        <v>141</v>
      </c>
      <c r="F61" s="121" t="s">
        <v>142</v>
      </c>
      <c r="G61" s="121" t="s">
        <v>480</v>
      </c>
      <c r="H61" s="119" t="s">
        <v>25</v>
      </c>
      <c r="I61" s="67" t="s">
        <v>143</v>
      </c>
      <c r="J61" s="108">
        <v>8.1199999999999992</v>
      </c>
      <c r="K61" s="52">
        <f>SUM(Reitoria!K62,Museu!K62,ESAG!K62,CEART!K62,FAED!K62,CEAD!K62,CEFID!K62,CERES!K62,CESFI!K62,CAV!K62,CCT!K62,CEO!K62,CEPLAN!K62,CEAVI!K62)</f>
        <v>304</v>
      </c>
      <c r="L61" s="30">
        <f>SUM((Reitoria!K62-Reitoria!L62),(Museu!K62-Museu!L62)*(ESAG!K62-ESAG!L62),(CEART!K62-CEART!L62),(FAED!K62-FAED!L62),(CEAD!K62-CEAD!L62),(CEFID!K62-CEFID!L62),(CERES!K62-CERES!L62),(CESFI!K62-CESFI!L62),(CAV!K62-CAV!L62),(CCT!K62-CCT!L62),(CEO!K62-CEO!L62),(CEPLAN!K62-CEPLAN!L62),(CEAVI!K62-CEAVI!L62))</f>
        <v>135</v>
      </c>
      <c r="M61" s="31">
        <f t="shared" si="0"/>
        <v>169</v>
      </c>
      <c r="N61" s="21">
        <f t="shared" si="1"/>
        <v>2468.4799999999996</v>
      </c>
      <c r="O61" s="21">
        <f t="shared" si="2"/>
        <v>1096.1999999999998</v>
      </c>
    </row>
    <row r="62" spans="1:15" x14ac:dyDescent="0.25">
      <c r="A62" s="225">
        <v>9</v>
      </c>
      <c r="B62" s="225" t="s">
        <v>421</v>
      </c>
      <c r="C62" s="116">
        <v>60</v>
      </c>
      <c r="D62" s="117" t="s">
        <v>483</v>
      </c>
      <c r="E62" s="130" t="s">
        <v>144</v>
      </c>
      <c r="F62" s="128" t="s">
        <v>145</v>
      </c>
      <c r="G62" s="128" t="s">
        <v>484</v>
      </c>
      <c r="H62" s="130" t="s">
        <v>25</v>
      </c>
      <c r="I62" s="63" t="s">
        <v>32</v>
      </c>
      <c r="J62" s="107">
        <v>0.61</v>
      </c>
      <c r="K62" s="52">
        <f>SUM(Reitoria!K63,Museu!K63,ESAG!K63,CEART!K63,FAED!K63,CEAD!K63,CEFID!K63,CERES!K63,CESFI!K63,CAV!K63,CCT!K63,CEO!K63,CEPLAN!K63,CEAVI!K63)</f>
        <v>450</v>
      </c>
      <c r="L62" s="30">
        <f>SUM((Reitoria!K63-Reitoria!L63),(Museu!K63-Museu!L63)*(ESAG!K63-ESAG!L63),(CEART!K63-CEART!L63),(FAED!K63-FAED!L63),(CEAD!K63-CEAD!L63),(CEFID!K63-CEFID!L63),(CERES!K63-CERES!L63),(CESFI!K63-CESFI!L63),(CAV!K63-CAV!L63),(CCT!K63-CCT!L63),(CEO!K63-CEO!L63),(CEPLAN!K63-CEPLAN!L63),(CEAVI!K63-CEAVI!L63))</f>
        <v>100</v>
      </c>
      <c r="M62" s="31">
        <f t="shared" si="0"/>
        <v>350</v>
      </c>
      <c r="N62" s="21">
        <f t="shared" si="1"/>
        <v>274.5</v>
      </c>
      <c r="O62" s="21">
        <f t="shared" si="2"/>
        <v>61</v>
      </c>
    </row>
    <row r="63" spans="1:15" x14ac:dyDescent="0.25">
      <c r="A63" s="226"/>
      <c r="B63" s="226"/>
      <c r="C63" s="116">
        <v>61</v>
      </c>
      <c r="D63" s="117" t="s">
        <v>483</v>
      </c>
      <c r="E63" s="130" t="s">
        <v>146</v>
      </c>
      <c r="F63" s="128" t="s">
        <v>147</v>
      </c>
      <c r="G63" s="128" t="s">
        <v>485</v>
      </c>
      <c r="H63" s="130" t="s">
        <v>25</v>
      </c>
      <c r="I63" s="63" t="s">
        <v>32</v>
      </c>
      <c r="J63" s="107">
        <v>2.52</v>
      </c>
      <c r="K63" s="52">
        <f>SUM(Reitoria!K64,Museu!K64,ESAG!K64,CEART!K64,FAED!K64,CEAD!K64,CEFID!K64,CERES!K64,CESFI!K64,CAV!K64,CCT!K64,CEO!K64,CEPLAN!K64,CEAVI!K64)</f>
        <v>250</v>
      </c>
      <c r="L63" s="30">
        <f>SUM((Reitoria!K64-Reitoria!L64),(Museu!K64-Museu!L64)*(ESAG!K64-ESAG!L64),(CEART!K64-CEART!L64),(FAED!K64-FAED!L64),(CEAD!K64-CEAD!L64),(CEFID!K64-CEFID!L64),(CERES!K64-CERES!L64),(CESFI!K64-CESFI!L64),(CAV!K64-CAV!L64),(CCT!K64-CCT!L64),(CEO!K64-CEO!L64),(CEPLAN!K64-CEPLAN!L64),(CEAVI!K64-CEAVI!L64))</f>
        <v>50</v>
      </c>
      <c r="M63" s="31">
        <f t="shared" si="0"/>
        <v>200</v>
      </c>
      <c r="N63" s="21">
        <f t="shared" si="1"/>
        <v>630</v>
      </c>
      <c r="O63" s="21">
        <f t="shared" si="2"/>
        <v>126</v>
      </c>
    </row>
    <row r="64" spans="1:15" x14ac:dyDescent="0.25">
      <c r="A64" s="226"/>
      <c r="B64" s="226"/>
      <c r="C64" s="116">
        <v>62</v>
      </c>
      <c r="D64" s="117" t="s">
        <v>486</v>
      </c>
      <c r="E64" s="116" t="s">
        <v>148</v>
      </c>
      <c r="F64" s="118" t="s">
        <v>149</v>
      </c>
      <c r="G64" s="118" t="s">
        <v>487</v>
      </c>
      <c r="H64" s="116" t="s">
        <v>25</v>
      </c>
      <c r="I64" s="63" t="s">
        <v>150</v>
      </c>
      <c r="J64" s="107">
        <v>3.18</v>
      </c>
      <c r="K64" s="52">
        <f>SUM(Reitoria!K65,Museu!K65,ESAG!K65,CEART!K65,FAED!K65,CEAD!K65,CEFID!K65,CERES!K65,CESFI!K65,CAV!K65,CCT!K65,CEO!K65,CEPLAN!K65,CEAVI!K65)</f>
        <v>550</v>
      </c>
      <c r="L64" s="30">
        <f>SUM((Reitoria!K65-Reitoria!L65),(Museu!K65-Museu!L65)*(ESAG!K65-ESAG!L65),(CEART!K65-CEART!L65),(FAED!K65-FAED!L65),(CEAD!K65-CEAD!L65),(CEFID!K65-CEFID!L65),(CERES!K65-CERES!L65),(CESFI!K65-CESFI!L65),(CAV!K65-CAV!L65),(CCT!K65-CCT!L65),(CEO!K65-CEO!L65),(CEPLAN!K65-CEPLAN!L65),(CEAVI!K65-CEAVI!L65))</f>
        <v>50</v>
      </c>
      <c r="M64" s="31">
        <f t="shared" si="0"/>
        <v>500</v>
      </c>
      <c r="N64" s="21">
        <f t="shared" si="1"/>
        <v>1749</v>
      </c>
      <c r="O64" s="21">
        <f t="shared" si="2"/>
        <v>159</v>
      </c>
    </row>
    <row r="65" spans="1:15" x14ac:dyDescent="0.25">
      <c r="A65" s="226"/>
      <c r="B65" s="226"/>
      <c r="C65" s="116">
        <v>63</v>
      </c>
      <c r="D65" s="117" t="s">
        <v>486</v>
      </c>
      <c r="E65" s="116" t="s">
        <v>151</v>
      </c>
      <c r="F65" s="118" t="s">
        <v>152</v>
      </c>
      <c r="G65" s="118" t="s">
        <v>488</v>
      </c>
      <c r="H65" s="116" t="s">
        <v>25</v>
      </c>
      <c r="I65" s="63" t="s">
        <v>150</v>
      </c>
      <c r="J65" s="107">
        <v>0.6</v>
      </c>
      <c r="K65" s="52">
        <f>SUM(Reitoria!K66,Museu!K66,ESAG!K66,CEART!K66,FAED!K66,CEAD!K66,CEFID!K66,CERES!K66,CESFI!K66,CAV!K66,CCT!K66,CEO!K66,CEPLAN!K66,CEAVI!K66)</f>
        <v>468</v>
      </c>
      <c r="L65" s="30">
        <f>SUM((Reitoria!K66-Reitoria!L66),(Museu!K66-Museu!L66)*(ESAG!K66-ESAG!L66),(CEART!K66-CEART!L66),(FAED!K66-FAED!L66),(CEAD!K66-CEAD!L66),(CEFID!K66-CEFID!L66),(CERES!K66-CERES!L66),(CESFI!K66-CESFI!L66),(CAV!K66-CAV!L66),(CCT!K66-CCT!L66),(CEO!K66-CEO!L66),(CEPLAN!K66-CEPLAN!L66),(CEAVI!K66-CEAVI!L66))</f>
        <v>98</v>
      </c>
      <c r="M65" s="31">
        <f t="shared" si="0"/>
        <v>370</v>
      </c>
      <c r="N65" s="21">
        <f t="shared" si="1"/>
        <v>280.8</v>
      </c>
      <c r="O65" s="21">
        <f t="shared" si="2"/>
        <v>58.8</v>
      </c>
    </row>
    <row r="66" spans="1:15" ht="42.75" x14ac:dyDescent="0.25">
      <c r="A66" s="226"/>
      <c r="B66" s="226"/>
      <c r="C66" s="116">
        <v>64</v>
      </c>
      <c r="D66" s="117" t="s">
        <v>489</v>
      </c>
      <c r="E66" s="116" t="s">
        <v>153</v>
      </c>
      <c r="F66" s="118" t="s">
        <v>154</v>
      </c>
      <c r="G66" s="118" t="s">
        <v>490</v>
      </c>
      <c r="H66" s="116" t="s">
        <v>25</v>
      </c>
      <c r="I66" s="63" t="s">
        <v>150</v>
      </c>
      <c r="J66" s="107">
        <v>1.48</v>
      </c>
      <c r="K66" s="52">
        <f>SUM(Reitoria!K67,Museu!K67,ESAG!K67,CEART!K67,FAED!K67,CEAD!K67,CEFID!K67,CERES!K67,CESFI!K67,CAV!K67,CCT!K67,CEO!K67,CEPLAN!K67,CEAVI!K67)</f>
        <v>800</v>
      </c>
      <c r="L66" s="30">
        <f>SUM((Reitoria!K67-Reitoria!L67),(Museu!K67-Museu!L67)*(ESAG!K67-ESAG!L67),(CEART!K67-CEART!L67),(FAED!K67-FAED!L67),(CEAD!K67-CEAD!L67),(CEFID!K67-CEFID!L67),(CERES!K67-CERES!L67),(CESFI!K67-CESFI!L67),(CAV!K67-CAV!L67),(CCT!K67-CCT!L67),(CEO!K67-CEO!L67),(CEPLAN!K67-CEPLAN!L67),(CEAVI!K67-CEAVI!L67))</f>
        <v>300</v>
      </c>
      <c r="M66" s="31">
        <f t="shared" si="0"/>
        <v>500</v>
      </c>
      <c r="N66" s="21">
        <f t="shared" si="1"/>
        <v>1184</v>
      </c>
      <c r="O66" s="21">
        <f t="shared" si="2"/>
        <v>444</v>
      </c>
    </row>
    <row r="67" spans="1:15" ht="39.75" x14ac:dyDescent="0.25">
      <c r="A67" s="227"/>
      <c r="B67" s="227"/>
      <c r="C67" s="116">
        <v>65</v>
      </c>
      <c r="D67" s="117" t="s">
        <v>489</v>
      </c>
      <c r="E67" s="116" t="s">
        <v>153</v>
      </c>
      <c r="F67" s="118" t="s">
        <v>764</v>
      </c>
      <c r="G67" s="118" t="s">
        <v>491</v>
      </c>
      <c r="H67" s="116" t="s">
        <v>25</v>
      </c>
      <c r="I67" s="63" t="s">
        <v>150</v>
      </c>
      <c r="J67" s="107">
        <v>1.66</v>
      </c>
      <c r="K67" s="52">
        <f>SUM(Reitoria!K68,Museu!K68,ESAG!K68,CEART!K68,FAED!K68,CEAD!K68,CEFID!K68,CERES!K68,CESFI!K68,CAV!K68,CCT!K68,CEO!K68,CEPLAN!K68,CEAVI!K68)</f>
        <v>260</v>
      </c>
      <c r="L67" s="30">
        <f>SUM((Reitoria!K68-Reitoria!L68),(Museu!K68-Museu!L68)*(ESAG!K68-ESAG!L68),(CEART!K68-CEART!L68),(FAED!K68-FAED!L68),(CEAD!K68-CEAD!L68),(CEFID!K68-CEFID!L68),(CERES!K68-CERES!L68),(CESFI!K68-CESFI!L68),(CAV!K68-CAV!L68),(CCT!K68-CCT!L68),(CEO!K68-CEO!L68),(CEPLAN!K68-CEPLAN!L68),(CEAVI!K68-CEAVI!L68))</f>
        <v>0</v>
      </c>
      <c r="M67" s="31">
        <f t="shared" si="0"/>
        <v>260</v>
      </c>
      <c r="N67" s="21">
        <f t="shared" si="1"/>
        <v>431.59999999999997</v>
      </c>
      <c r="O67" s="21">
        <f t="shared" si="2"/>
        <v>0</v>
      </c>
    </row>
    <row r="68" spans="1:15" ht="28.5" x14ac:dyDescent="0.25">
      <c r="A68" s="216">
        <v>10</v>
      </c>
      <c r="B68" s="216" t="s">
        <v>450</v>
      </c>
      <c r="C68" s="119">
        <v>66</v>
      </c>
      <c r="D68" s="120" t="s">
        <v>427</v>
      </c>
      <c r="E68" s="119" t="s">
        <v>155</v>
      </c>
      <c r="F68" s="121" t="s">
        <v>492</v>
      </c>
      <c r="G68" s="121" t="s">
        <v>493</v>
      </c>
      <c r="H68" s="119" t="s">
        <v>28</v>
      </c>
      <c r="I68" s="67" t="s">
        <v>27</v>
      </c>
      <c r="J68" s="108">
        <v>1.1000000000000001</v>
      </c>
      <c r="K68" s="52">
        <f>SUM(Reitoria!K69,Museu!K69,ESAG!K69,CEART!K69,FAED!K69,CEAD!K69,CEFID!K69,CERES!K69,CESFI!K69,CAV!K69,CCT!K69,CEO!K69,CEPLAN!K69,CEAVI!K69)</f>
        <v>630</v>
      </c>
      <c r="L68" s="30">
        <f>SUM((Reitoria!K69-Reitoria!L69),(Museu!K69-Museu!L69)*(ESAG!K69-ESAG!L69),(CEART!K69-CEART!L69),(FAED!K69-FAED!L69),(CEAD!K69-CEAD!L69),(CEFID!K69-CEFID!L69),(CERES!K69-CERES!L69),(CESFI!K69-CESFI!L69),(CAV!K69-CAV!L69),(CCT!K69-CCT!L69),(CEO!K69-CEO!L69),(CEPLAN!K69-CEPLAN!L69),(CEAVI!K69-CEAVI!L69))</f>
        <v>402</v>
      </c>
      <c r="M68" s="31">
        <f t="shared" ref="M68:M131" si="3">K68-L68</f>
        <v>228</v>
      </c>
      <c r="N68" s="21">
        <f t="shared" ref="N68:N131" si="4">J68*K68</f>
        <v>693</v>
      </c>
      <c r="O68" s="21">
        <f t="shared" ref="O68:O131" si="5">J68*L68</f>
        <v>442.20000000000005</v>
      </c>
    </row>
    <row r="69" spans="1:15" ht="28.5" x14ac:dyDescent="0.25">
      <c r="A69" s="224"/>
      <c r="B69" s="224"/>
      <c r="C69" s="119">
        <v>67</v>
      </c>
      <c r="D69" s="120" t="s">
        <v>427</v>
      </c>
      <c r="E69" s="119" t="s">
        <v>156</v>
      </c>
      <c r="F69" s="121" t="s">
        <v>494</v>
      </c>
      <c r="G69" s="121" t="s">
        <v>493</v>
      </c>
      <c r="H69" s="119" t="s">
        <v>28</v>
      </c>
      <c r="I69" s="67" t="s">
        <v>27</v>
      </c>
      <c r="J69" s="108">
        <v>1.1000000000000001</v>
      </c>
      <c r="K69" s="52">
        <f>SUM(Reitoria!K70,Museu!K70,ESAG!K70,CEART!K70,FAED!K70,CEAD!K70,CEFID!K70,CERES!K70,CESFI!K70,CAV!K70,CCT!K70,CEO!K70,CEPLAN!K70,CEAVI!K70)</f>
        <v>702</v>
      </c>
      <c r="L69" s="30">
        <f>SUM((Reitoria!K70-Reitoria!L70),(Museu!K70-Museu!L70)*(ESAG!K70-ESAG!L70),(CEART!K70-CEART!L70),(FAED!K70-FAED!L70),(CEAD!K70-CEAD!L70),(CEFID!K70-CEFID!L70),(CERES!K70-CERES!L70),(CESFI!K70-CESFI!L70),(CAV!K70-CAV!L70),(CCT!K70-CCT!L70),(CEO!K70-CEO!L70),(CEPLAN!K70-CEPLAN!L70),(CEAVI!K70-CEAVI!L70))</f>
        <v>392</v>
      </c>
      <c r="M69" s="31">
        <f t="shared" si="3"/>
        <v>310</v>
      </c>
      <c r="N69" s="21">
        <f t="shared" si="4"/>
        <v>772.2</v>
      </c>
      <c r="O69" s="21">
        <f t="shared" si="5"/>
        <v>431.20000000000005</v>
      </c>
    </row>
    <row r="70" spans="1:15" ht="28.5" x14ac:dyDescent="0.25">
      <c r="A70" s="224"/>
      <c r="B70" s="224"/>
      <c r="C70" s="119">
        <v>68</v>
      </c>
      <c r="D70" s="120" t="s">
        <v>427</v>
      </c>
      <c r="E70" s="119" t="s">
        <v>157</v>
      </c>
      <c r="F70" s="121" t="s">
        <v>495</v>
      </c>
      <c r="G70" s="121" t="s">
        <v>493</v>
      </c>
      <c r="H70" s="119" t="s">
        <v>28</v>
      </c>
      <c r="I70" s="67" t="s">
        <v>27</v>
      </c>
      <c r="J70" s="108">
        <v>1.1000000000000001</v>
      </c>
      <c r="K70" s="52">
        <f>SUM(Reitoria!K71,Museu!K71,ESAG!K71,CEART!K71,FAED!K71,CEAD!K71,CEFID!K71,CERES!K71,CESFI!K71,CAV!K71,CCT!K71,CEO!K71,CEPLAN!K71,CEAVI!K71)</f>
        <v>690</v>
      </c>
      <c r="L70" s="30">
        <f>SUM((Reitoria!K71-Reitoria!L71),(Museu!K71-Museu!L71)*(ESAG!K71-ESAG!L71),(CEART!K71-CEART!L71),(FAED!K71-FAED!L71),(CEAD!K71-CEAD!L71),(CEFID!K71-CEFID!L71),(CERES!K71-CERES!L71),(CESFI!K71-CESFI!L71),(CAV!K71-CAV!L71),(CCT!K71-CCT!L71),(CEO!K71-CEO!L71),(CEPLAN!K71-CEPLAN!L71),(CEAVI!K71-CEAVI!L71))</f>
        <v>252</v>
      </c>
      <c r="M70" s="31">
        <f t="shared" si="3"/>
        <v>438</v>
      </c>
      <c r="N70" s="21">
        <f t="shared" si="4"/>
        <v>759.00000000000011</v>
      </c>
      <c r="O70" s="21">
        <f t="shared" si="5"/>
        <v>277.20000000000005</v>
      </c>
    </row>
    <row r="71" spans="1:15" ht="28.5" x14ac:dyDescent="0.25">
      <c r="A71" s="224"/>
      <c r="B71" s="224"/>
      <c r="C71" s="119">
        <v>69</v>
      </c>
      <c r="D71" s="120" t="s">
        <v>427</v>
      </c>
      <c r="E71" s="119" t="s">
        <v>158</v>
      </c>
      <c r="F71" s="121" t="s">
        <v>496</v>
      </c>
      <c r="G71" s="121" t="s">
        <v>493</v>
      </c>
      <c r="H71" s="119" t="s">
        <v>28</v>
      </c>
      <c r="I71" s="67" t="s">
        <v>27</v>
      </c>
      <c r="J71" s="108">
        <v>1.6</v>
      </c>
      <c r="K71" s="52">
        <f>SUM(Reitoria!K72,Museu!K72,ESAG!K72,CEART!K72,FAED!K72,CEAD!K72,CEFID!K72,CERES!K72,CESFI!K72,CAV!K72,CCT!K72,CEO!K72,CEPLAN!K72,CEAVI!K72)</f>
        <v>608</v>
      </c>
      <c r="L71" s="30">
        <f>SUM((Reitoria!K72-Reitoria!L72),(Museu!K72-Museu!L72)*(ESAG!K72-ESAG!L72),(CEART!K72-CEART!L72),(FAED!K72-FAED!L72),(CEAD!K72-CEAD!L72),(CEFID!K72-CEFID!L72),(CERES!K72-CERES!L72),(CESFI!K72-CESFI!L72),(CAV!K72-CAV!L72),(CCT!K72-CCT!L72),(CEO!K72-CEO!L72),(CEPLAN!K72-CEPLAN!L72),(CEAVI!K72-CEAVI!L72))</f>
        <v>257</v>
      </c>
      <c r="M71" s="31">
        <f t="shared" si="3"/>
        <v>351</v>
      </c>
      <c r="N71" s="21">
        <f t="shared" si="4"/>
        <v>972.80000000000007</v>
      </c>
      <c r="O71" s="21">
        <f t="shared" si="5"/>
        <v>411.20000000000005</v>
      </c>
    </row>
    <row r="72" spans="1:15" ht="28.5" x14ac:dyDescent="0.25">
      <c r="A72" s="224"/>
      <c r="B72" s="224"/>
      <c r="C72" s="119">
        <v>70</v>
      </c>
      <c r="D72" s="120" t="s">
        <v>427</v>
      </c>
      <c r="E72" s="119" t="s">
        <v>159</v>
      </c>
      <c r="F72" s="121" t="s">
        <v>497</v>
      </c>
      <c r="G72" s="121" t="s">
        <v>493</v>
      </c>
      <c r="H72" s="119" t="s">
        <v>28</v>
      </c>
      <c r="I72" s="67" t="s">
        <v>27</v>
      </c>
      <c r="J72" s="108">
        <v>1.1000000000000001</v>
      </c>
      <c r="K72" s="52">
        <f>SUM(Reitoria!K73,Museu!K73,ESAG!K73,CEART!K73,FAED!K73,CEAD!K73,CEFID!K73,CERES!K73,CESFI!K73,CAV!K73,CCT!K73,CEO!K73,CEPLAN!K73,CEAVI!K73)</f>
        <v>282</v>
      </c>
      <c r="L72" s="30">
        <f>SUM((Reitoria!K73-Reitoria!L73),(Museu!K73-Museu!L73)*(ESAG!K73-ESAG!L73),(CEART!K73-CEART!L73),(FAED!K73-FAED!L73),(CEAD!K73-CEAD!L73),(CEFID!K73-CEFID!L73),(CERES!K73-CERES!L73),(CESFI!K73-CESFI!L73),(CAV!K73-CAV!L73),(CCT!K73-CCT!L73),(CEO!K73-CEO!L73),(CEPLAN!K73-CEPLAN!L73),(CEAVI!K73-CEAVI!L73))</f>
        <v>92</v>
      </c>
      <c r="M72" s="31">
        <f t="shared" si="3"/>
        <v>190</v>
      </c>
      <c r="N72" s="21">
        <f t="shared" si="4"/>
        <v>310.20000000000005</v>
      </c>
      <c r="O72" s="21">
        <f t="shared" si="5"/>
        <v>101.2</v>
      </c>
    </row>
    <row r="73" spans="1:15" ht="42.75" x14ac:dyDescent="0.25">
      <c r="A73" s="224"/>
      <c r="B73" s="224"/>
      <c r="C73" s="119">
        <v>71</v>
      </c>
      <c r="D73" s="120" t="s">
        <v>427</v>
      </c>
      <c r="E73" s="119" t="s">
        <v>160</v>
      </c>
      <c r="F73" s="121" t="s">
        <v>498</v>
      </c>
      <c r="G73" s="121" t="s">
        <v>499</v>
      </c>
      <c r="H73" s="119" t="s">
        <v>28</v>
      </c>
      <c r="I73" s="67" t="s">
        <v>27</v>
      </c>
      <c r="J73" s="108">
        <v>1.57</v>
      </c>
      <c r="K73" s="52">
        <f>SUM(Reitoria!K74,Museu!K74,ESAG!K74,CEART!K74,FAED!K74,CEAD!K74,CEFID!K74,CERES!K74,CESFI!K74,CAV!K74,CCT!K74,CEO!K74,CEPLAN!K74,CEAVI!K74)</f>
        <v>194</v>
      </c>
      <c r="L73" s="30">
        <f>SUM((Reitoria!K74-Reitoria!L74),(Museu!K74-Museu!L74)*(ESAG!K74-ESAG!L74),(CEART!K74-CEART!L74),(FAED!K74-FAED!L74),(CEAD!K74-CEAD!L74),(CEFID!K74-CEFID!L74),(CERES!K74-CERES!L74),(CESFI!K74-CESFI!L74),(CAV!K74-CAV!L74),(CCT!K74-CCT!L74),(CEO!K74-CEO!L74),(CEPLAN!K74-CEPLAN!L74),(CEAVI!K74-CEAVI!L74))</f>
        <v>92</v>
      </c>
      <c r="M73" s="31">
        <f t="shared" si="3"/>
        <v>102</v>
      </c>
      <c r="N73" s="21">
        <f t="shared" si="4"/>
        <v>304.58</v>
      </c>
      <c r="O73" s="21">
        <f t="shared" si="5"/>
        <v>144.44</v>
      </c>
    </row>
    <row r="74" spans="1:15" ht="42.75" x14ac:dyDescent="0.25">
      <c r="A74" s="224"/>
      <c r="B74" s="224"/>
      <c r="C74" s="119">
        <v>72</v>
      </c>
      <c r="D74" s="120" t="s">
        <v>427</v>
      </c>
      <c r="E74" s="119" t="s">
        <v>161</v>
      </c>
      <c r="F74" s="121" t="s">
        <v>500</v>
      </c>
      <c r="G74" s="121" t="s">
        <v>499</v>
      </c>
      <c r="H74" s="119" t="s">
        <v>28</v>
      </c>
      <c r="I74" s="67" t="s">
        <v>27</v>
      </c>
      <c r="J74" s="108">
        <v>3.7</v>
      </c>
      <c r="K74" s="52">
        <f>SUM(Reitoria!K75,Museu!K75,ESAG!K75,CEART!K75,FAED!K75,CEAD!K75,CEFID!K75,CERES!K75,CESFI!K75,CAV!K75,CCT!K75,CEO!K75,CEPLAN!K75,CEAVI!K75)</f>
        <v>169</v>
      </c>
      <c r="L74" s="30">
        <f>SUM((Reitoria!K75-Reitoria!L75),(Museu!K75-Museu!L75)*(ESAG!K75-ESAG!L75),(CEART!K75-CEART!L75),(FAED!K75-FAED!L75),(CEAD!K75-CEAD!L75),(CEFID!K75-CEFID!L75),(CERES!K75-CERES!L75),(CESFI!K75-CESFI!L75),(CAV!K75-CAV!L75),(CCT!K75-CCT!L75),(CEO!K75-CEO!L75),(CEPLAN!K75-CEPLAN!L75),(CEAVI!K75-CEAVI!L75))</f>
        <v>85</v>
      </c>
      <c r="M74" s="31">
        <f t="shared" si="3"/>
        <v>84</v>
      </c>
      <c r="N74" s="21">
        <f t="shared" si="4"/>
        <v>625.30000000000007</v>
      </c>
      <c r="O74" s="21">
        <f t="shared" si="5"/>
        <v>314.5</v>
      </c>
    </row>
    <row r="75" spans="1:15" ht="42.75" x14ac:dyDescent="0.25">
      <c r="A75" s="217"/>
      <c r="B75" s="217"/>
      <c r="C75" s="119">
        <v>73</v>
      </c>
      <c r="D75" s="120" t="s">
        <v>427</v>
      </c>
      <c r="E75" s="119" t="s">
        <v>162</v>
      </c>
      <c r="F75" s="121" t="s">
        <v>501</v>
      </c>
      <c r="G75" s="121" t="s">
        <v>499</v>
      </c>
      <c r="H75" s="119" t="s">
        <v>28</v>
      </c>
      <c r="I75" s="67" t="s">
        <v>27</v>
      </c>
      <c r="J75" s="108">
        <v>9.01</v>
      </c>
      <c r="K75" s="52">
        <f>SUM(Reitoria!K76,Museu!K76,ESAG!K76,CEART!K76,FAED!K76,CEAD!K76,CEFID!K76,CERES!K76,CESFI!K76,CAV!K76,CCT!K76,CEO!K76,CEPLAN!K76,CEAVI!K76)</f>
        <v>129</v>
      </c>
      <c r="L75" s="30">
        <f>SUM((Reitoria!K76-Reitoria!L76),(Museu!K76-Museu!L76)*(ESAG!K76-ESAG!L76),(CEART!K76-CEART!L76),(FAED!K76-FAED!L76),(CEAD!K76-CEAD!L76),(CEFID!K76-CEFID!L76),(CERES!K76-CERES!L76),(CESFI!K76-CESFI!L76),(CAV!K76-CAV!L76),(CCT!K76-CCT!L76),(CEO!K76-CEO!L76),(CEPLAN!K76-CEPLAN!L76),(CEAVI!K76-CEAVI!L76))</f>
        <v>86</v>
      </c>
      <c r="M75" s="31">
        <f t="shared" si="3"/>
        <v>43</v>
      </c>
      <c r="N75" s="21">
        <f t="shared" si="4"/>
        <v>1162.29</v>
      </c>
      <c r="O75" s="21">
        <f t="shared" si="5"/>
        <v>774.86</v>
      </c>
    </row>
    <row r="76" spans="1:15" x14ac:dyDescent="0.25">
      <c r="A76" s="225">
        <v>11</v>
      </c>
      <c r="B76" s="225" t="s">
        <v>421</v>
      </c>
      <c r="C76" s="116">
        <v>74</v>
      </c>
      <c r="D76" s="117" t="s">
        <v>427</v>
      </c>
      <c r="E76" s="116" t="s">
        <v>163</v>
      </c>
      <c r="F76" s="131" t="s">
        <v>502</v>
      </c>
      <c r="G76" s="131" t="s">
        <v>503</v>
      </c>
      <c r="H76" s="116" t="s">
        <v>25</v>
      </c>
      <c r="I76" s="63" t="s">
        <v>27</v>
      </c>
      <c r="J76" s="107">
        <v>1.85</v>
      </c>
      <c r="K76" s="52">
        <f>SUM(Reitoria!K77,Museu!K77,ESAG!K77,CEART!K77,FAED!K77,CEAD!K77,CEFID!K77,CERES!K77,CESFI!K77,CAV!K77,CCT!K77,CEO!K77,CEPLAN!K77,CEAVI!K77)</f>
        <v>163</v>
      </c>
      <c r="L76" s="30">
        <f>SUM((Reitoria!K77-Reitoria!L77),(Museu!K77-Museu!L77)*(ESAG!K77-ESAG!L77),(CEART!K77-CEART!L77),(FAED!K77-FAED!L77),(CEAD!K77-CEAD!L77),(CEFID!K77-CEFID!L77),(CERES!K77-CERES!L77),(CESFI!K77-CESFI!L77),(CAV!K77-CAV!L77),(CCT!K77-CCT!L77),(CEO!K77-CEO!L77),(CEPLAN!K77-CEPLAN!L77),(CEAVI!K77-CEAVI!L77))</f>
        <v>111</v>
      </c>
      <c r="M76" s="31">
        <f t="shared" si="3"/>
        <v>52</v>
      </c>
      <c r="N76" s="21">
        <f t="shared" si="4"/>
        <v>301.55</v>
      </c>
      <c r="O76" s="21">
        <f t="shared" si="5"/>
        <v>205.35000000000002</v>
      </c>
    </row>
    <row r="77" spans="1:15" ht="42.75" x14ac:dyDescent="0.25">
      <c r="A77" s="226"/>
      <c r="B77" s="226"/>
      <c r="C77" s="116">
        <v>75</v>
      </c>
      <c r="D77" s="117" t="s">
        <v>427</v>
      </c>
      <c r="E77" s="116" t="s">
        <v>164</v>
      </c>
      <c r="F77" s="118" t="s">
        <v>165</v>
      </c>
      <c r="G77" s="118" t="s">
        <v>504</v>
      </c>
      <c r="H77" s="116" t="s">
        <v>25</v>
      </c>
      <c r="I77" s="63" t="s">
        <v>27</v>
      </c>
      <c r="J77" s="107">
        <v>0.87</v>
      </c>
      <c r="K77" s="52">
        <f>SUM(Reitoria!K78,Museu!K78,ESAG!K78,CEART!K78,FAED!K78,CEAD!K78,CEFID!K78,CERES!K78,CESFI!K78,CAV!K78,CCT!K78,CEO!K78,CEPLAN!K78,CEAVI!K78)</f>
        <v>720</v>
      </c>
      <c r="L77" s="30">
        <f>SUM((Reitoria!K78-Reitoria!L78),(Museu!K78-Museu!L78)*(ESAG!K78-ESAG!L78),(CEART!K78-CEART!L78),(FAED!K78-FAED!L78),(CEAD!K78-CEAD!L78),(CEFID!K78-CEFID!L78),(CERES!K78-CERES!L78),(CESFI!K78-CESFI!L78),(CAV!K78-CAV!L78),(CCT!K78-CCT!L78),(CEO!K78-CEO!L78),(CEPLAN!K78-CEPLAN!L78),(CEAVI!K78-CEAVI!L78))</f>
        <v>695</v>
      </c>
      <c r="M77" s="31">
        <f t="shared" si="3"/>
        <v>25</v>
      </c>
      <c r="N77" s="21">
        <f t="shared" si="4"/>
        <v>626.4</v>
      </c>
      <c r="O77" s="21">
        <f t="shared" si="5"/>
        <v>604.65</v>
      </c>
    </row>
    <row r="78" spans="1:15" x14ac:dyDescent="0.25">
      <c r="A78" s="226"/>
      <c r="B78" s="226"/>
      <c r="C78" s="116">
        <v>76</v>
      </c>
      <c r="D78" s="117" t="s">
        <v>424</v>
      </c>
      <c r="E78" s="116" t="s">
        <v>166</v>
      </c>
      <c r="F78" s="123" t="s">
        <v>765</v>
      </c>
      <c r="G78" s="123" t="s">
        <v>505</v>
      </c>
      <c r="H78" s="116" t="s">
        <v>33</v>
      </c>
      <c r="I78" s="63" t="s">
        <v>27</v>
      </c>
      <c r="J78" s="107">
        <v>1.07</v>
      </c>
      <c r="K78" s="52">
        <f>SUM(Reitoria!K79,Museu!K79,ESAG!K79,CEART!K79,FAED!K79,CEAD!K79,CEFID!K79,CERES!K79,CESFI!K79,CAV!K79,CCT!K79,CEO!K79,CEPLAN!K79,CEAVI!K79)</f>
        <v>1000</v>
      </c>
      <c r="L78" s="30">
        <f>SUM((Reitoria!K79-Reitoria!L79),(Museu!K79-Museu!L79)*(ESAG!K79-ESAG!L79),(CEART!K79-CEART!L79),(FAED!K79-FAED!L79),(CEAD!K79-CEAD!L79),(CEFID!K79-CEFID!L79),(CERES!K79-CERES!L79),(CESFI!K79-CESFI!L79),(CAV!K79-CAV!L79),(CCT!K79-CCT!L79),(CEO!K79-CEO!L79),(CEPLAN!K79-CEPLAN!L79),(CEAVI!K79-CEAVI!L79))</f>
        <v>599</v>
      </c>
      <c r="M78" s="31">
        <f t="shared" si="3"/>
        <v>401</v>
      </c>
      <c r="N78" s="21">
        <f t="shared" si="4"/>
        <v>1070</v>
      </c>
      <c r="O78" s="21">
        <f t="shared" si="5"/>
        <v>640.93000000000006</v>
      </c>
    </row>
    <row r="79" spans="1:15" x14ac:dyDescent="0.25">
      <c r="A79" s="226"/>
      <c r="B79" s="226"/>
      <c r="C79" s="116">
        <v>77</v>
      </c>
      <c r="D79" s="126" t="s">
        <v>506</v>
      </c>
      <c r="E79" s="116" t="s">
        <v>167</v>
      </c>
      <c r="F79" s="131" t="s">
        <v>766</v>
      </c>
      <c r="G79" s="131" t="s">
        <v>507</v>
      </c>
      <c r="H79" s="116" t="s">
        <v>25</v>
      </c>
      <c r="I79" s="63" t="s">
        <v>27</v>
      </c>
      <c r="J79" s="107">
        <v>0.59</v>
      </c>
      <c r="K79" s="52">
        <f>SUM(Reitoria!K80,Museu!K80,ESAG!K80,CEART!K80,FAED!K80,CEAD!K80,CEFID!K80,CERES!K80,CESFI!K80,CAV!K80,CCT!K80,CEO!K80,CEPLAN!K80,CEAVI!K80)</f>
        <v>734</v>
      </c>
      <c r="L79" s="30">
        <f>SUM((Reitoria!K80-Reitoria!L80),(Museu!K80-Museu!L80)*(ESAG!K80-ESAG!L80),(CEART!K80-CEART!L80),(FAED!K80-FAED!L80),(CEAD!K80-CEAD!L80),(CEFID!K80-CEFID!L80),(CERES!K80-CERES!L80),(CESFI!K80-CESFI!L80),(CAV!K80-CAV!L80),(CCT!K80-CCT!L80),(CEO!K80-CEO!L80),(CEPLAN!K80-CEPLAN!L80),(CEAVI!K80-CEAVI!L80))</f>
        <v>596</v>
      </c>
      <c r="M79" s="31">
        <f t="shared" si="3"/>
        <v>138</v>
      </c>
      <c r="N79" s="21">
        <f t="shared" si="4"/>
        <v>433.06</v>
      </c>
      <c r="O79" s="21">
        <f t="shared" si="5"/>
        <v>351.64</v>
      </c>
    </row>
    <row r="80" spans="1:15" x14ac:dyDescent="0.25">
      <c r="A80" s="226"/>
      <c r="B80" s="226"/>
      <c r="C80" s="116">
        <v>78</v>
      </c>
      <c r="D80" s="117" t="s">
        <v>506</v>
      </c>
      <c r="E80" s="116" t="s">
        <v>168</v>
      </c>
      <c r="F80" s="128" t="s">
        <v>767</v>
      </c>
      <c r="G80" s="128" t="s">
        <v>508</v>
      </c>
      <c r="H80" s="116" t="s">
        <v>25</v>
      </c>
      <c r="I80" s="63" t="s">
        <v>27</v>
      </c>
      <c r="J80" s="107">
        <v>6.24</v>
      </c>
      <c r="K80" s="52">
        <f>SUM(Reitoria!K81,Museu!K81,ESAG!K81,CEART!K81,FAED!K81,CEAD!K81,CEFID!K81,CERES!K81,CESFI!K81,CAV!K81,CCT!K81,CEO!K81,CEPLAN!K81,CEAVI!K81)</f>
        <v>65</v>
      </c>
      <c r="L80" s="30">
        <f>SUM((Reitoria!K81-Reitoria!L81),(Museu!K81-Museu!L81)*(ESAG!K81-ESAG!L81),(CEART!K81-CEART!L81),(FAED!K81-FAED!L81),(CEAD!K81-CEAD!L81),(CEFID!K81-CEFID!L81),(CERES!K81-CERES!L81),(CESFI!K81-CESFI!L81),(CAV!K81-CAV!L81),(CCT!K81-CCT!L81),(CEO!K81-CEO!L81),(CEPLAN!K81-CEPLAN!L81),(CEAVI!K81-CEAVI!L81))</f>
        <v>29</v>
      </c>
      <c r="M80" s="31">
        <f t="shared" si="3"/>
        <v>36</v>
      </c>
      <c r="N80" s="21">
        <f t="shared" si="4"/>
        <v>405.6</v>
      </c>
      <c r="O80" s="21">
        <f t="shared" si="5"/>
        <v>180.96</v>
      </c>
    </row>
    <row r="81" spans="1:15" ht="28.5" x14ac:dyDescent="0.25">
      <c r="A81" s="226"/>
      <c r="B81" s="226"/>
      <c r="C81" s="116">
        <v>79</v>
      </c>
      <c r="D81" s="117" t="s">
        <v>506</v>
      </c>
      <c r="E81" s="116" t="s">
        <v>169</v>
      </c>
      <c r="F81" s="118" t="s">
        <v>768</v>
      </c>
      <c r="G81" s="118" t="s">
        <v>509</v>
      </c>
      <c r="H81" s="116" t="s">
        <v>25</v>
      </c>
      <c r="I81" s="63" t="s">
        <v>27</v>
      </c>
      <c r="J81" s="107">
        <v>3.3</v>
      </c>
      <c r="K81" s="52">
        <f>SUM(Reitoria!K82,Museu!K82,ESAG!K82,CEART!K82,FAED!K82,CEAD!K82,CEFID!K82,CERES!K82,CESFI!K82,CAV!K82,CCT!K82,CEO!K82,CEPLAN!K82,CEAVI!K82)</f>
        <v>64</v>
      </c>
      <c r="L81" s="30">
        <f>SUM((Reitoria!K82-Reitoria!L82),(Museu!K82-Museu!L82)*(ESAG!K82-ESAG!L82),(CEART!K82-CEART!L82),(FAED!K82-FAED!L82),(CEAD!K82-CEAD!L82),(CEFID!K82-CEFID!L82),(CERES!K82-CERES!L82),(CESFI!K82-CESFI!L82),(CAV!K82-CAV!L82),(CCT!K82-CCT!L82),(CEO!K82-CEO!L82),(CEPLAN!K82-CEPLAN!L82),(CEAVI!K82-CEAVI!L82))</f>
        <v>60</v>
      </c>
      <c r="M81" s="31">
        <f t="shared" si="3"/>
        <v>4</v>
      </c>
      <c r="N81" s="21">
        <f t="shared" si="4"/>
        <v>211.2</v>
      </c>
      <c r="O81" s="21">
        <f t="shared" si="5"/>
        <v>198</v>
      </c>
    </row>
    <row r="82" spans="1:15" ht="42.75" x14ac:dyDescent="0.25">
      <c r="A82" s="226"/>
      <c r="B82" s="226"/>
      <c r="C82" s="116">
        <v>80</v>
      </c>
      <c r="D82" s="117" t="s">
        <v>427</v>
      </c>
      <c r="E82" s="116" t="s">
        <v>170</v>
      </c>
      <c r="F82" s="118" t="s">
        <v>510</v>
      </c>
      <c r="G82" s="118" t="s">
        <v>511</v>
      </c>
      <c r="H82" s="116" t="s">
        <v>33</v>
      </c>
      <c r="I82" s="63" t="s">
        <v>27</v>
      </c>
      <c r="J82" s="107">
        <v>0.91</v>
      </c>
      <c r="K82" s="52">
        <f>SUM(Reitoria!K83,Museu!K83,ESAG!K83,CEART!K83,FAED!K83,CEAD!K83,CEFID!K83,CERES!K83,CESFI!K83,CAV!K83,CCT!K83,CEO!K83,CEPLAN!K83,CEAVI!K83)</f>
        <v>294</v>
      </c>
      <c r="L82" s="30">
        <f>SUM((Reitoria!K83-Reitoria!L83),(Museu!K83-Museu!L83)*(ESAG!K83-ESAG!L83),(CEART!K83-CEART!L83),(FAED!K83-FAED!L83),(CEAD!K83-CEAD!L83),(CEFID!K83-CEFID!L83),(CERES!K83-CERES!L83),(CESFI!K83-CESFI!L83),(CAV!K83-CAV!L83),(CCT!K83-CCT!L83),(CEO!K83-CEO!L83),(CEPLAN!K83-CEPLAN!L83),(CEAVI!K83-CEAVI!L83))</f>
        <v>187</v>
      </c>
      <c r="M82" s="31">
        <f t="shared" si="3"/>
        <v>107</v>
      </c>
      <c r="N82" s="21">
        <f t="shared" si="4"/>
        <v>267.54000000000002</v>
      </c>
      <c r="O82" s="21">
        <f t="shared" si="5"/>
        <v>170.17000000000002</v>
      </c>
    </row>
    <row r="83" spans="1:15" ht="57" x14ac:dyDescent="0.25">
      <c r="A83" s="226"/>
      <c r="B83" s="226"/>
      <c r="C83" s="116">
        <v>81</v>
      </c>
      <c r="D83" s="117" t="s">
        <v>427</v>
      </c>
      <c r="E83" s="116" t="s">
        <v>171</v>
      </c>
      <c r="F83" s="118" t="s">
        <v>512</v>
      </c>
      <c r="G83" s="118" t="s">
        <v>513</v>
      </c>
      <c r="H83" s="116" t="s">
        <v>25</v>
      </c>
      <c r="I83" s="63" t="s">
        <v>27</v>
      </c>
      <c r="J83" s="107">
        <v>2.11</v>
      </c>
      <c r="K83" s="52">
        <f>SUM(Reitoria!K84,Museu!K84,ESAG!K84,CEART!K84,FAED!K84,CEAD!K84,CEFID!K84,CERES!K84,CESFI!K84,CAV!K84,CCT!K84,CEO!K84,CEPLAN!K84,CEAVI!K84)</f>
        <v>177</v>
      </c>
      <c r="L83" s="30">
        <f>SUM((Reitoria!K84-Reitoria!L84),(Museu!K84-Museu!L84)*(ESAG!K84-ESAG!L84),(CEART!K84-CEART!L84),(FAED!K84-FAED!L84),(CEAD!K84-CEAD!L84),(CEFID!K84-CEFID!L84),(CERES!K84-CERES!L84),(CESFI!K84-CESFI!L84),(CAV!K84-CAV!L84),(CCT!K84-CCT!L84),(CEO!K84-CEO!L84),(CEPLAN!K84-CEPLAN!L84),(CEAVI!K84-CEAVI!L84))</f>
        <v>111</v>
      </c>
      <c r="M83" s="31">
        <f t="shared" si="3"/>
        <v>66</v>
      </c>
      <c r="N83" s="21">
        <f t="shared" si="4"/>
        <v>373.46999999999997</v>
      </c>
      <c r="O83" s="21">
        <f t="shared" si="5"/>
        <v>234.20999999999998</v>
      </c>
    </row>
    <row r="84" spans="1:15" ht="85.5" x14ac:dyDescent="0.25">
      <c r="A84" s="227"/>
      <c r="B84" s="227"/>
      <c r="C84" s="116">
        <v>82</v>
      </c>
      <c r="D84" s="117" t="s">
        <v>427</v>
      </c>
      <c r="E84" s="116" t="s">
        <v>172</v>
      </c>
      <c r="F84" s="118" t="s">
        <v>769</v>
      </c>
      <c r="G84" s="118" t="s">
        <v>514</v>
      </c>
      <c r="H84" s="116" t="s">
        <v>25</v>
      </c>
      <c r="I84" s="63" t="s">
        <v>27</v>
      </c>
      <c r="J84" s="107">
        <v>9.5399999999999991</v>
      </c>
      <c r="K84" s="52">
        <f>SUM(Reitoria!K85,Museu!K85,ESAG!K85,CEART!K85,FAED!K85,CEAD!K85,CEFID!K85,CERES!K85,CESFI!K85,CAV!K85,CCT!K85,CEO!K85,CEPLAN!K85,CEAVI!K85)</f>
        <v>85</v>
      </c>
      <c r="L84" s="30">
        <f>SUM((Reitoria!K85-Reitoria!L85),(Museu!K85-Museu!L85)*(ESAG!K85-ESAG!L85),(CEART!K85-CEART!L85),(FAED!K85-FAED!L85),(CEAD!K85-CEAD!L85),(CEFID!K85-CEFID!L85),(CERES!K85-CERES!L85),(CESFI!K85-CESFI!L85),(CAV!K85-CAV!L85),(CCT!K85-CCT!L85),(CEO!K85-CEO!L85),(CEPLAN!K85-CEPLAN!L85),(CEAVI!K85-CEAVI!L85))</f>
        <v>52</v>
      </c>
      <c r="M84" s="31">
        <f t="shared" si="3"/>
        <v>33</v>
      </c>
      <c r="N84" s="21">
        <f t="shared" si="4"/>
        <v>810.9</v>
      </c>
      <c r="O84" s="21">
        <f t="shared" si="5"/>
        <v>496.07999999999993</v>
      </c>
    </row>
    <row r="85" spans="1:15" ht="42.75" x14ac:dyDescent="0.25">
      <c r="A85" s="216">
        <v>12</v>
      </c>
      <c r="B85" s="216" t="s">
        <v>450</v>
      </c>
      <c r="C85" s="119">
        <v>83</v>
      </c>
      <c r="D85" s="120" t="s">
        <v>427</v>
      </c>
      <c r="E85" s="119" t="s">
        <v>173</v>
      </c>
      <c r="F85" s="121" t="s">
        <v>174</v>
      </c>
      <c r="G85" s="121" t="s">
        <v>515</v>
      </c>
      <c r="H85" s="119" t="s">
        <v>25</v>
      </c>
      <c r="I85" s="67" t="s">
        <v>175</v>
      </c>
      <c r="J85" s="108">
        <v>1.1200000000000001</v>
      </c>
      <c r="K85" s="52">
        <f>SUM(Reitoria!K86,Museu!K86,ESAG!K86,CEART!K86,FAED!K86,CEAD!K86,CEFID!K86,CERES!K86,CESFI!K86,CAV!K86,CCT!K86,CEO!K86,CEPLAN!K86,CEAVI!K86)</f>
        <v>2320</v>
      </c>
      <c r="L85" s="30">
        <f>SUM((Reitoria!K86-Reitoria!L86),(Museu!K86-Museu!L86)*(ESAG!K86-ESAG!L86),(CEART!K86-CEART!L86),(FAED!K86-FAED!L86),(CEAD!K86-CEAD!L86),(CEFID!K86-CEFID!L86),(CERES!K86-CERES!L86),(CESFI!K86-CESFI!L86),(CAV!K86-CAV!L86),(CCT!K86-CCT!L86),(CEO!K86-CEO!L86),(CEPLAN!K86-CEPLAN!L86),(CEAVI!K86-CEAVI!L86))</f>
        <v>1120</v>
      </c>
      <c r="M85" s="31">
        <f t="shared" si="3"/>
        <v>1200</v>
      </c>
      <c r="N85" s="21">
        <f t="shared" si="4"/>
        <v>2598.4</v>
      </c>
      <c r="O85" s="21">
        <f t="shared" si="5"/>
        <v>1254.4000000000001</v>
      </c>
    </row>
    <row r="86" spans="1:15" ht="42.75" x14ac:dyDescent="0.25">
      <c r="A86" s="224"/>
      <c r="B86" s="224"/>
      <c r="C86" s="119">
        <v>84</v>
      </c>
      <c r="D86" s="120" t="s">
        <v>427</v>
      </c>
      <c r="E86" s="119" t="s">
        <v>176</v>
      </c>
      <c r="F86" s="121" t="s">
        <v>177</v>
      </c>
      <c r="G86" s="121" t="s">
        <v>515</v>
      </c>
      <c r="H86" s="119" t="s">
        <v>25</v>
      </c>
      <c r="I86" s="67" t="s">
        <v>175</v>
      </c>
      <c r="J86" s="108">
        <v>1.05</v>
      </c>
      <c r="K86" s="52">
        <f>SUM(Reitoria!K87,Museu!K87,ESAG!K87,CEART!K87,FAED!K87,CEAD!K87,CEFID!K87,CERES!K87,CESFI!K87,CAV!K87,CCT!K87,CEO!K87,CEPLAN!K87,CEAVI!K87)</f>
        <v>2670</v>
      </c>
      <c r="L86" s="30">
        <f>SUM((Reitoria!K87-Reitoria!L87),(Museu!K87-Museu!L87)*(ESAG!K87-ESAG!L87),(CEART!K87-CEART!L87),(FAED!K87-FAED!L87),(CEAD!K87-CEAD!L87),(CEFID!K87-CEFID!L87),(CERES!K87-CERES!L87),(CESFI!K87-CESFI!L87),(CAV!K87-CAV!L87),(CCT!K87-CCT!L87),(CEO!K87-CEO!L87),(CEPLAN!K87-CEPLAN!L87),(CEAVI!K87-CEAVI!L87))</f>
        <v>520</v>
      </c>
      <c r="M86" s="31">
        <f t="shared" si="3"/>
        <v>2150</v>
      </c>
      <c r="N86" s="21">
        <f t="shared" si="4"/>
        <v>2803.5</v>
      </c>
      <c r="O86" s="21">
        <f t="shared" si="5"/>
        <v>546</v>
      </c>
    </row>
    <row r="87" spans="1:15" ht="28.5" x14ac:dyDescent="0.25">
      <c r="A87" s="224"/>
      <c r="B87" s="224"/>
      <c r="C87" s="119">
        <v>85</v>
      </c>
      <c r="D87" s="120" t="s">
        <v>427</v>
      </c>
      <c r="E87" s="119" t="s">
        <v>178</v>
      </c>
      <c r="F87" s="121" t="s">
        <v>770</v>
      </c>
      <c r="G87" s="121" t="s">
        <v>516</v>
      </c>
      <c r="H87" s="119" t="s">
        <v>25</v>
      </c>
      <c r="I87" s="67" t="s">
        <v>27</v>
      </c>
      <c r="J87" s="108">
        <v>0.28999999999999998</v>
      </c>
      <c r="K87" s="52">
        <f>SUM(Reitoria!K88,Museu!K88,ESAG!K88,CEART!K88,FAED!K88,CEAD!K88,CEFID!K88,CERES!K88,CESFI!K88,CAV!K88,CCT!K88,CEO!K88,CEPLAN!K88,CEAVI!K88)</f>
        <v>23050</v>
      </c>
      <c r="L87" s="30">
        <f>SUM((Reitoria!K88-Reitoria!L88),(Museu!K88-Museu!L88)*(ESAG!K88-ESAG!L88),(CEART!K88-CEART!L88),(FAED!K88-FAED!L88),(CEAD!K88-CEAD!L88),(CEFID!K88-CEFID!L88),(CERES!K88-CERES!L88),(CESFI!K88-CESFI!L88),(CAV!K88-CAV!L88),(CCT!K88-CCT!L88),(CEO!K88-CEO!L88),(CEPLAN!K88-CEPLAN!L88),(CEAVI!K88-CEAVI!L88))</f>
        <v>15750</v>
      </c>
      <c r="M87" s="31">
        <f t="shared" si="3"/>
        <v>7300</v>
      </c>
      <c r="N87" s="21">
        <f t="shared" si="4"/>
        <v>6684.4999999999991</v>
      </c>
      <c r="O87" s="21">
        <f t="shared" si="5"/>
        <v>4567.5</v>
      </c>
    </row>
    <row r="88" spans="1:15" ht="28.5" x14ac:dyDescent="0.25">
      <c r="A88" s="224"/>
      <c r="B88" s="217"/>
      <c r="C88" s="119">
        <v>86</v>
      </c>
      <c r="D88" s="120" t="s">
        <v>517</v>
      </c>
      <c r="E88" s="119" t="s">
        <v>180</v>
      </c>
      <c r="F88" s="121" t="s">
        <v>181</v>
      </c>
      <c r="G88" s="121" t="s">
        <v>518</v>
      </c>
      <c r="H88" s="119" t="s">
        <v>182</v>
      </c>
      <c r="I88" s="119" t="s">
        <v>179</v>
      </c>
      <c r="J88" s="108">
        <v>91.21</v>
      </c>
      <c r="K88" s="52">
        <f>SUM(Reitoria!K89,Museu!K89,ESAG!K89,CEART!K89,FAED!K89,CEAD!K89,CEFID!K89,CERES!K89,CESFI!K89,CAV!K89,CCT!K89,CEO!K89,CEPLAN!K89,CEAVI!K89)</f>
        <v>44</v>
      </c>
      <c r="L88" s="30">
        <f>SUM((Reitoria!K89-Reitoria!L89),(Museu!K89-Museu!L89)*(ESAG!K89-ESAG!L89),(CEART!K89-CEART!L89),(FAED!K89-FAED!L89),(CEAD!K89-CEAD!L89),(CEFID!K89-CEFID!L89),(CERES!K89-CERES!L89),(CESFI!K89-CESFI!L89),(CAV!K89-CAV!L89),(CCT!K89-CCT!L89),(CEO!K89-CEO!L89),(CEPLAN!K89-CEPLAN!L89),(CEAVI!K89-CEAVI!L89))</f>
        <v>41</v>
      </c>
      <c r="M88" s="31">
        <f t="shared" si="3"/>
        <v>3</v>
      </c>
      <c r="N88" s="21">
        <f t="shared" si="4"/>
        <v>4013.24</v>
      </c>
      <c r="O88" s="21">
        <f t="shared" si="5"/>
        <v>3739.6099999999997</v>
      </c>
    </row>
    <row r="89" spans="1:15" ht="85.5" x14ac:dyDescent="0.25">
      <c r="A89" s="232">
        <v>13</v>
      </c>
      <c r="B89" s="225" t="s">
        <v>519</v>
      </c>
      <c r="C89" s="116">
        <v>87</v>
      </c>
      <c r="D89" s="117" t="s">
        <v>427</v>
      </c>
      <c r="E89" s="116" t="s">
        <v>183</v>
      </c>
      <c r="F89" s="118" t="s">
        <v>520</v>
      </c>
      <c r="G89" s="118" t="s">
        <v>521</v>
      </c>
      <c r="H89" s="116" t="s">
        <v>25</v>
      </c>
      <c r="I89" s="92" t="s">
        <v>27</v>
      </c>
      <c r="J89" s="110">
        <v>27.69</v>
      </c>
      <c r="K89" s="52">
        <f>SUM(Reitoria!K90,Museu!K90,ESAG!K90,CEART!K90,FAED!K90,CEAD!K90,CEFID!K90,CERES!K90,CESFI!K90,CAV!K90,CCT!K90,CEO!K90,CEPLAN!K90,CEAVI!K90)</f>
        <v>204</v>
      </c>
      <c r="L89" s="30">
        <f>SUM((Reitoria!K90-Reitoria!L90),(Museu!K90-Museu!L90)*(ESAG!K90-ESAG!L90),(CEART!K90-CEART!L90),(FAED!K90-FAED!L90),(CEAD!K90-CEAD!L90),(CEFID!K90-CEFID!L90),(CERES!K90-CERES!L90),(CESFI!K90-CESFI!L90),(CAV!K90-CAV!L90),(CCT!K90-CCT!L90),(CEO!K90-CEO!L90),(CEPLAN!K90-CEPLAN!L90),(CEAVI!K90-CEAVI!L90))</f>
        <v>120</v>
      </c>
      <c r="M89" s="31">
        <f t="shared" si="3"/>
        <v>84</v>
      </c>
      <c r="N89" s="21">
        <f t="shared" si="4"/>
        <v>5648.76</v>
      </c>
      <c r="O89" s="21">
        <f t="shared" si="5"/>
        <v>3322.8</v>
      </c>
    </row>
    <row r="90" spans="1:15" ht="71.25" x14ac:dyDescent="0.25">
      <c r="A90" s="225"/>
      <c r="B90" s="227"/>
      <c r="C90" s="116">
        <v>88</v>
      </c>
      <c r="D90" s="117" t="s">
        <v>427</v>
      </c>
      <c r="E90" s="116" t="s">
        <v>184</v>
      </c>
      <c r="F90" s="118" t="s">
        <v>522</v>
      </c>
      <c r="G90" s="118" t="s">
        <v>523</v>
      </c>
      <c r="H90" s="116" t="s">
        <v>25</v>
      </c>
      <c r="I90" s="92" t="s">
        <v>27</v>
      </c>
      <c r="J90" s="110">
        <v>35</v>
      </c>
      <c r="K90" s="52">
        <f>SUM(Reitoria!K91,Museu!K91,ESAG!K91,CEART!K91,FAED!K91,CEAD!K91,CEFID!K91,CERES!K91,CESFI!K91,CAV!K91,CCT!K91,CEO!K91,CEPLAN!K91,CEAVI!K91)</f>
        <v>10</v>
      </c>
      <c r="L90" s="30">
        <f>SUM((Reitoria!K91-Reitoria!L91),(Museu!K91-Museu!L91)*(ESAG!K91-ESAG!L91),(CEART!K91-CEART!L91),(FAED!K91-FAED!L91),(CEAD!K91-CEAD!L91),(CEFID!K91-CEFID!L91),(CERES!K91-CERES!L91),(CESFI!K91-CESFI!L91),(CAV!K91-CAV!L91),(CCT!K91-CCT!L91),(CEO!K91-CEO!L91),(CEPLAN!K91-CEPLAN!L91),(CEAVI!K91-CEAVI!L91))</f>
        <v>10</v>
      </c>
      <c r="M90" s="31">
        <f t="shared" si="3"/>
        <v>0</v>
      </c>
      <c r="N90" s="21">
        <f t="shared" si="4"/>
        <v>350</v>
      </c>
      <c r="O90" s="21">
        <f t="shared" si="5"/>
        <v>350</v>
      </c>
    </row>
    <row r="91" spans="1:15" ht="28.5" x14ac:dyDescent="0.25">
      <c r="A91" s="216">
        <v>14</v>
      </c>
      <c r="B91" s="216" t="s">
        <v>450</v>
      </c>
      <c r="C91" s="132">
        <v>89</v>
      </c>
      <c r="D91" s="120" t="s">
        <v>422</v>
      </c>
      <c r="E91" s="119" t="s">
        <v>185</v>
      </c>
      <c r="F91" s="121" t="s">
        <v>186</v>
      </c>
      <c r="G91" s="121" t="s">
        <v>524</v>
      </c>
      <c r="H91" s="119" t="s">
        <v>34</v>
      </c>
      <c r="I91" s="67" t="s">
        <v>27</v>
      </c>
      <c r="J91" s="108">
        <v>0.63</v>
      </c>
      <c r="K91" s="52">
        <f>SUM(Reitoria!K92,Museu!K92,ESAG!K92,CEART!K92,FAED!K92,CEAD!K92,CEFID!K92,CERES!K92,CESFI!K92,CAV!K92,CCT!K92,CEO!K92,CEPLAN!K92,CEAVI!K92)</f>
        <v>130</v>
      </c>
      <c r="L91" s="30">
        <f>SUM((Reitoria!K92-Reitoria!L92),(Museu!K92-Museu!L92)*(ESAG!K92-ESAG!L92),(CEART!K92-CEART!L92),(FAED!K92-FAED!L92),(CEAD!K92-CEAD!L92),(CEFID!K92-CEFID!L92),(CERES!K92-CERES!L92),(CESFI!K92-CESFI!L92),(CAV!K92-CAV!L92),(CCT!K92-CCT!L92),(CEO!K92-CEO!L92),(CEPLAN!K92-CEPLAN!L92),(CEAVI!K92-CEAVI!L92))</f>
        <v>20</v>
      </c>
      <c r="M91" s="31">
        <f t="shared" si="3"/>
        <v>110</v>
      </c>
      <c r="N91" s="21">
        <f t="shared" si="4"/>
        <v>81.900000000000006</v>
      </c>
      <c r="O91" s="21">
        <f t="shared" si="5"/>
        <v>12.6</v>
      </c>
    </row>
    <row r="92" spans="1:15" ht="28.5" x14ac:dyDescent="0.25">
      <c r="A92" s="224"/>
      <c r="B92" s="224"/>
      <c r="C92" s="132">
        <v>90</v>
      </c>
      <c r="D92" s="120" t="s">
        <v>422</v>
      </c>
      <c r="E92" s="119" t="s">
        <v>187</v>
      </c>
      <c r="F92" s="121" t="s">
        <v>188</v>
      </c>
      <c r="G92" s="121" t="s">
        <v>524</v>
      </c>
      <c r="H92" s="119" t="s">
        <v>34</v>
      </c>
      <c r="I92" s="67" t="s">
        <v>27</v>
      </c>
      <c r="J92" s="108">
        <v>0.63</v>
      </c>
      <c r="K92" s="52">
        <f>SUM(Reitoria!K93,Museu!K93,ESAG!K93,CEART!K93,FAED!K93,CEAD!K93,CEFID!K93,CERES!K93,CESFI!K93,CAV!K93,CCT!K93,CEO!K93,CEPLAN!K93,CEAVI!K93)</f>
        <v>230</v>
      </c>
      <c r="L92" s="30">
        <f>SUM((Reitoria!K93-Reitoria!L93),(Museu!K93-Museu!L93)*(ESAG!K93-ESAG!L93),(CEART!K93-CEART!L93),(FAED!K93-FAED!L93),(CEAD!K93-CEAD!L93),(CEFID!K93-CEFID!L93),(CERES!K93-CERES!L93),(CESFI!K93-CESFI!L93),(CAV!K93-CAV!L93),(CCT!K93-CCT!L93),(CEO!K93-CEO!L93),(CEPLAN!K93-CEPLAN!L93),(CEAVI!K93-CEAVI!L93))</f>
        <v>70</v>
      </c>
      <c r="M92" s="31">
        <f t="shared" si="3"/>
        <v>160</v>
      </c>
      <c r="N92" s="21">
        <f t="shared" si="4"/>
        <v>144.9</v>
      </c>
      <c r="O92" s="21">
        <f t="shared" si="5"/>
        <v>44.1</v>
      </c>
    </row>
    <row r="93" spans="1:15" ht="28.5" x14ac:dyDescent="0.25">
      <c r="A93" s="224"/>
      <c r="B93" s="224"/>
      <c r="C93" s="132">
        <v>91</v>
      </c>
      <c r="D93" s="120" t="s">
        <v>422</v>
      </c>
      <c r="E93" s="119" t="s">
        <v>189</v>
      </c>
      <c r="F93" s="121" t="s">
        <v>190</v>
      </c>
      <c r="G93" s="121" t="s">
        <v>524</v>
      </c>
      <c r="H93" s="119" t="s">
        <v>34</v>
      </c>
      <c r="I93" s="67" t="s">
        <v>27</v>
      </c>
      <c r="J93" s="108">
        <v>0.63</v>
      </c>
      <c r="K93" s="52">
        <f>SUM(Reitoria!K94,Museu!K94,ESAG!K94,CEART!K94,FAED!K94,CEAD!K94,CEFID!K94,CERES!K94,CESFI!K94,CAV!K94,CCT!K94,CEO!K94,CEPLAN!K94,CEAVI!K94)</f>
        <v>720</v>
      </c>
      <c r="L93" s="30">
        <f>SUM((Reitoria!K94-Reitoria!L94),(Museu!K94-Museu!L94)*(ESAG!K94-ESAG!L94),(CEART!K94-CEART!L94),(FAED!K94-FAED!L94),(CEAD!K94-CEAD!L94),(CEFID!K94-CEFID!L94),(CERES!K94-CERES!L94),(CESFI!K94-CESFI!L94),(CAV!K94-CAV!L94),(CCT!K94-CCT!L94),(CEO!K94-CEO!L94),(CEPLAN!K94-CEPLAN!L94),(CEAVI!K94-CEAVI!L94))</f>
        <v>220</v>
      </c>
      <c r="M93" s="31">
        <f t="shared" si="3"/>
        <v>500</v>
      </c>
      <c r="N93" s="21">
        <f t="shared" si="4"/>
        <v>453.6</v>
      </c>
      <c r="O93" s="21">
        <f t="shared" si="5"/>
        <v>138.6</v>
      </c>
    </row>
    <row r="94" spans="1:15" ht="28.5" x14ac:dyDescent="0.25">
      <c r="A94" s="224"/>
      <c r="B94" s="224"/>
      <c r="C94" s="132">
        <v>92</v>
      </c>
      <c r="D94" s="120" t="s">
        <v>422</v>
      </c>
      <c r="E94" s="119" t="s">
        <v>191</v>
      </c>
      <c r="F94" s="121" t="s">
        <v>192</v>
      </c>
      <c r="G94" s="121" t="s">
        <v>524</v>
      </c>
      <c r="H94" s="119" t="s">
        <v>25</v>
      </c>
      <c r="I94" s="67" t="s">
        <v>27</v>
      </c>
      <c r="J94" s="108">
        <v>0.63</v>
      </c>
      <c r="K94" s="52">
        <f>SUM(Reitoria!K95,Museu!K95,ESAG!K95,CEART!K95,FAED!K95,CEAD!K95,CEFID!K95,CERES!K95,CESFI!K95,CAV!K95,CCT!K95,CEO!K95,CEPLAN!K95,CEAVI!K95)</f>
        <v>130</v>
      </c>
      <c r="L94" s="30">
        <f>SUM((Reitoria!K95-Reitoria!L95),(Museu!K95-Museu!L95)*(ESAG!K95-ESAG!L95),(CEART!K95-CEART!L95),(FAED!K95-FAED!L95),(CEAD!K95-CEAD!L95),(CEFID!K95-CEFID!L95),(CERES!K95-CERES!L95),(CESFI!K95-CESFI!L95),(CAV!K95-CAV!L95),(CCT!K95-CCT!L95),(CEO!K95-CEO!L95),(CEPLAN!K95-CEPLAN!L95),(CEAVI!K95-CEAVI!L95))</f>
        <v>20</v>
      </c>
      <c r="M94" s="31">
        <f t="shared" si="3"/>
        <v>110</v>
      </c>
      <c r="N94" s="21">
        <f t="shared" si="4"/>
        <v>81.900000000000006</v>
      </c>
      <c r="O94" s="21">
        <f t="shared" si="5"/>
        <v>12.6</v>
      </c>
    </row>
    <row r="95" spans="1:15" ht="28.5" x14ac:dyDescent="0.25">
      <c r="A95" s="224"/>
      <c r="B95" s="224"/>
      <c r="C95" s="132">
        <v>93</v>
      </c>
      <c r="D95" s="120" t="s">
        <v>422</v>
      </c>
      <c r="E95" s="119" t="s">
        <v>193</v>
      </c>
      <c r="F95" s="121" t="s">
        <v>194</v>
      </c>
      <c r="G95" s="121" t="s">
        <v>524</v>
      </c>
      <c r="H95" s="119" t="s">
        <v>34</v>
      </c>
      <c r="I95" s="67" t="s">
        <v>27</v>
      </c>
      <c r="J95" s="108">
        <v>0.63</v>
      </c>
      <c r="K95" s="52">
        <f>SUM(Reitoria!K96,Museu!K96,ESAG!K96,CEART!K96,FAED!K96,CEAD!K96,CEFID!K96,CERES!K96,CESFI!K96,CAV!K96,CCT!K96,CEO!K96,CEPLAN!K96,CEAVI!K96)</f>
        <v>130</v>
      </c>
      <c r="L95" s="30">
        <f>SUM((Reitoria!K96-Reitoria!L96),(Museu!K96-Museu!L96)*(ESAG!K96-ESAG!L96),(CEART!K96-CEART!L96),(FAED!K96-FAED!L96),(CEAD!K96-CEAD!L96),(CEFID!K96-CEFID!L96),(CERES!K96-CERES!L96),(CESFI!K96-CESFI!L96),(CAV!K96-CAV!L96),(CCT!K96-CCT!L96),(CEO!K96-CEO!L96),(CEPLAN!K96-CEPLAN!L96),(CEAVI!K96-CEAVI!L96))</f>
        <v>20</v>
      </c>
      <c r="M95" s="31">
        <f t="shared" si="3"/>
        <v>110</v>
      </c>
      <c r="N95" s="21">
        <f t="shared" si="4"/>
        <v>81.900000000000006</v>
      </c>
      <c r="O95" s="21">
        <f t="shared" si="5"/>
        <v>12.6</v>
      </c>
    </row>
    <row r="96" spans="1:15" ht="28.5" x14ac:dyDescent="0.25">
      <c r="A96" s="224"/>
      <c r="B96" s="224"/>
      <c r="C96" s="132">
        <v>94</v>
      </c>
      <c r="D96" s="120" t="s">
        <v>424</v>
      </c>
      <c r="E96" s="119" t="s">
        <v>195</v>
      </c>
      <c r="F96" s="121" t="s">
        <v>196</v>
      </c>
      <c r="G96" s="121" t="s">
        <v>525</v>
      </c>
      <c r="H96" s="119" t="s">
        <v>34</v>
      </c>
      <c r="I96" s="67" t="s">
        <v>27</v>
      </c>
      <c r="J96" s="108">
        <v>1.32</v>
      </c>
      <c r="K96" s="52">
        <f>SUM(Reitoria!K97,Museu!K97,ESAG!K97,CEART!K97,FAED!K97,CEAD!K97,CEFID!K97,CERES!K97,CESFI!K97,CAV!K97,CCT!K97,CEO!K97,CEPLAN!K97,CEAVI!K97)</f>
        <v>75</v>
      </c>
      <c r="L96" s="30">
        <f>SUM((Reitoria!K97-Reitoria!L97),(Museu!K97-Museu!L97)*(ESAG!K97-ESAG!L97),(CEART!K97-CEART!L97),(FAED!K97-FAED!L97),(CEAD!K97-CEAD!L97),(CEFID!K97-CEFID!L97),(CERES!K97-CERES!L97),(CESFI!K97-CESFI!L97),(CAV!K97-CAV!L97),(CCT!K97-CCT!L97),(CEO!K97-CEO!L97),(CEPLAN!K97-CEPLAN!L97),(CEAVI!K97-CEAVI!L97))</f>
        <v>30</v>
      </c>
      <c r="M96" s="31">
        <f t="shared" si="3"/>
        <v>45</v>
      </c>
      <c r="N96" s="21">
        <f t="shared" si="4"/>
        <v>99</v>
      </c>
      <c r="O96" s="21">
        <f t="shared" si="5"/>
        <v>39.6</v>
      </c>
    </row>
    <row r="97" spans="1:15" ht="28.5" x14ac:dyDescent="0.25">
      <c r="A97" s="224"/>
      <c r="B97" s="224"/>
      <c r="C97" s="132">
        <v>95</v>
      </c>
      <c r="D97" s="120" t="s">
        <v>424</v>
      </c>
      <c r="E97" s="119" t="s">
        <v>197</v>
      </c>
      <c r="F97" s="121" t="s">
        <v>198</v>
      </c>
      <c r="G97" s="121" t="s">
        <v>525</v>
      </c>
      <c r="H97" s="119" t="s">
        <v>34</v>
      </c>
      <c r="I97" s="67" t="s">
        <v>27</v>
      </c>
      <c r="J97" s="108">
        <v>1.32</v>
      </c>
      <c r="K97" s="52">
        <f>SUM(Reitoria!K98,Museu!K98,ESAG!K98,CEART!K98,FAED!K98,CEAD!K98,CEFID!K98,CERES!K98,CESFI!K98,CAV!K98,CCT!K98,CEO!K98,CEPLAN!K98,CEAVI!K98)</f>
        <v>75</v>
      </c>
      <c r="L97" s="30">
        <f>SUM((Reitoria!K98-Reitoria!L98),(Museu!K98-Museu!L98)*(ESAG!K98-ESAG!L98),(CEART!K98-CEART!L98),(FAED!K98-FAED!L98),(CEAD!K98-CEAD!L98),(CEFID!K98-CEFID!L98),(CERES!K98-CERES!L98),(CESFI!K98-CESFI!L98),(CAV!K98-CAV!L98),(CCT!K98-CCT!L98),(CEO!K98-CEO!L98),(CEPLAN!K98-CEPLAN!L98),(CEAVI!K98-CEAVI!L98))</f>
        <v>30</v>
      </c>
      <c r="M97" s="31">
        <f t="shared" si="3"/>
        <v>45</v>
      </c>
      <c r="N97" s="21">
        <f t="shared" si="4"/>
        <v>99</v>
      </c>
      <c r="O97" s="21">
        <f t="shared" si="5"/>
        <v>39.6</v>
      </c>
    </row>
    <row r="98" spans="1:15" ht="28.5" x14ac:dyDescent="0.25">
      <c r="A98" s="224"/>
      <c r="B98" s="224"/>
      <c r="C98" s="132">
        <v>96</v>
      </c>
      <c r="D98" s="120" t="s">
        <v>424</v>
      </c>
      <c r="E98" s="119" t="s">
        <v>199</v>
      </c>
      <c r="F98" s="121" t="s">
        <v>200</v>
      </c>
      <c r="G98" s="121" t="s">
        <v>525</v>
      </c>
      <c r="H98" s="119" t="s">
        <v>34</v>
      </c>
      <c r="I98" s="67" t="s">
        <v>27</v>
      </c>
      <c r="J98" s="108">
        <v>1.32</v>
      </c>
      <c r="K98" s="52">
        <f>SUM(Reitoria!K99,Museu!K99,ESAG!K99,CEART!K99,FAED!K99,CEAD!K99,CEFID!K99,CERES!K99,CESFI!K99,CAV!K99,CCT!K99,CEO!K99,CEPLAN!K99,CEAVI!K99)</f>
        <v>85</v>
      </c>
      <c r="L98" s="30">
        <f>SUM((Reitoria!K99-Reitoria!L99),(Museu!K99-Museu!L99)*(ESAG!K99-ESAG!L99),(CEART!K99-CEART!L99),(FAED!K99-FAED!L99),(CEAD!K99-CEAD!L99),(CEFID!K99-CEFID!L99),(CERES!K99-CERES!L99),(CESFI!K99-CESFI!L99),(CAV!K99-CAV!L99),(CCT!K99-CCT!L99),(CEO!K99-CEO!L99),(CEPLAN!K99-CEPLAN!L99),(CEAVI!K99-CEAVI!L99))</f>
        <v>30</v>
      </c>
      <c r="M98" s="31">
        <f t="shared" si="3"/>
        <v>55</v>
      </c>
      <c r="N98" s="21">
        <f t="shared" si="4"/>
        <v>112.2</v>
      </c>
      <c r="O98" s="21">
        <f t="shared" si="5"/>
        <v>39.6</v>
      </c>
    </row>
    <row r="99" spans="1:15" ht="28.5" x14ac:dyDescent="0.25">
      <c r="A99" s="224"/>
      <c r="B99" s="224"/>
      <c r="C99" s="132">
        <v>97</v>
      </c>
      <c r="D99" s="120" t="s">
        <v>424</v>
      </c>
      <c r="E99" s="119" t="s">
        <v>201</v>
      </c>
      <c r="F99" s="121" t="s">
        <v>202</v>
      </c>
      <c r="G99" s="121" t="s">
        <v>525</v>
      </c>
      <c r="H99" s="119" t="s">
        <v>34</v>
      </c>
      <c r="I99" s="67" t="s">
        <v>27</v>
      </c>
      <c r="J99" s="108">
        <v>1.32</v>
      </c>
      <c r="K99" s="52">
        <f>SUM(Reitoria!K100,Museu!K100,ESAG!K100,CEART!K100,FAED!K100,CEAD!K100,CEFID!K100,CERES!K100,CESFI!K100,CAV!K100,CCT!K100,CEO!K100,CEPLAN!K100,CEAVI!K100)</f>
        <v>85</v>
      </c>
      <c r="L99" s="30">
        <f>SUM((Reitoria!K100-Reitoria!L100),(Museu!K100-Museu!L100)*(ESAG!K100-ESAG!L100),(CEART!K100-CEART!L100),(FAED!K100-FAED!L100),(CEAD!K100-CEAD!L100),(CEFID!K100-CEFID!L100),(CERES!K100-CERES!L100),(CESFI!K100-CESFI!L100),(CAV!K100-CAV!L100),(CCT!K100-CCT!L100),(CEO!K100-CEO!L100),(CEPLAN!K100-CEPLAN!L100),(CEAVI!K100-CEAVI!L100))</f>
        <v>40</v>
      </c>
      <c r="M99" s="31">
        <f t="shared" si="3"/>
        <v>45</v>
      </c>
      <c r="N99" s="21">
        <f t="shared" si="4"/>
        <v>112.2</v>
      </c>
      <c r="O99" s="21">
        <f t="shared" si="5"/>
        <v>52.800000000000004</v>
      </c>
    </row>
    <row r="100" spans="1:15" ht="28.5" x14ac:dyDescent="0.25">
      <c r="A100" s="224"/>
      <c r="B100" s="224"/>
      <c r="C100" s="132">
        <v>98</v>
      </c>
      <c r="D100" s="120" t="s">
        <v>424</v>
      </c>
      <c r="E100" s="119" t="s">
        <v>203</v>
      </c>
      <c r="F100" s="121" t="s">
        <v>204</v>
      </c>
      <c r="G100" s="121" t="s">
        <v>525</v>
      </c>
      <c r="H100" s="119" t="s">
        <v>34</v>
      </c>
      <c r="I100" s="67" t="s">
        <v>27</v>
      </c>
      <c r="J100" s="108">
        <v>1.32</v>
      </c>
      <c r="K100" s="52">
        <f>SUM(Reitoria!K101,Museu!K101,ESAG!K101,CEART!K101,FAED!K101,CEAD!K101,CEFID!K101,CERES!K101,CESFI!K101,CAV!K101,CCT!K101,CEO!K101,CEPLAN!K101,CEAVI!K101)</f>
        <v>85</v>
      </c>
      <c r="L100" s="30">
        <f>SUM((Reitoria!K101-Reitoria!L101),(Museu!K101-Museu!L101)*(ESAG!K101-ESAG!L101),(CEART!K101-CEART!L101),(FAED!K101-FAED!L101),(CEAD!K101-CEAD!L101),(CEFID!K101-CEFID!L101),(CERES!K101-CERES!L101),(CESFI!K101-CESFI!L101),(CAV!K101-CAV!L101),(CCT!K101-CCT!L101),(CEO!K101-CEO!L101),(CEPLAN!K101-CEPLAN!L101),(CEAVI!K101-CEAVI!L101))</f>
        <v>40</v>
      </c>
      <c r="M100" s="31">
        <f t="shared" si="3"/>
        <v>45</v>
      </c>
      <c r="N100" s="21">
        <f t="shared" si="4"/>
        <v>112.2</v>
      </c>
      <c r="O100" s="21">
        <f t="shared" si="5"/>
        <v>52.800000000000004</v>
      </c>
    </row>
    <row r="101" spans="1:15" ht="28.5" x14ac:dyDescent="0.25">
      <c r="A101" s="224"/>
      <c r="B101" s="224"/>
      <c r="C101" s="132">
        <v>99</v>
      </c>
      <c r="D101" s="120" t="s">
        <v>424</v>
      </c>
      <c r="E101" s="133" t="s">
        <v>205</v>
      </c>
      <c r="F101" s="121" t="s">
        <v>206</v>
      </c>
      <c r="G101" s="121" t="s">
        <v>525</v>
      </c>
      <c r="H101" s="119" t="s">
        <v>34</v>
      </c>
      <c r="I101" s="67" t="s">
        <v>27</v>
      </c>
      <c r="J101" s="108">
        <v>1.32</v>
      </c>
      <c r="K101" s="52">
        <f>SUM(Reitoria!K102,Museu!K102,ESAG!K102,CEART!K102,FAED!K102,CEAD!K102,CEFID!K102,CERES!K102,CESFI!K102,CAV!K102,CCT!K102,CEO!K102,CEPLAN!K102,CEAVI!K102)</f>
        <v>85</v>
      </c>
      <c r="L101" s="30">
        <f>SUM((Reitoria!K102-Reitoria!L102),(Museu!K102-Museu!L102)*(ESAG!K102-ESAG!L102),(CEART!K102-CEART!L102),(FAED!K102-FAED!L102),(CEAD!K102-CEAD!L102),(CEFID!K102-CEFID!L102),(CERES!K102-CERES!L102),(CESFI!K102-CESFI!L102),(CAV!K102-CAV!L102),(CCT!K102-CCT!L102),(CEO!K102-CEO!L102),(CEPLAN!K102-CEPLAN!L102),(CEAVI!K102-CEAVI!L102))</f>
        <v>40</v>
      </c>
      <c r="M101" s="31">
        <f t="shared" si="3"/>
        <v>45</v>
      </c>
      <c r="N101" s="21">
        <f t="shared" si="4"/>
        <v>112.2</v>
      </c>
      <c r="O101" s="21">
        <f t="shared" si="5"/>
        <v>52.800000000000004</v>
      </c>
    </row>
    <row r="102" spans="1:15" ht="28.5" x14ac:dyDescent="0.25">
      <c r="A102" s="224"/>
      <c r="B102" s="224"/>
      <c r="C102" s="132">
        <v>100</v>
      </c>
      <c r="D102" s="120" t="s">
        <v>424</v>
      </c>
      <c r="E102" s="133" t="s">
        <v>207</v>
      </c>
      <c r="F102" s="121" t="s">
        <v>208</v>
      </c>
      <c r="G102" s="121" t="s">
        <v>525</v>
      </c>
      <c r="H102" s="119" t="s">
        <v>34</v>
      </c>
      <c r="I102" s="67" t="s">
        <v>27</v>
      </c>
      <c r="J102" s="108">
        <v>1.32</v>
      </c>
      <c r="K102" s="52">
        <f>SUM(Reitoria!K103,Museu!K103,ESAG!K103,CEART!K103,FAED!K103,CEAD!K103,CEFID!K103,CERES!K103,CESFI!K103,CAV!K103,CCT!K103,CEO!K103,CEPLAN!K103,CEAVI!K103)</f>
        <v>95</v>
      </c>
      <c r="L102" s="30">
        <f>SUM((Reitoria!K103-Reitoria!L103),(Museu!K103-Museu!L103)*(ESAG!K103-ESAG!L103),(CEART!K103-CEART!L103),(FAED!K103-FAED!L103),(CEAD!K103-CEAD!L103),(CEFID!K103-CEFID!L103),(CERES!K103-CERES!L103),(CESFI!K103-CESFI!L103),(CAV!K103-CAV!L103),(CCT!K103-CCT!L103),(CEO!K103-CEO!L103),(CEPLAN!K103-CEPLAN!L103),(CEAVI!K103-CEAVI!L103))</f>
        <v>50</v>
      </c>
      <c r="M102" s="31">
        <f t="shared" si="3"/>
        <v>45</v>
      </c>
      <c r="N102" s="21">
        <f t="shared" si="4"/>
        <v>125.4</v>
      </c>
      <c r="O102" s="21">
        <f t="shared" si="5"/>
        <v>66</v>
      </c>
    </row>
    <row r="103" spans="1:15" ht="28.5" x14ac:dyDescent="0.25">
      <c r="A103" s="224"/>
      <c r="B103" s="224"/>
      <c r="C103" s="132">
        <v>101</v>
      </c>
      <c r="D103" s="120" t="s">
        <v>424</v>
      </c>
      <c r="E103" s="133" t="s">
        <v>209</v>
      </c>
      <c r="F103" s="121" t="s">
        <v>210</v>
      </c>
      <c r="G103" s="121" t="s">
        <v>525</v>
      </c>
      <c r="H103" s="119" t="s">
        <v>34</v>
      </c>
      <c r="I103" s="67" t="s">
        <v>27</v>
      </c>
      <c r="J103" s="108">
        <v>1.32</v>
      </c>
      <c r="K103" s="52">
        <f>SUM(Reitoria!K104,Museu!K104,ESAG!K104,CEART!K104,FAED!K104,CEAD!K104,CEFID!K104,CERES!K104,CESFI!K104,CAV!K104,CCT!K104,CEO!K104,CEPLAN!K104,CEAVI!K104)</f>
        <v>95</v>
      </c>
      <c r="L103" s="30">
        <f>SUM((Reitoria!K104-Reitoria!L104),(Museu!K104-Museu!L104)*(ESAG!K104-ESAG!L104),(CEART!K104-CEART!L104),(FAED!K104-FAED!L104),(CEAD!K104-CEAD!L104),(CEFID!K104-CEFID!L104),(CERES!K104-CERES!L104),(CESFI!K104-CESFI!L104),(CAV!K104-CAV!L104),(CCT!K104-CCT!L104),(CEO!K104-CEO!L104),(CEPLAN!K104-CEPLAN!L104),(CEAVI!K104-CEAVI!L104))</f>
        <v>50</v>
      </c>
      <c r="M103" s="31">
        <f t="shared" si="3"/>
        <v>45</v>
      </c>
      <c r="N103" s="21">
        <f t="shared" si="4"/>
        <v>125.4</v>
      </c>
      <c r="O103" s="21">
        <f t="shared" si="5"/>
        <v>66</v>
      </c>
    </row>
    <row r="104" spans="1:15" ht="28.5" x14ac:dyDescent="0.25">
      <c r="A104" s="224"/>
      <c r="B104" s="224"/>
      <c r="C104" s="132">
        <v>102</v>
      </c>
      <c r="D104" s="120" t="s">
        <v>424</v>
      </c>
      <c r="E104" s="133" t="s">
        <v>211</v>
      </c>
      <c r="F104" s="121" t="s">
        <v>212</v>
      </c>
      <c r="G104" s="121" t="s">
        <v>525</v>
      </c>
      <c r="H104" s="119" t="s">
        <v>34</v>
      </c>
      <c r="I104" s="67" t="s">
        <v>27</v>
      </c>
      <c r="J104" s="108">
        <v>1.32</v>
      </c>
      <c r="K104" s="52">
        <f>SUM(Reitoria!K105,Museu!K105,ESAG!K105,CEART!K105,FAED!K105,CEAD!K105,CEFID!K105,CERES!K105,CESFI!K105,CAV!K105,CCT!K105,CEO!K105,CEPLAN!K105,CEAVI!K105)</f>
        <v>85</v>
      </c>
      <c r="L104" s="30">
        <f>SUM((Reitoria!K105-Reitoria!L105),(Museu!K105-Museu!L105)*(ESAG!K105-ESAG!L105),(CEART!K105-CEART!L105),(FAED!K105-FAED!L105),(CEAD!K105-CEAD!L105),(CEFID!K105-CEFID!L105),(CERES!K105-CERES!L105),(CESFI!K105-CESFI!L105),(CAV!K105-CAV!L105),(CCT!K105-CCT!L105),(CEO!K105-CEO!L105),(CEPLAN!K105-CEPLAN!L105),(CEAVI!K105-CEAVI!L105))</f>
        <v>40</v>
      </c>
      <c r="M104" s="31">
        <f t="shared" si="3"/>
        <v>45</v>
      </c>
      <c r="N104" s="21">
        <f t="shared" si="4"/>
        <v>112.2</v>
      </c>
      <c r="O104" s="21">
        <f t="shared" si="5"/>
        <v>52.800000000000004</v>
      </c>
    </row>
    <row r="105" spans="1:15" ht="28.5" x14ac:dyDescent="0.25">
      <c r="A105" s="224"/>
      <c r="B105" s="224"/>
      <c r="C105" s="132">
        <v>103</v>
      </c>
      <c r="D105" s="120" t="s">
        <v>424</v>
      </c>
      <c r="E105" s="119" t="s">
        <v>213</v>
      </c>
      <c r="F105" s="121" t="s">
        <v>214</v>
      </c>
      <c r="G105" s="121" t="s">
        <v>525</v>
      </c>
      <c r="H105" s="119" t="s">
        <v>34</v>
      </c>
      <c r="I105" s="67" t="s">
        <v>27</v>
      </c>
      <c r="J105" s="108">
        <v>1.32</v>
      </c>
      <c r="K105" s="52">
        <f>SUM(Reitoria!K106,Museu!K106,ESAG!K106,CEART!K106,FAED!K106,CEAD!K106,CEFID!K106,CERES!K106,CESFI!K106,CAV!K106,CCT!K106,CEO!K106,CEPLAN!K106,CEAVI!K106)</f>
        <v>75</v>
      </c>
      <c r="L105" s="30">
        <f>SUM((Reitoria!K106-Reitoria!L106),(Museu!K106-Museu!L106)*(ESAG!K106-ESAG!L106),(CEART!K106-CEART!L106),(FAED!K106-FAED!L106),(CEAD!K106-CEAD!L106),(CEFID!K106-CEFID!L106),(CERES!K106-CERES!L106),(CESFI!K106-CESFI!L106),(CAV!K106-CAV!L106),(CCT!K106-CCT!L106),(CEO!K106-CEO!L106),(CEPLAN!K106-CEPLAN!L106),(CEAVI!K106-CEAVI!L106))</f>
        <v>30</v>
      </c>
      <c r="M105" s="31">
        <f t="shared" si="3"/>
        <v>45</v>
      </c>
      <c r="N105" s="21">
        <f t="shared" si="4"/>
        <v>99</v>
      </c>
      <c r="O105" s="21">
        <f t="shared" si="5"/>
        <v>39.6</v>
      </c>
    </row>
    <row r="106" spans="1:15" ht="28.5" x14ac:dyDescent="0.25">
      <c r="A106" s="224"/>
      <c r="B106" s="224"/>
      <c r="C106" s="132">
        <v>104</v>
      </c>
      <c r="D106" s="120" t="s">
        <v>424</v>
      </c>
      <c r="E106" s="119" t="s">
        <v>215</v>
      </c>
      <c r="F106" s="121" t="s">
        <v>216</v>
      </c>
      <c r="G106" s="121" t="s">
        <v>525</v>
      </c>
      <c r="H106" s="119" t="s">
        <v>34</v>
      </c>
      <c r="I106" s="67" t="s">
        <v>27</v>
      </c>
      <c r="J106" s="108">
        <v>1.32</v>
      </c>
      <c r="K106" s="52">
        <f>SUM(Reitoria!K107,Museu!K107,ESAG!K107,CEART!K107,FAED!K107,CEAD!K107,CEFID!K107,CERES!K107,CESFI!K107,CAV!K107,CCT!K107,CEO!K107,CEPLAN!K107,CEAVI!K107)</f>
        <v>75</v>
      </c>
      <c r="L106" s="30">
        <f>SUM((Reitoria!K107-Reitoria!L107),(Museu!K107-Museu!L107)*(ESAG!K107-ESAG!L107),(CEART!K107-CEART!L107),(FAED!K107-FAED!L107),(CEAD!K107-CEAD!L107),(CEFID!K107-CEFID!L107),(CERES!K107-CERES!L107),(CESFI!K107-CESFI!L107),(CAV!K107-CAV!L107),(CCT!K107-CCT!L107),(CEO!K107-CEO!L107),(CEPLAN!K107-CEPLAN!L107),(CEAVI!K107-CEAVI!L107))</f>
        <v>30</v>
      </c>
      <c r="M106" s="31">
        <f t="shared" si="3"/>
        <v>45</v>
      </c>
      <c r="N106" s="21">
        <f t="shared" si="4"/>
        <v>99</v>
      </c>
      <c r="O106" s="21">
        <f t="shared" si="5"/>
        <v>39.6</v>
      </c>
    </row>
    <row r="107" spans="1:15" ht="57" x14ac:dyDescent="0.25">
      <c r="A107" s="224"/>
      <c r="B107" s="224"/>
      <c r="C107" s="132">
        <v>105</v>
      </c>
      <c r="D107" s="120" t="s">
        <v>526</v>
      </c>
      <c r="E107" s="119" t="s">
        <v>527</v>
      </c>
      <c r="F107" s="121" t="s">
        <v>528</v>
      </c>
      <c r="G107" s="121" t="s">
        <v>529</v>
      </c>
      <c r="H107" s="119" t="s">
        <v>25</v>
      </c>
      <c r="I107" s="67" t="s">
        <v>373</v>
      </c>
      <c r="J107" s="108">
        <v>34.31</v>
      </c>
      <c r="K107" s="52">
        <f>SUM(Reitoria!K108,Museu!K108,ESAG!K108,CEART!K108,FAED!K108,CEAD!K108,CEFID!K108,CERES!K108,CESFI!K108,CAV!K108,CCT!K108,CEO!K108,CEPLAN!K108,CEAVI!K108)</f>
        <v>40</v>
      </c>
      <c r="L107" s="30">
        <f>SUM((Reitoria!K108-Reitoria!L108),(Museu!K108-Museu!L108)*(ESAG!K108-ESAG!L108),(CEART!K108-CEART!L108),(FAED!K108-FAED!L108),(CEAD!K108-CEAD!L108),(CEFID!K108-CEFID!L108),(CERES!K108-CERES!L108),(CESFI!K108-CESFI!L108),(CAV!K108-CAV!L108),(CCT!K108-CCT!L108),(CEO!K108-CEO!L108),(CEPLAN!K108-CEPLAN!L108),(CEAVI!K108-CEAVI!L108))</f>
        <v>0</v>
      </c>
      <c r="M107" s="31">
        <f t="shared" si="3"/>
        <v>40</v>
      </c>
      <c r="N107" s="21">
        <f t="shared" si="4"/>
        <v>1372.4</v>
      </c>
      <c r="O107" s="21">
        <f t="shared" si="5"/>
        <v>0</v>
      </c>
    </row>
    <row r="108" spans="1:15" ht="42.75" x14ac:dyDescent="0.25">
      <c r="A108" s="224"/>
      <c r="B108" s="224"/>
      <c r="C108" s="132">
        <v>106</v>
      </c>
      <c r="D108" s="120" t="s">
        <v>422</v>
      </c>
      <c r="E108" s="119" t="s">
        <v>217</v>
      </c>
      <c r="F108" s="121" t="s">
        <v>218</v>
      </c>
      <c r="G108" s="121" t="s">
        <v>530</v>
      </c>
      <c r="H108" s="119" t="s">
        <v>28</v>
      </c>
      <c r="I108" s="67" t="s">
        <v>27</v>
      </c>
      <c r="J108" s="108">
        <v>21.87</v>
      </c>
      <c r="K108" s="52">
        <f>SUM(Reitoria!K109,Museu!K109,ESAG!K109,CEART!K109,FAED!K109,CEAD!K109,CEFID!K109,CERES!K109,CESFI!K109,CAV!K109,CCT!K109,CEO!K109,CEPLAN!K109,CEAVI!K109)</f>
        <v>77</v>
      </c>
      <c r="L108" s="30">
        <f>SUM((Reitoria!K109-Reitoria!L109),(Museu!K109-Museu!L109)*(ESAG!K109-ESAG!L109),(CEART!K109-CEART!L109),(FAED!K109-FAED!L109),(CEAD!K109-CEAD!L109),(CEFID!K109-CEFID!L109),(CERES!K109-CERES!L109),(CESFI!K109-CESFI!L109),(CAV!K109-CAV!L109),(CCT!K109-CCT!L109),(CEO!K109-CEO!L109),(CEPLAN!K109-CEPLAN!L109),(CEAVI!K109-CEAVI!L109))</f>
        <v>21</v>
      </c>
      <c r="M108" s="31">
        <f t="shared" si="3"/>
        <v>56</v>
      </c>
      <c r="N108" s="21">
        <f t="shared" si="4"/>
        <v>1683.99</v>
      </c>
      <c r="O108" s="21">
        <f t="shared" si="5"/>
        <v>459.27000000000004</v>
      </c>
    </row>
    <row r="109" spans="1:15" ht="42.75" x14ac:dyDescent="0.25">
      <c r="A109" s="224"/>
      <c r="B109" s="224"/>
      <c r="C109" s="132">
        <v>107</v>
      </c>
      <c r="D109" s="120" t="s">
        <v>422</v>
      </c>
      <c r="E109" s="119" t="s">
        <v>219</v>
      </c>
      <c r="F109" s="121" t="s">
        <v>220</v>
      </c>
      <c r="G109" s="121" t="s">
        <v>530</v>
      </c>
      <c r="H109" s="119" t="s">
        <v>28</v>
      </c>
      <c r="I109" s="67" t="s">
        <v>27</v>
      </c>
      <c r="J109" s="108">
        <v>22.64</v>
      </c>
      <c r="K109" s="52">
        <f>SUM(Reitoria!K110,Museu!K110,ESAG!K110,CEART!K110,FAED!K110,CEAD!K110,CEFID!K110,CERES!K110,CESFI!K110,CAV!K110,CCT!K110,CEO!K110,CEPLAN!K110,CEAVI!K110)</f>
        <v>21</v>
      </c>
      <c r="L109" s="30">
        <f>SUM((Reitoria!K110-Reitoria!L110),(Museu!K110-Museu!L110)*(ESAG!K110-ESAG!L110),(CEART!K110-CEART!L110),(FAED!K110-FAED!L110),(CEAD!K110-CEAD!L110),(CEFID!K110-CEFID!L110),(CERES!K110-CERES!L110),(CESFI!K110-CESFI!L110),(CAV!K110-CAV!L110),(CCT!K110-CCT!L110),(CEO!K110-CEO!L110),(CEPLAN!K110-CEPLAN!L110),(CEAVI!K110-CEAVI!L110))</f>
        <v>8</v>
      </c>
      <c r="M109" s="31">
        <f t="shared" si="3"/>
        <v>13</v>
      </c>
      <c r="N109" s="21">
        <f t="shared" si="4"/>
        <v>475.44</v>
      </c>
      <c r="O109" s="21">
        <f t="shared" si="5"/>
        <v>181.12</v>
      </c>
    </row>
    <row r="110" spans="1:15" ht="28.5" x14ac:dyDescent="0.25">
      <c r="A110" s="224"/>
      <c r="B110" s="224"/>
      <c r="C110" s="132">
        <v>108</v>
      </c>
      <c r="D110" s="120" t="s">
        <v>422</v>
      </c>
      <c r="E110" s="119" t="s">
        <v>221</v>
      </c>
      <c r="F110" s="121" t="s">
        <v>222</v>
      </c>
      <c r="G110" s="121" t="s">
        <v>530</v>
      </c>
      <c r="H110" s="119" t="s">
        <v>28</v>
      </c>
      <c r="I110" s="67" t="s">
        <v>27</v>
      </c>
      <c r="J110" s="108">
        <v>10.44</v>
      </c>
      <c r="K110" s="52">
        <f>SUM(Reitoria!K111,Museu!K111,ESAG!K111,CEART!K111,FAED!K111,CEAD!K111,CEFID!K111,CERES!K111,CESFI!K111,CAV!K111,CCT!K111,CEO!K111,CEPLAN!K111,CEAVI!K111)</f>
        <v>119</v>
      </c>
      <c r="L110" s="30">
        <f>SUM((Reitoria!K111-Reitoria!L111),(Museu!K111-Museu!L111)*(ESAG!K111-ESAG!L111),(CEART!K111-CEART!L111),(FAED!K111-FAED!L111),(CEAD!K111-CEAD!L111),(CEFID!K111-CEFID!L111),(CERES!K111-CERES!L111),(CESFI!K111-CESFI!L111),(CAV!K111-CAV!L111),(CCT!K111-CCT!L111),(CEO!K111-CEO!L111),(CEPLAN!K111-CEPLAN!L111),(CEAVI!K111-CEAVI!L111))</f>
        <v>44</v>
      </c>
      <c r="M110" s="31">
        <f t="shared" si="3"/>
        <v>75</v>
      </c>
      <c r="N110" s="21">
        <f t="shared" si="4"/>
        <v>1242.3599999999999</v>
      </c>
      <c r="O110" s="21">
        <f t="shared" si="5"/>
        <v>459.35999999999996</v>
      </c>
    </row>
    <row r="111" spans="1:15" ht="28.5" x14ac:dyDescent="0.25">
      <c r="A111" s="224"/>
      <c r="B111" s="224"/>
      <c r="C111" s="132">
        <v>109</v>
      </c>
      <c r="D111" s="120" t="s">
        <v>422</v>
      </c>
      <c r="E111" s="119" t="s">
        <v>223</v>
      </c>
      <c r="F111" s="121" t="s">
        <v>531</v>
      </c>
      <c r="G111" s="121" t="s">
        <v>530</v>
      </c>
      <c r="H111" s="119" t="s">
        <v>28</v>
      </c>
      <c r="I111" s="67" t="s">
        <v>27</v>
      </c>
      <c r="J111" s="108">
        <v>9.0500000000000007</v>
      </c>
      <c r="K111" s="52">
        <f>SUM(Reitoria!K112,Museu!K112,ESAG!K112,CEART!K112,FAED!K112,CEAD!K112,CEFID!K112,CERES!K112,CESFI!K112,CAV!K112,CCT!K112,CEO!K112,CEPLAN!K112,CEAVI!K112)</f>
        <v>156</v>
      </c>
      <c r="L111" s="30">
        <f>SUM((Reitoria!K112-Reitoria!L112),(Museu!K112-Museu!L112)*(ESAG!K112-ESAG!L112),(CEART!K112-CEART!L112),(FAED!K112-FAED!L112),(CEAD!K112-CEAD!L112),(CEFID!K112-CEFID!L112),(CERES!K112-CERES!L112),(CESFI!K112-CESFI!L112),(CAV!K112-CAV!L112),(CCT!K112-CCT!L112),(CEO!K112-CEO!L112),(CEPLAN!K112-CEPLAN!L112),(CEAVI!K112-CEAVI!L112))</f>
        <v>27</v>
      </c>
      <c r="M111" s="31">
        <f t="shared" si="3"/>
        <v>129</v>
      </c>
      <c r="N111" s="21">
        <f t="shared" si="4"/>
        <v>1411.8000000000002</v>
      </c>
      <c r="O111" s="21">
        <f t="shared" si="5"/>
        <v>244.35000000000002</v>
      </c>
    </row>
    <row r="112" spans="1:15" ht="42.75" x14ac:dyDescent="0.25">
      <c r="A112" s="224"/>
      <c r="B112" s="224"/>
      <c r="C112" s="132">
        <v>110</v>
      </c>
      <c r="D112" s="120" t="s">
        <v>422</v>
      </c>
      <c r="E112" s="119" t="s">
        <v>224</v>
      </c>
      <c r="F112" s="121" t="s">
        <v>532</v>
      </c>
      <c r="G112" s="121" t="s">
        <v>530</v>
      </c>
      <c r="H112" s="119" t="s">
        <v>28</v>
      </c>
      <c r="I112" s="67" t="s">
        <v>27</v>
      </c>
      <c r="J112" s="108">
        <v>8.5299999999999994</v>
      </c>
      <c r="K112" s="52">
        <f>SUM(Reitoria!K113,Museu!K113,ESAG!K113,CEART!K113,FAED!K113,CEAD!K113,CEFID!K113,CERES!K113,CESFI!K113,CAV!K113,CCT!K113,CEO!K113,CEPLAN!K113,CEAVI!K113)</f>
        <v>95</v>
      </c>
      <c r="L112" s="30">
        <f>SUM((Reitoria!K113-Reitoria!L113),(Museu!K113-Museu!L113)*(ESAG!K113-ESAG!L113),(CEART!K113-CEART!L113),(FAED!K113-FAED!L113),(CEAD!K113-CEAD!L113),(CEFID!K113-CEFID!L113),(CERES!K113-CERES!L113),(CESFI!K113-CESFI!L113),(CAV!K113-CAV!L113),(CCT!K113-CCT!L113),(CEO!K113-CEO!L113),(CEPLAN!K113-CEPLAN!L113),(CEAVI!K113-CEAVI!L113))</f>
        <v>26</v>
      </c>
      <c r="M112" s="31">
        <f t="shared" si="3"/>
        <v>69</v>
      </c>
      <c r="N112" s="21">
        <f t="shared" si="4"/>
        <v>810.34999999999991</v>
      </c>
      <c r="O112" s="21">
        <f t="shared" si="5"/>
        <v>221.77999999999997</v>
      </c>
    </row>
    <row r="113" spans="1:15" ht="42.75" x14ac:dyDescent="0.25">
      <c r="A113" s="224"/>
      <c r="B113" s="224"/>
      <c r="C113" s="132">
        <v>111</v>
      </c>
      <c r="D113" s="120" t="s">
        <v>422</v>
      </c>
      <c r="E113" s="119" t="s">
        <v>533</v>
      </c>
      <c r="F113" s="121" t="s">
        <v>534</v>
      </c>
      <c r="G113" s="121" t="s">
        <v>530</v>
      </c>
      <c r="H113" s="119" t="s">
        <v>28</v>
      </c>
      <c r="I113" s="67" t="s">
        <v>27</v>
      </c>
      <c r="J113" s="108">
        <v>21.31</v>
      </c>
      <c r="K113" s="52">
        <f>SUM(Reitoria!K114,Museu!K114,ESAG!K114,CEART!K114,FAED!K114,CEAD!K114,CEFID!K114,CERES!K114,CESFI!K114,CAV!K114,CCT!K114,CEO!K114,CEPLAN!K114,CEAVI!K114)</f>
        <v>3</v>
      </c>
      <c r="L113" s="30">
        <f>SUM((Reitoria!K114-Reitoria!L114),(Museu!K114-Museu!L114)*(ESAG!K114-ESAG!L114),(CEART!K114-CEART!L114),(FAED!K114-FAED!L114),(CEAD!K114-CEAD!L114),(CEFID!K114-CEFID!L114),(CERES!K114-CERES!L114),(CESFI!K114-CESFI!L114),(CAV!K114-CAV!L114),(CCT!K114-CCT!L114),(CEO!K114-CEO!L114),(CEPLAN!K114-CEPLAN!L114),(CEAVI!K114-CEAVI!L114))</f>
        <v>3</v>
      </c>
      <c r="M113" s="31">
        <f t="shared" si="3"/>
        <v>0</v>
      </c>
      <c r="N113" s="21">
        <f t="shared" si="4"/>
        <v>63.929999999999993</v>
      </c>
      <c r="O113" s="21">
        <f t="shared" si="5"/>
        <v>63.929999999999993</v>
      </c>
    </row>
    <row r="114" spans="1:15" ht="42.75" x14ac:dyDescent="0.25">
      <c r="A114" s="224"/>
      <c r="B114" s="224"/>
      <c r="C114" s="132">
        <v>112</v>
      </c>
      <c r="D114" s="120" t="s">
        <v>422</v>
      </c>
      <c r="E114" s="119" t="s">
        <v>535</v>
      </c>
      <c r="F114" s="121" t="s">
        <v>536</v>
      </c>
      <c r="G114" s="121" t="s">
        <v>530</v>
      </c>
      <c r="H114" s="119" t="s">
        <v>28</v>
      </c>
      <c r="I114" s="67" t="s">
        <v>27</v>
      </c>
      <c r="J114" s="108">
        <v>23.02</v>
      </c>
      <c r="K114" s="52">
        <f>SUM(Reitoria!K115,Museu!K115,ESAG!K115,CEART!K115,FAED!K115,CEAD!K115,CEFID!K115,CERES!K115,CESFI!K115,CAV!K115,CCT!K115,CEO!K115,CEPLAN!K115,CEAVI!K115)</f>
        <v>5</v>
      </c>
      <c r="L114" s="30">
        <f>SUM((Reitoria!K115-Reitoria!L115),(Museu!K115-Museu!L115)*(ESAG!K115-ESAG!L115),(CEART!K115-CEART!L115),(FAED!K115-FAED!L115),(CEAD!K115-CEAD!L115),(CEFID!K115-CEFID!L115),(CERES!K115-CERES!L115),(CESFI!K115-CESFI!L115),(CAV!K115-CAV!L115),(CCT!K115-CCT!L115),(CEO!K115-CEO!L115),(CEPLAN!K115-CEPLAN!L115),(CEAVI!K115-CEAVI!L115))</f>
        <v>5</v>
      </c>
      <c r="M114" s="31">
        <f t="shared" si="3"/>
        <v>0</v>
      </c>
      <c r="N114" s="21">
        <f t="shared" si="4"/>
        <v>115.1</v>
      </c>
      <c r="O114" s="21">
        <f t="shared" si="5"/>
        <v>115.1</v>
      </c>
    </row>
    <row r="115" spans="1:15" ht="42.75" x14ac:dyDescent="0.25">
      <c r="A115" s="224"/>
      <c r="B115" s="224"/>
      <c r="C115" s="132">
        <v>113</v>
      </c>
      <c r="D115" s="120" t="s">
        <v>422</v>
      </c>
      <c r="E115" s="119" t="s">
        <v>537</v>
      </c>
      <c r="F115" s="121" t="s">
        <v>538</v>
      </c>
      <c r="G115" s="121" t="s">
        <v>530</v>
      </c>
      <c r="H115" s="119" t="s">
        <v>28</v>
      </c>
      <c r="I115" s="67" t="s">
        <v>27</v>
      </c>
      <c r="J115" s="108">
        <v>12.42</v>
      </c>
      <c r="K115" s="52">
        <f>SUM(Reitoria!K116,Museu!K116,ESAG!K116,CEART!K116,FAED!K116,CEAD!K116,CEFID!K116,CERES!K116,CESFI!K116,CAV!K116,CCT!K116,CEO!K116,CEPLAN!K116,CEAVI!K116)</f>
        <v>3</v>
      </c>
      <c r="L115" s="30">
        <f>SUM((Reitoria!K116-Reitoria!L116),(Museu!K116-Museu!L116)*(ESAG!K116-ESAG!L116),(CEART!K116-CEART!L116),(FAED!K116-FAED!L116),(CEAD!K116-CEAD!L116),(CEFID!K116-CEFID!L116),(CERES!K116-CERES!L116),(CESFI!K116-CESFI!L116),(CAV!K116-CAV!L116),(CCT!K116-CCT!L116),(CEO!K116-CEO!L116),(CEPLAN!K116-CEPLAN!L116),(CEAVI!K116-CEAVI!L116))</f>
        <v>3</v>
      </c>
      <c r="M115" s="31">
        <f t="shared" si="3"/>
        <v>0</v>
      </c>
      <c r="N115" s="21">
        <f t="shared" si="4"/>
        <v>37.26</v>
      </c>
      <c r="O115" s="21">
        <f t="shared" si="5"/>
        <v>37.26</v>
      </c>
    </row>
    <row r="116" spans="1:15" ht="42.75" x14ac:dyDescent="0.25">
      <c r="A116" s="224"/>
      <c r="B116" s="224"/>
      <c r="C116" s="132">
        <v>114</v>
      </c>
      <c r="D116" s="120" t="s">
        <v>422</v>
      </c>
      <c r="E116" s="119" t="s">
        <v>539</v>
      </c>
      <c r="F116" s="121" t="s">
        <v>540</v>
      </c>
      <c r="G116" s="121" t="s">
        <v>530</v>
      </c>
      <c r="H116" s="119" t="s">
        <v>28</v>
      </c>
      <c r="I116" s="67" t="s">
        <v>27</v>
      </c>
      <c r="J116" s="108">
        <v>15</v>
      </c>
      <c r="K116" s="52">
        <f>SUM(Reitoria!K117,Museu!K117,ESAG!K117,CEART!K117,FAED!K117,CEAD!K117,CEFID!K117,CERES!K117,CESFI!K117,CAV!K117,CCT!K117,CEO!K117,CEPLAN!K117,CEAVI!K117)</f>
        <v>5</v>
      </c>
      <c r="L116" s="30">
        <f>SUM((Reitoria!K117-Reitoria!L117),(Museu!K117-Museu!L117)*(ESAG!K117-ESAG!L117),(CEART!K117-CEART!L117),(FAED!K117-FAED!L117),(CEAD!K117-CEAD!L117),(CEFID!K117-CEFID!L117),(CERES!K117-CERES!L117),(CESFI!K117-CESFI!L117),(CAV!K117-CAV!L117),(CCT!K117-CCT!L117),(CEO!K117-CEO!L117),(CEPLAN!K117-CEPLAN!L117),(CEAVI!K117-CEAVI!L117))</f>
        <v>5</v>
      </c>
      <c r="M116" s="31">
        <f t="shared" si="3"/>
        <v>0</v>
      </c>
      <c r="N116" s="21">
        <f t="shared" si="4"/>
        <v>75</v>
      </c>
      <c r="O116" s="21">
        <f t="shared" si="5"/>
        <v>75</v>
      </c>
    </row>
    <row r="117" spans="1:15" ht="42.75" x14ac:dyDescent="0.25">
      <c r="A117" s="224"/>
      <c r="B117" s="224"/>
      <c r="C117" s="132">
        <v>115</v>
      </c>
      <c r="D117" s="120" t="s">
        <v>422</v>
      </c>
      <c r="E117" s="119" t="s">
        <v>225</v>
      </c>
      <c r="F117" s="121" t="s">
        <v>541</v>
      </c>
      <c r="G117" s="121" t="s">
        <v>542</v>
      </c>
      <c r="H117" s="119" t="s">
        <v>28</v>
      </c>
      <c r="I117" s="67" t="s">
        <v>27</v>
      </c>
      <c r="J117" s="108">
        <v>5.17</v>
      </c>
      <c r="K117" s="52">
        <f>SUM(Reitoria!K118,Museu!K118,ESAG!K118,CEART!K118,FAED!K118,CEAD!K118,CEFID!K118,CERES!K118,CESFI!K118,CAV!K118,CCT!K118,CEO!K118,CEPLAN!K118,CEAVI!K118)</f>
        <v>6</v>
      </c>
      <c r="L117" s="30">
        <f>SUM((Reitoria!K118-Reitoria!L118),(Museu!K118-Museu!L118)*(ESAG!K118-ESAG!L118),(CEART!K118-CEART!L118),(FAED!K118-FAED!L118),(CEAD!K118-CEAD!L118),(CEFID!K118-CEFID!L118),(CERES!K118-CERES!L118),(CESFI!K118-CESFI!L118),(CAV!K118-CAV!L118),(CCT!K118-CCT!L118),(CEO!K118-CEO!L118),(CEPLAN!K118-CEPLAN!L118),(CEAVI!K118-CEAVI!L118))</f>
        <v>0</v>
      </c>
      <c r="M117" s="31">
        <f t="shared" si="3"/>
        <v>6</v>
      </c>
      <c r="N117" s="21">
        <f t="shared" si="4"/>
        <v>31.02</v>
      </c>
      <c r="O117" s="21">
        <f t="shared" si="5"/>
        <v>0</v>
      </c>
    </row>
    <row r="118" spans="1:15" ht="57" x14ac:dyDescent="0.25">
      <c r="A118" s="224"/>
      <c r="B118" s="224"/>
      <c r="C118" s="132">
        <v>116</v>
      </c>
      <c r="D118" s="120" t="s">
        <v>422</v>
      </c>
      <c r="E118" s="119" t="s">
        <v>226</v>
      </c>
      <c r="F118" s="121" t="s">
        <v>543</v>
      </c>
      <c r="G118" s="121" t="s">
        <v>530</v>
      </c>
      <c r="H118" s="119" t="s">
        <v>40</v>
      </c>
      <c r="I118" s="119" t="s">
        <v>27</v>
      </c>
      <c r="J118" s="108">
        <v>4.55</v>
      </c>
      <c r="K118" s="52">
        <f>SUM(Reitoria!K119,Museu!K119,ESAG!K119,CEART!K119,FAED!K119,CEAD!K119,CEFID!K119,CERES!K119,CESFI!K119,CAV!K119,CCT!K119,CEO!K119,CEPLAN!K119,CEAVI!K119)</f>
        <v>12</v>
      </c>
      <c r="L118" s="30">
        <f>SUM((Reitoria!K119-Reitoria!L119),(Museu!K119-Museu!L119)*(ESAG!K119-ESAG!L119),(CEART!K119-CEART!L119),(FAED!K119-FAED!L119),(CEAD!K119-CEAD!L119),(CEFID!K119-CEFID!L119),(CERES!K119-CERES!L119),(CESFI!K119-CESFI!L119),(CAV!K119-CAV!L119),(CCT!K119-CCT!L119),(CEO!K119-CEO!L119),(CEPLAN!K119-CEPLAN!L119),(CEAVI!K119-CEAVI!L119))</f>
        <v>1</v>
      </c>
      <c r="M118" s="31">
        <f t="shared" si="3"/>
        <v>11</v>
      </c>
      <c r="N118" s="21">
        <f t="shared" si="4"/>
        <v>54.599999999999994</v>
      </c>
      <c r="O118" s="21">
        <f t="shared" si="5"/>
        <v>4.55</v>
      </c>
    </row>
    <row r="119" spans="1:15" ht="42.75" x14ac:dyDescent="0.25">
      <c r="A119" s="224"/>
      <c r="B119" s="224"/>
      <c r="C119" s="132">
        <v>117</v>
      </c>
      <c r="D119" s="120" t="s">
        <v>422</v>
      </c>
      <c r="E119" s="119" t="s">
        <v>227</v>
      </c>
      <c r="F119" s="121" t="s">
        <v>544</v>
      </c>
      <c r="G119" s="121" t="s">
        <v>545</v>
      </c>
      <c r="H119" s="119" t="s">
        <v>35</v>
      </c>
      <c r="I119" s="67" t="s">
        <v>27</v>
      </c>
      <c r="J119" s="108">
        <v>36.69</v>
      </c>
      <c r="K119" s="52">
        <f>SUM(Reitoria!K120,Museu!K120,ESAG!K120,CEART!K120,FAED!K120,CEAD!K120,CEFID!K120,CERES!K120,CESFI!K120,CAV!K120,CCT!K120,CEO!K120,CEPLAN!K120,CEAVI!K120)</f>
        <v>39</v>
      </c>
      <c r="L119" s="30">
        <f>SUM((Reitoria!K120-Reitoria!L120),(Museu!K120-Museu!L120)*(ESAG!K120-ESAG!L120),(CEART!K120-CEART!L120),(FAED!K120-FAED!L120),(CEAD!K120-CEAD!L120),(CEFID!K120-CEFID!L120),(CERES!K120-CERES!L120),(CESFI!K120-CESFI!L120),(CAV!K120-CAV!L120),(CCT!K120-CCT!L120),(CEO!K120-CEO!L120),(CEPLAN!K120-CEPLAN!L120),(CEAVI!K120-CEAVI!L120))</f>
        <v>15</v>
      </c>
      <c r="M119" s="31">
        <f t="shared" si="3"/>
        <v>24</v>
      </c>
      <c r="N119" s="21">
        <f t="shared" si="4"/>
        <v>1430.9099999999999</v>
      </c>
      <c r="O119" s="21">
        <f t="shared" si="5"/>
        <v>550.34999999999991</v>
      </c>
    </row>
    <row r="120" spans="1:15" ht="42.75" x14ac:dyDescent="0.25">
      <c r="A120" s="224"/>
      <c r="B120" s="224"/>
      <c r="C120" s="132">
        <v>118</v>
      </c>
      <c r="D120" s="120" t="s">
        <v>422</v>
      </c>
      <c r="E120" s="119" t="s">
        <v>228</v>
      </c>
      <c r="F120" s="121" t="s">
        <v>546</v>
      </c>
      <c r="G120" s="121" t="s">
        <v>545</v>
      </c>
      <c r="H120" s="119" t="s">
        <v>35</v>
      </c>
      <c r="I120" s="67" t="s">
        <v>27</v>
      </c>
      <c r="J120" s="108">
        <v>45.9</v>
      </c>
      <c r="K120" s="52">
        <f>SUM(Reitoria!K121,Museu!K121,ESAG!K121,CEART!K121,FAED!K121,CEAD!K121,CEFID!K121,CERES!K121,CESFI!K121,CAV!K121,CCT!K121,CEO!K121,CEPLAN!K121,CEAVI!K121)</f>
        <v>14</v>
      </c>
      <c r="L120" s="30">
        <f>SUM((Reitoria!K121-Reitoria!L121),(Museu!K121-Museu!L121)*(ESAG!K121-ESAG!L121),(CEART!K121-CEART!L121),(FAED!K121-FAED!L121),(CEAD!K121-CEAD!L121),(CEFID!K121-CEFID!L121),(CERES!K121-CERES!L121),(CESFI!K121-CESFI!L121),(CAV!K121-CAV!L121),(CCT!K121-CCT!L121),(CEO!K121-CEO!L121),(CEPLAN!K121-CEPLAN!L121),(CEAVI!K121-CEAVI!L121))</f>
        <v>5</v>
      </c>
      <c r="M120" s="31">
        <f t="shared" si="3"/>
        <v>9</v>
      </c>
      <c r="N120" s="21">
        <f t="shared" si="4"/>
        <v>642.6</v>
      </c>
      <c r="O120" s="21">
        <f t="shared" si="5"/>
        <v>229.5</v>
      </c>
    </row>
    <row r="121" spans="1:15" ht="71.25" x14ac:dyDescent="0.25">
      <c r="A121" s="224"/>
      <c r="B121" s="224"/>
      <c r="C121" s="132">
        <v>119</v>
      </c>
      <c r="D121" s="120" t="s">
        <v>422</v>
      </c>
      <c r="E121" s="119" t="s">
        <v>229</v>
      </c>
      <c r="F121" s="121" t="s">
        <v>547</v>
      </c>
      <c r="G121" s="121" t="s">
        <v>548</v>
      </c>
      <c r="H121" s="119" t="s">
        <v>25</v>
      </c>
      <c r="I121" s="67" t="s">
        <v>27</v>
      </c>
      <c r="J121" s="108">
        <v>6.79</v>
      </c>
      <c r="K121" s="52">
        <f>SUM(Reitoria!K122,Museu!K122,ESAG!K122,CEART!K122,FAED!K122,CEAD!K122,CEFID!K122,CERES!K122,CESFI!K122,CAV!K122,CCT!K122,CEO!K122,CEPLAN!K122,CEAVI!K122)</f>
        <v>177</v>
      </c>
      <c r="L121" s="30">
        <f>SUM((Reitoria!K122-Reitoria!L122),(Museu!K122-Museu!L122)*(ESAG!K122-ESAG!L122),(CEART!K122-CEART!L122),(FAED!K122-FAED!L122),(CEAD!K122-CEAD!L122),(CEFID!K122-CEFID!L122),(CERES!K122-CERES!L122),(CESFI!K122-CESFI!L122),(CAV!K122-CAV!L122),(CCT!K122-CCT!L122),(CEO!K122-CEO!L122),(CEPLAN!K122-CEPLAN!L122),(CEAVI!K122-CEAVI!L122))</f>
        <v>97</v>
      </c>
      <c r="M121" s="31">
        <f t="shared" si="3"/>
        <v>80</v>
      </c>
      <c r="N121" s="21">
        <f t="shared" si="4"/>
        <v>1201.83</v>
      </c>
      <c r="O121" s="21">
        <f t="shared" si="5"/>
        <v>658.63</v>
      </c>
    </row>
    <row r="122" spans="1:15" ht="42.75" x14ac:dyDescent="0.25">
      <c r="A122" s="224"/>
      <c r="B122" s="224"/>
      <c r="C122" s="132">
        <v>120</v>
      </c>
      <c r="D122" s="120" t="s">
        <v>422</v>
      </c>
      <c r="E122" s="119" t="s">
        <v>230</v>
      </c>
      <c r="F122" s="121" t="s">
        <v>231</v>
      </c>
      <c r="G122" s="121" t="s">
        <v>549</v>
      </c>
      <c r="H122" s="119" t="s">
        <v>40</v>
      </c>
      <c r="I122" s="67" t="s">
        <v>27</v>
      </c>
      <c r="J122" s="108">
        <v>5.54</v>
      </c>
      <c r="K122" s="52">
        <f>SUM(Reitoria!K123,Museu!K123,ESAG!K123,CEART!K123,FAED!K123,CEAD!K123,CEFID!K123,CERES!K123,CESFI!K123,CAV!K123,CCT!K123,CEO!K123,CEPLAN!K123,CEAVI!K123)</f>
        <v>29</v>
      </c>
      <c r="L122" s="30">
        <f>SUM((Reitoria!K123-Reitoria!L123),(Museu!K123-Museu!L123)*(ESAG!K123-ESAG!L123),(CEART!K123-CEART!L123),(FAED!K123-FAED!L123),(CEAD!K123-CEAD!L123),(CEFID!K123-CEFID!L123),(CERES!K123-CERES!L123),(CESFI!K123-CESFI!L123),(CAV!K123-CAV!L123),(CCT!K123-CCT!L123),(CEO!K123-CEO!L123),(CEPLAN!K123-CEPLAN!L123),(CEAVI!K123-CEAVI!L123))</f>
        <v>18</v>
      </c>
      <c r="M122" s="31">
        <f t="shared" si="3"/>
        <v>11</v>
      </c>
      <c r="N122" s="21">
        <f t="shared" si="4"/>
        <v>160.66</v>
      </c>
      <c r="O122" s="21">
        <f t="shared" si="5"/>
        <v>99.72</v>
      </c>
    </row>
    <row r="123" spans="1:15" ht="28.5" x14ac:dyDescent="0.25">
      <c r="A123" s="224"/>
      <c r="B123" s="224"/>
      <c r="C123" s="132">
        <v>121</v>
      </c>
      <c r="D123" s="120" t="s">
        <v>422</v>
      </c>
      <c r="E123" s="119" t="s">
        <v>232</v>
      </c>
      <c r="F123" s="121" t="s">
        <v>233</v>
      </c>
      <c r="G123" s="121" t="s">
        <v>549</v>
      </c>
      <c r="H123" s="119" t="s">
        <v>40</v>
      </c>
      <c r="I123" s="67" t="s">
        <v>27</v>
      </c>
      <c r="J123" s="108">
        <v>5.54</v>
      </c>
      <c r="K123" s="52">
        <f>SUM(Reitoria!K124,Museu!K124,ESAG!K124,CEART!K124,FAED!K124,CEAD!K124,CEFID!K124,CERES!K124,CESFI!K124,CAV!K124,CCT!K124,CEO!K124,CEPLAN!K124,CEAVI!K124)</f>
        <v>31</v>
      </c>
      <c r="L123" s="30">
        <f>SUM((Reitoria!K124-Reitoria!L124),(Museu!K124-Museu!L124)*(ESAG!K124-ESAG!L124),(CEART!K124-CEART!L124),(FAED!K124-FAED!L124),(CEAD!K124-CEAD!L124),(CEFID!K124-CEFID!L124),(CERES!K124-CERES!L124),(CESFI!K124-CESFI!L124),(CAV!K124-CAV!L124),(CCT!K124-CCT!L124),(CEO!K124-CEO!L124),(CEPLAN!K124-CEPLAN!L124),(CEAVI!K124-CEAVI!L124))</f>
        <v>18</v>
      </c>
      <c r="M123" s="31">
        <f t="shared" si="3"/>
        <v>13</v>
      </c>
      <c r="N123" s="21">
        <f t="shared" si="4"/>
        <v>171.74</v>
      </c>
      <c r="O123" s="21">
        <f t="shared" si="5"/>
        <v>99.72</v>
      </c>
    </row>
    <row r="124" spans="1:15" ht="28.5" x14ac:dyDescent="0.25">
      <c r="A124" s="224"/>
      <c r="B124" s="224"/>
      <c r="C124" s="132">
        <v>122</v>
      </c>
      <c r="D124" s="120" t="s">
        <v>422</v>
      </c>
      <c r="E124" s="119" t="s">
        <v>234</v>
      </c>
      <c r="F124" s="121" t="s">
        <v>235</v>
      </c>
      <c r="G124" s="121" t="s">
        <v>549</v>
      </c>
      <c r="H124" s="119" t="s">
        <v>40</v>
      </c>
      <c r="I124" s="67" t="s">
        <v>27</v>
      </c>
      <c r="J124" s="108">
        <v>5.54</v>
      </c>
      <c r="K124" s="52">
        <f>SUM(Reitoria!K125,Museu!K125,ESAG!K125,CEART!K125,FAED!K125,CEAD!K125,CEFID!K125,CERES!K125,CESFI!K125,CAV!K125,CCT!K125,CEO!K125,CEPLAN!K125,CEAVI!K125)</f>
        <v>31</v>
      </c>
      <c r="L124" s="30">
        <f>SUM((Reitoria!K125-Reitoria!L125),(Museu!K125-Museu!L125)*(ESAG!K125-ESAG!L125),(CEART!K125-CEART!L125),(FAED!K125-FAED!L125),(CEAD!K125-CEAD!L125),(CEFID!K125-CEFID!L125),(CERES!K125-CERES!L125),(CESFI!K125-CESFI!L125),(CAV!K125-CAV!L125),(CCT!K125-CCT!L125),(CEO!K125-CEO!L125),(CEPLAN!K125-CEPLAN!L125),(CEAVI!K125-CEAVI!L125))</f>
        <v>18</v>
      </c>
      <c r="M124" s="31">
        <f t="shared" si="3"/>
        <v>13</v>
      </c>
      <c r="N124" s="21">
        <f t="shared" si="4"/>
        <v>171.74</v>
      </c>
      <c r="O124" s="21">
        <f t="shared" si="5"/>
        <v>99.72</v>
      </c>
    </row>
    <row r="125" spans="1:15" ht="28.5" x14ac:dyDescent="0.25">
      <c r="A125" s="224"/>
      <c r="B125" s="224"/>
      <c r="C125" s="132">
        <v>123</v>
      </c>
      <c r="D125" s="120" t="s">
        <v>422</v>
      </c>
      <c r="E125" s="119" t="s">
        <v>236</v>
      </c>
      <c r="F125" s="121" t="s">
        <v>237</v>
      </c>
      <c r="G125" s="121" t="s">
        <v>549</v>
      </c>
      <c r="H125" s="119" t="s">
        <v>40</v>
      </c>
      <c r="I125" s="67" t="s">
        <v>27</v>
      </c>
      <c r="J125" s="108">
        <v>5.54</v>
      </c>
      <c r="K125" s="52">
        <f>SUM(Reitoria!K126,Museu!K126,ESAG!K126,CEART!K126,FAED!K126,CEAD!K126,CEFID!K126,CERES!K126,CESFI!K126,CAV!K126,CCT!K126,CEO!K126,CEPLAN!K126,CEAVI!K126)</f>
        <v>31</v>
      </c>
      <c r="L125" s="30">
        <f>SUM((Reitoria!K126-Reitoria!L126),(Museu!K126-Museu!L126)*(ESAG!K126-ESAG!L126),(CEART!K126-CEART!L126),(FAED!K126-FAED!L126),(CEAD!K126-CEAD!L126),(CEFID!K126-CEFID!L126),(CERES!K126-CERES!L126),(CESFI!K126-CESFI!L126),(CAV!K126-CAV!L126),(CCT!K126-CCT!L126),(CEO!K126-CEO!L126),(CEPLAN!K126-CEPLAN!L126),(CEAVI!K126-CEAVI!L126))</f>
        <v>18</v>
      </c>
      <c r="M125" s="31">
        <f t="shared" si="3"/>
        <v>13</v>
      </c>
      <c r="N125" s="21">
        <f t="shared" si="4"/>
        <v>171.74</v>
      </c>
      <c r="O125" s="21">
        <f t="shared" si="5"/>
        <v>99.72</v>
      </c>
    </row>
    <row r="126" spans="1:15" ht="42.75" x14ac:dyDescent="0.25">
      <c r="A126" s="217"/>
      <c r="B126" s="217"/>
      <c r="C126" s="132">
        <v>124</v>
      </c>
      <c r="D126" s="120" t="s">
        <v>422</v>
      </c>
      <c r="E126" s="119" t="s">
        <v>550</v>
      </c>
      <c r="F126" s="121" t="s">
        <v>551</v>
      </c>
      <c r="G126" s="121" t="s">
        <v>552</v>
      </c>
      <c r="H126" s="119" t="s">
        <v>40</v>
      </c>
      <c r="I126" s="67" t="s">
        <v>27</v>
      </c>
      <c r="J126" s="108">
        <v>59.8</v>
      </c>
      <c r="K126" s="52">
        <f>SUM(Reitoria!K127,Museu!K127,ESAG!K127,CEART!K127,FAED!K127,CEAD!K127,CEFID!K127,CERES!K127,CESFI!K127,CAV!K127,CCT!K127,CEO!K127,CEPLAN!K127,CEAVI!K127)</f>
        <v>20</v>
      </c>
      <c r="L126" s="30">
        <f>SUM((Reitoria!K127-Reitoria!L127),(Museu!K127-Museu!L127)*(ESAG!K127-ESAG!L127),(CEART!K127-CEART!L127),(FAED!K127-FAED!L127),(CEAD!K127-CEAD!L127),(CEFID!K127-CEFID!L127),(CERES!K127-CERES!L127),(CESFI!K127-CESFI!L127),(CAV!K127-CAV!L127),(CCT!K127-CCT!L127),(CEO!K127-CEO!L127),(CEPLAN!K127-CEPLAN!L127),(CEAVI!K127-CEAVI!L127))</f>
        <v>0</v>
      </c>
      <c r="M126" s="31">
        <f t="shared" si="3"/>
        <v>20</v>
      </c>
      <c r="N126" s="21">
        <f t="shared" si="4"/>
        <v>1196</v>
      </c>
      <c r="O126" s="21">
        <f t="shared" si="5"/>
        <v>0</v>
      </c>
    </row>
    <row r="127" spans="1:15" ht="42.75" x14ac:dyDescent="0.25">
      <c r="A127" s="81">
        <v>15</v>
      </c>
      <c r="B127" s="82" t="s">
        <v>553</v>
      </c>
      <c r="C127" s="116">
        <v>125</v>
      </c>
      <c r="D127" s="117" t="s">
        <v>422</v>
      </c>
      <c r="E127" s="116" t="s">
        <v>242</v>
      </c>
      <c r="F127" s="118" t="s">
        <v>243</v>
      </c>
      <c r="G127" s="118" t="s">
        <v>554</v>
      </c>
      <c r="H127" s="116" t="s">
        <v>35</v>
      </c>
      <c r="I127" s="63" t="s">
        <v>27</v>
      </c>
      <c r="J127" s="110">
        <v>20.45</v>
      </c>
      <c r="K127" s="52">
        <f>SUM(Reitoria!K128,Museu!K128,ESAG!K128,CEART!K128,FAED!K128,CEAD!K128,CEFID!K128,CERES!K128,CESFI!K128,CAV!K128,CCT!K128,CEO!K128,CEPLAN!K128,CEAVI!K128)</f>
        <v>242</v>
      </c>
      <c r="L127" s="30">
        <f>SUM((Reitoria!K128-Reitoria!L128),(Museu!K128-Museu!L128)*(ESAG!K128-ESAG!L128),(CEART!K128-CEART!L128),(FAED!K128-FAED!L128),(CEAD!K128-CEAD!L128),(CEFID!K128-CEFID!L128),(CERES!K128-CERES!L128),(CESFI!K128-CESFI!L128),(CAV!K128-CAV!L128),(CCT!K128-CCT!L128),(CEO!K128-CEO!L128),(CEPLAN!K128-CEPLAN!L128),(CEAVI!K128-CEAVI!L128))</f>
        <v>135</v>
      </c>
      <c r="M127" s="31">
        <f t="shared" si="3"/>
        <v>107</v>
      </c>
      <c r="N127" s="21">
        <f t="shared" si="4"/>
        <v>4948.8999999999996</v>
      </c>
      <c r="O127" s="21">
        <f t="shared" si="5"/>
        <v>2760.75</v>
      </c>
    </row>
    <row r="128" spans="1:15" ht="25.5" x14ac:dyDescent="0.25">
      <c r="A128" s="83">
        <v>16</v>
      </c>
      <c r="B128" s="84" t="s">
        <v>433</v>
      </c>
      <c r="C128" s="119">
        <v>126</v>
      </c>
      <c r="D128" s="120" t="s">
        <v>427</v>
      </c>
      <c r="E128" s="119" t="s">
        <v>244</v>
      </c>
      <c r="F128" s="122" t="s">
        <v>245</v>
      </c>
      <c r="G128" s="122" t="s">
        <v>555</v>
      </c>
      <c r="H128" s="119" t="s">
        <v>35</v>
      </c>
      <c r="I128" s="67" t="s">
        <v>27</v>
      </c>
      <c r="J128" s="108">
        <v>4.82</v>
      </c>
      <c r="K128" s="52">
        <f>SUM(Reitoria!K129,Museu!K129,ESAG!K129,CEART!K129,FAED!K129,CEAD!K129,CEFID!K129,CERES!K129,CESFI!K129,CAV!K129,CCT!K129,CEO!K129,CEPLAN!K129,CEAVI!K129)</f>
        <v>1143</v>
      </c>
      <c r="L128" s="30">
        <f>SUM((Reitoria!K129-Reitoria!L129),(Museu!K129-Museu!L129)*(ESAG!K129-ESAG!L129),(CEART!K129-CEART!L129),(FAED!K129-FAED!L129),(CEAD!K129-CEAD!L129),(CEFID!K129-CEFID!L129),(CERES!K129-CERES!L129),(CESFI!K129-CESFI!L129),(CAV!K129-CAV!L129),(CCT!K129-CCT!L129),(CEO!K129-CEO!L129),(CEPLAN!K129-CEPLAN!L129),(CEAVI!K129-CEAVI!L129))</f>
        <v>1003</v>
      </c>
      <c r="M128" s="31">
        <f t="shared" si="3"/>
        <v>140</v>
      </c>
      <c r="N128" s="21">
        <f t="shared" si="4"/>
        <v>5509.26</v>
      </c>
      <c r="O128" s="21">
        <f t="shared" si="5"/>
        <v>4834.46</v>
      </c>
    </row>
    <row r="129" spans="1:15" x14ac:dyDescent="0.25">
      <c r="A129" s="225">
        <v>17</v>
      </c>
      <c r="B129" s="225" t="s">
        <v>553</v>
      </c>
      <c r="C129" s="116">
        <v>127</v>
      </c>
      <c r="D129" s="117" t="s">
        <v>427</v>
      </c>
      <c r="E129" s="116" t="s">
        <v>246</v>
      </c>
      <c r="F129" s="131" t="s">
        <v>247</v>
      </c>
      <c r="G129" s="131" t="s">
        <v>556</v>
      </c>
      <c r="H129" s="116" t="s">
        <v>35</v>
      </c>
      <c r="I129" s="63" t="s">
        <v>27</v>
      </c>
      <c r="J129" s="107">
        <v>0.7</v>
      </c>
      <c r="K129" s="52">
        <f>SUM(Reitoria!K130,Museu!K130,ESAG!K130,CEART!K130,FAED!K130,CEAD!K130,CEFID!K130,CERES!K130,CESFI!K130,CAV!K130,CCT!K130,CEO!K130,CEPLAN!K130,CEAVI!K130)</f>
        <v>913</v>
      </c>
      <c r="L129" s="30">
        <f>SUM((Reitoria!K130-Reitoria!L130),(Museu!K130-Museu!L130)*(ESAG!K130-ESAG!L130),(CEART!K130-CEART!L130),(FAED!K130-FAED!L130),(CEAD!K130-CEAD!L130),(CEFID!K130-CEFID!L130),(CERES!K130-CERES!L130),(CESFI!K130-CESFI!L130),(CAV!K130-CAV!L130),(CCT!K130-CCT!L130),(CEO!K130-CEO!L130),(CEPLAN!K130-CEPLAN!L130),(CEAVI!K130-CEAVI!L130))</f>
        <v>608</v>
      </c>
      <c r="M129" s="31">
        <f t="shared" si="3"/>
        <v>305</v>
      </c>
      <c r="N129" s="21">
        <f t="shared" si="4"/>
        <v>639.09999999999991</v>
      </c>
      <c r="O129" s="21">
        <f t="shared" si="5"/>
        <v>425.59999999999997</v>
      </c>
    </row>
    <row r="130" spans="1:15" ht="28.5" x14ac:dyDescent="0.25">
      <c r="A130" s="226"/>
      <c r="B130" s="226"/>
      <c r="C130" s="116">
        <v>128</v>
      </c>
      <c r="D130" s="117" t="s">
        <v>427</v>
      </c>
      <c r="E130" s="116" t="s">
        <v>248</v>
      </c>
      <c r="F130" s="118" t="s">
        <v>249</v>
      </c>
      <c r="G130" s="118" t="s">
        <v>557</v>
      </c>
      <c r="H130" s="116" t="s">
        <v>25</v>
      </c>
      <c r="I130" s="63" t="s">
        <v>27</v>
      </c>
      <c r="J130" s="107">
        <v>2.5</v>
      </c>
      <c r="K130" s="52">
        <f>SUM(Reitoria!K131,Museu!K131,ESAG!K131,CEART!K131,FAED!K131,CEAD!K131,CEFID!K131,CERES!K131,CESFI!K131,CAV!K131,CCT!K131,CEO!K131,CEPLAN!K131,CEAVI!K131)</f>
        <v>635</v>
      </c>
      <c r="L130" s="30">
        <f>SUM((Reitoria!K131-Reitoria!L131),(Museu!K131-Museu!L131)*(ESAG!K131-ESAG!L131),(CEART!K131-CEART!L131),(FAED!K131-FAED!L131),(CEAD!K131-CEAD!L131),(CEFID!K131-CEFID!L131),(CERES!K131-CERES!L131),(CESFI!K131-CESFI!L131),(CAV!K131-CAV!L131),(CCT!K131-CCT!L131),(CEO!K131-CEO!L131),(CEPLAN!K131-CEPLAN!L131),(CEAVI!K131-CEAVI!L131))</f>
        <v>220</v>
      </c>
      <c r="M130" s="31">
        <f t="shared" si="3"/>
        <v>415</v>
      </c>
      <c r="N130" s="21">
        <f t="shared" si="4"/>
        <v>1587.5</v>
      </c>
      <c r="O130" s="21">
        <f t="shared" si="5"/>
        <v>550</v>
      </c>
    </row>
    <row r="131" spans="1:15" ht="28.5" x14ac:dyDescent="0.25">
      <c r="A131" s="226"/>
      <c r="B131" s="226"/>
      <c r="C131" s="116">
        <v>129</v>
      </c>
      <c r="D131" s="117" t="s">
        <v>427</v>
      </c>
      <c r="E131" s="116" t="s">
        <v>250</v>
      </c>
      <c r="F131" s="118" t="s">
        <v>251</v>
      </c>
      <c r="G131" s="118" t="s">
        <v>558</v>
      </c>
      <c r="H131" s="116" t="s">
        <v>25</v>
      </c>
      <c r="I131" s="63" t="s">
        <v>27</v>
      </c>
      <c r="J131" s="107">
        <v>2.5</v>
      </c>
      <c r="K131" s="52">
        <f>SUM(Reitoria!K132,Museu!K132,ESAG!K132,CEART!K132,FAED!K132,CEAD!K132,CEFID!K132,CERES!K132,CESFI!K132,CAV!K132,CCT!K132,CEO!K132,CEPLAN!K132,CEAVI!K132)</f>
        <v>1516</v>
      </c>
      <c r="L131" s="30">
        <f>SUM((Reitoria!K132-Reitoria!L132),(Museu!K132-Museu!L132)*(ESAG!K132-ESAG!L132),(CEART!K132-CEART!L132),(FAED!K132-FAED!L132),(CEAD!K132-CEAD!L132),(CEFID!K132-CEFID!L132),(CERES!K132-CERES!L132),(CESFI!K132-CESFI!L132),(CAV!K132-CAV!L132),(CCT!K132-CCT!L132),(CEO!K132-CEO!L132),(CEPLAN!K132-CEPLAN!L132),(CEAVI!K132-CEAVI!L132))</f>
        <v>1077</v>
      </c>
      <c r="M131" s="31">
        <f t="shared" si="3"/>
        <v>439</v>
      </c>
      <c r="N131" s="21">
        <f t="shared" si="4"/>
        <v>3790</v>
      </c>
      <c r="O131" s="21">
        <f t="shared" si="5"/>
        <v>2692.5</v>
      </c>
    </row>
    <row r="132" spans="1:15" ht="28.5" x14ac:dyDescent="0.25">
      <c r="A132" s="226"/>
      <c r="B132" s="226"/>
      <c r="C132" s="116">
        <v>130</v>
      </c>
      <c r="D132" s="117" t="s">
        <v>427</v>
      </c>
      <c r="E132" s="116" t="s">
        <v>252</v>
      </c>
      <c r="F132" s="118" t="s">
        <v>253</v>
      </c>
      <c r="G132" s="118" t="s">
        <v>559</v>
      </c>
      <c r="H132" s="116" t="s">
        <v>25</v>
      </c>
      <c r="I132" s="63" t="s">
        <v>27</v>
      </c>
      <c r="J132" s="107">
        <v>23.5</v>
      </c>
      <c r="K132" s="52">
        <f>SUM(Reitoria!K133,Museu!K133,ESAG!K133,CEART!K133,FAED!K133,CEAD!K133,CEFID!K133,CERES!K133,CESFI!K133,CAV!K133,CCT!K133,CEO!K133,CEPLAN!K133,CEAVI!K133)</f>
        <v>16</v>
      </c>
      <c r="L132" s="30">
        <f>SUM((Reitoria!K133-Reitoria!L133),(Museu!K133-Museu!L133)*(ESAG!K133-ESAG!L133),(CEART!K133-CEART!L133),(FAED!K133-FAED!L133),(CEAD!K133-CEAD!L133),(CEFID!K133-CEFID!L133),(CERES!K133-CERES!L133),(CESFI!K133-CESFI!L133),(CAV!K133-CAV!L133),(CCT!K133-CCT!L133),(CEO!K133-CEO!L133),(CEPLAN!K133-CEPLAN!L133),(CEAVI!K133-CEAVI!L133))</f>
        <v>4</v>
      </c>
      <c r="M132" s="31">
        <f t="shared" ref="M132:M195" si="6">K132-L132</f>
        <v>12</v>
      </c>
      <c r="N132" s="21">
        <f t="shared" ref="N132:N195" si="7">J132*K132</f>
        <v>376</v>
      </c>
      <c r="O132" s="21">
        <f t="shared" ref="O132:O195" si="8">J132*L132</f>
        <v>94</v>
      </c>
    </row>
    <row r="133" spans="1:15" ht="28.5" x14ac:dyDescent="0.25">
      <c r="A133" s="227"/>
      <c r="B133" s="227"/>
      <c r="C133" s="116">
        <v>131</v>
      </c>
      <c r="D133" s="117" t="s">
        <v>427</v>
      </c>
      <c r="E133" s="116" t="s">
        <v>254</v>
      </c>
      <c r="F133" s="118" t="s">
        <v>255</v>
      </c>
      <c r="G133" s="118" t="s">
        <v>560</v>
      </c>
      <c r="H133" s="116" t="s">
        <v>25</v>
      </c>
      <c r="I133" s="63" t="s">
        <v>27</v>
      </c>
      <c r="J133" s="110">
        <v>6.8</v>
      </c>
      <c r="K133" s="52">
        <f>SUM(Reitoria!K134,Museu!K134,ESAG!K134,CEART!K134,FAED!K134,CEAD!K134,CEFID!K134,CERES!K134,CESFI!K134,CAV!K134,CCT!K134,CEO!K134,CEPLAN!K134,CEAVI!K134)</f>
        <v>45</v>
      </c>
      <c r="L133" s="30">
        <f>SUM((Reitoria!K134-Reitoria!L134),(Museu!K134-Museu!L134)*(ESAG!K134-ESAG!L134),(CEART!K134-CEART!L134),(FAED!K134-FAED!L134),(CEAD!K134-CEAD!L134),(CEFID!K134-CEFID!L134),(CERES!K134-CERES!L134),(CESFI!K134-CESFI!L134),(CAV!K134-CAV!L134),(CCT!K134-CCT!L134),(CEO!K134-CEO!L134),(CEPLAN!K134-CEPLAN!L134),(CEAVI!K134-CEAVI!L134))</f>
        <v>30</v>
      </c>
      <c r="M133" s="31">
        <f t="shared" si="6"/>
        <v>15</v>
      </c>
      <c r="N133" s="21">
        <f t="shared" si="7"/>
        <v>306</v>
      </c>
      <c r="O133" s="21">
        <f t="shared" si="8"/>
        <v>204</v>
      </c>
    </row>
    <row r="134" spans="1:15" ht="28.5" x14ac:dyDescent="0.25">
      <c r="A134" s="216">
        <v>18</v>
      </c>
      <c r="B134" s="216" t="s">
        <v>421</v>
      </c>
      <c r="C134" s="119">
        <v>132</v>
      </c>
      <c r="D134" s="120" t="s">
        <v>427</v>
      </c>
      <c r="E134" s="119" t="s">
        <v>256</v>
      </c>
      <c r="F134" s="121" t="s">
        <v>561</v>
      </c>
      <c r="G134" s="121" t="s">
        <v>562</v>
      </c>
      <c r="H134" s="119" t="s">
        <v>35</v>
      </c>
      <c r="I134" s="67" t="s">
        <v>27</v>
      </c>
      <c r="J134" s="108">
        <v>0.9</v>
      </c>
      <c r="K134" s="52">
        <f>SUM(Reitoria!K135,Museu!K135,ESAG!K135,CEART!K135,FAED!K135,CEAD!K135,CEFID!K135,CERES!K135,CESFI!K135,CAV!K135,CCT!K135,CEO!K135,CEPLAN!K135,CEAVI!K135)</f>
        <v>115</v>
      </c>
      <c r="L134" s="30">
        <f>SUM((Reitoria!K135-Reitoria!L135),(Museu!K135-Museu!L135)*(ESAG!K135-ESAG!L135),(CEART!K135-CEART!L135),(FAED!K135-FAED!L135),(CEAD!K135-CEAD!L135),(CEFID!K135-CEFID!L135),(CERES!K135-CERES!L135),(CESFI!K135-CESFI!L135),(CAV!K135-CAV!L135),(CCT!K135-CCT!L135),(CEO!K135-CEO!L135),(CEPLAN!K135-CEPLAN!L135),(CEAVI!K135-CEAVI!L135))</f>
        <v>85</v>
      </c>
      <c r="M134" s="31">
        <f t="shared" si="6"/>
        <v>30</v>
      </c>
      <c r="N134" s="21">
        <f t="shared" si="7"/>
        <v>103.5</v>
      </c>
      <c r="O134" s="21">
        <f t="shared" si="8"/>
        <v>76.5</v>
      </c>
    </row>
    <row r="135" spans="1:15" ht="28.5" x14ac:dyDescent="0.25">
      <c r="A135" s="224"/>
      <c r="B135" s="224"/>
      <c r="C135" s="119">
        <v>133</v>
      </c>
      <c r="D135" s="120" t="s">
        <v>427</v>
      </c>
      <c r="E135" s="119" t="s">
        <v>257</v>
      </c>
      <c r="F135" s="121" t="s">
        <v>563</v>
      </c>
      <c r="G135" s="121" t="s">
        <v>564</v>
      </c>
      <c r="H135" s="119" t="s">
        <v>35</v>
      </c>
      <c r="I135" s="67" t="s">
        <v>27</v>
      </c>
      <c r="J135" s="108">
        <v>0.91</v>
      </c>
      <c r="K135" s="52">
        <f>SUM(Reitoria!K136,Museu!K136,ESAG!K136,CEART!K136,FAED!K136,CEAD!K136,CEFID!K136,CERES!K136,CESFI!K136,CAV!K136,CCT!K136,CEO!K136,CEPLAN!K136,CEAVI!K136)</f>
        <v>45</v>
      </c>
      <c r="L135" s="30">
        <f>SUM((Reitoria!K136-Reitoria!L136),(Museu!K136-Museu!L136)*(ESAG!K136-ESAG!L136),(CEART!K136-CEART!L136),(FAED!K136-FAED!L136),(CEAD!K136-CEAD!L136),(CEFID!K136-CEFID!L136),(CERES!K136-CERES!L136),(CESFI!K136-CESFI!L136),(CAV!K136-CAV!L136),(CCT!K136-CCT!L136),(CEO!K136-CEO!L136),(CEPLAN!K136-CEPLAN!L136),(CEAVI!K136-CEAVI!L136))</f>
        <v>15</v>
      </c>
      <c r="M135" s="31">
        <f t="shared" si="6"/>
        <v>30</v>
      </c>
      <c r="N135" s="21">
        <f t="shared" si="7"/>
        <v>40.950000000000003</v>
      </c>
      <c r="O135" s="21">
        <f t="shared" si="8"/>
        <v>13.65</v>
      </c>
    </row>
    <row r="136" spans="1:15" ht="28.5" x14ac:dyDescent="0.25">
      <c r="A136" s="224"/>
      <c r="B136" s="224"/>
      <c r="C136" s="119">
        <v>134</v>
      </c>
      <c r="D136" s="120" t="s">
        <v>427</v>
      </c>
      <c r="E136" s="119" t="s">
        <v>565</v>
      </c>
      <c r="F136" s="121" t="s">
        <v>566</v>
      </c>
      <c r="G136" s="121" t="s">
        <v>567</v>
      </c>
      <c r="H136" s="119" t="s">
        <v>35</v>
      </c>
      <c r="I136" s="67" t="s">
        <v>27</v>
      </c>
      <c r="J136" s="108">
        <v>0.9</v>
      </c>
      <c r="K136" s="52">
        <f>SUM(Reitoria!K137,Museu!K137,ESAG!K137,CEART!K137,FAED!K137,CEAD!K137,CEFID!K137,CERES!K137,CESFI!K137,CAV!K137,CCT!K137,CEO!K137,CEPLAN!K137,CEAVI!K137)</f>
        <v>15</v>
      </c>
      <c r="L136" s="30">
        <f>SUM((Reitoria!K137-Reitoria!L137),(Museu!K137-Museu!L137)*(ESAG!K137-ESAG!L137),(CEART!K137-CEART!L137),(FAED!K137-FAED!L137),(CEAD!K137-CEAD!L137),(CEFID!K137-CEFID!L137),(CERES!K137-CERES!L137),(CESFI!K137-CESFI!L137),(CAV!K137-CAV!L137),(CCT!K137-CCT!L137),(CEO!K137-CEO!L137),(CEPLAN!K137-CEPLAN!L137),(CEAVI!K137-CEAVI!L137))</f>
        <v>15</v>
      </c>
      <c r="M136" s="31">
        <f t="shared" si="6"/>
        <v>0</v>
      </c>
      <c r="N136" s="21">
        <f t="shared" si="7"/>
        <v>13.5</v>
      </c>
      <c r="O136" s="21">
        <f t="shared" si="8"/>
        <v>13.5</v>
      </c>
    </row>
    <row r="137" spans="1:15" ht="28.5" x14ac:dyDescent="0.25">
      <c r="A137" s="224"/>
      <c r="B137" s="224"/>
      <c r="C137" s="119">
        <v>135</v>
      </c>
      <c r="D137" s="120" t="s">
        <v>427</v>
      </c>
      <c r="E137" s="119" t="s">
        <v>258</v>
      </c>
      <c r="F137" s="121" t="s">
        <v>259</v>
      </c>
      <c r="G137" s="121" t="s">
        <v>568</v>
      </c>
      <c r="H137" s="119" t="s">
        <v>35</v>
      </c>
      <c r="I137" s="67" t="s">
        <v>27</v>
      </c>
      <c r="J137" s="108">
        <v>9.8000000000000007</v>
      </c>
      <c r="K137" s="52">
        <f>SUM(Reitoria!K138,Museu!K138,ESAG!K138,CEART!K138,FAED!K138,CEAD!K138,CEFID!K138,CERES!K138,CESFI!K138,CAV!K138,CCT!K138,CEO!K138,CEPLAN!K138,CEAVI!K138)</f>
        <v>228</v>
      </c>
      <c r="L137" s="30">
        <f>SUM((Reitoria!K138-Reitoria!L138),(Museu!K138-Museu!L138)*(ESAG!K138-ESAG!L138),(CEART!K138-CEART!L138),(FAED!K138-FAED!L138),(CEAD!K138-CEAD!L138),(CEFID!K138-CEFID!L138),(CERES!K138-CERES!L138),(CESFI!K138-CESFI!L138),(CAV!K138-CAV!L138),(CCT!K138-CCT!L138),(CEO!K138-CEO!L138),(CEPLAN!K138-CEPLAN!L138),(CEAVI!K138-CEAVI!L138))</f>
        <v>94</v>
      </c>
      <c r="M137" s="31">
        <f t="shared" si="6"/>
        <v>134</v>
      </c>
      <c r="N137" s="21">
        <f t="shared" si="7"/>
        <v>2234.4</v>
      </c>
      <c r="O137" s="21">
        <f t="shared" si="8"/>
        <v>921.2</v>
      </c>
    </row>
    <row r="138" spans="1:15" ht="28.5" x14ac:dyDescent="0.25">
      <c r="A138" s="224"/>
      <c r="B138" s="224"/>
      <c r="C138" s="119">
        <v>136</v>
      </c>
      <c r="D138" s="120" t="s">
        <v>427</v>
      </c>
      <c r="E138" s="119" t="s">
        <v>260</v>
      </c>
      <c r="F138" s="121" t="s">
        <v>261</v>
      </c>
      <c r="G138" s="121" t="s">
        <v>569</v>
      </c>
      <c r="H138" s="119" t="s">
        <v>25</v>
      </c>
      <c r="I138" s="67" t="s">
        <v>27</v>
      </c>
      <c r="J138" s="108">
        <v>5.7</v>
      </c>
      <c r="K138" s="52">
        <f>SUM(Reitoria!K139,Museu!K139,ESAG!K139,CEART!K139,FAED!K139,CEAD!K139,CEFID!K139,CERES!K139,CESFI!K139,CAV!K139,CCT!K139,CEO!K139,CEPLAN!K139,CEAVI!K139)</f>
        <v>346</v>
      </c>
      <c r="L138" s="30">
        <f>SUM((Reitoria!K139-Reitoria!L139),(Museu!K139-Museu!L139)*(ESAG!K139-ESAG!L139),(CEART!K139-CEART!L139),(FAED!K139-FAED!L139),(CEAD!K139-CEAD!L139),(CEFID!K139-CEFID!L139),(CERES!K139-CERES!L139),(CESFI!K139-CESFI!L139),(CAV!K139-CAV!L139),(CCT!K139-CCT!L139),(CEO!K139-CEO!L139),(CEPLAN!K139-CEPLAN!L139),(CEAVI!K139-CEAVI!L139))</f>
        <v>202</v>
      </c>
      <c r="M138" s="31">
        <f t="shared" si="6"/>
        <v>144</v>
      </c>
      <c r="N138" s="21">
        <f t="shared" si="7"/>
        <v>1972.2</v>
      </c>
      <c r="O138" s="21">
        <f t="shared" si="8"/>
        <v>1151.4000000000001</v>
      </c>
    </row>
    <row r="139" spans="1:15" ht="42.75" x14ac:dyDescent="0.25">
      <c r="A139" s="224"/>
      <c r="B139" s="224"/>
      <c r="C139" s="119">
        <v>137</v>
      </c>
      <c r="D139" s="120" t="s">
        <v>427</v>
      </c>
      <c r="E139" s="119" t="s">
        <v>570</v>
      </c>
      <c r="F139" s="121" t="s">
        <v>571</v>
      </c>
      <c r="G139" s="121" t="s">
        <v>572</v>
      </c>
      <c r="H139" s="119" t="s">
        <v>25</v>
      </c>
      <c r="I139" s="67" t="s">
        <v>27</v>
      </c>
      <c r="J139" s="108">
        <v>10.35</v>
      </c>
      <c r="K139" s="52">
        <f>SUM(Reitoria!K140,Museu!K140,ESAG!K140,CEART!K140,FAED!K140,CEAD!K140,CEFID!K140,CERES!K140,CESFI!K140,CAV!K140,CCT!K140,CEO!K140,CEPLAN!K140,CEAVI!K140)</f>
        <v>30</v>
      </c>
      <c r="L139" s="30">
        <f>SUM((Reitoria!K140-Reitoria!L140),(Museu!K140-Museu!L140)*(ESAG!K140-ESAG!L140),(CEART!K140-CEART!L140),(FAED!K140-FAED!L140),(CEAD!K140-CEAD!L140),(CEFID!K140-CEFID!L140),(CERES!K140-CERES!L140),(CESFI!K140-CESFI!L140),(CAV!K140-CAV!L140),(CCT!K140-CCT!L140),(CEO!K140-CEO!L140),(CEPLAN!K140-CEPLAN!L140),(CEAVI!K140-CEAVI!L140))</f>
        <v>20</v>
      </c>
      <c r="M139" s="31">
        <f t="shared" si="6"/>
        <v>10</v>
      </c>
      <c r="N139" s="21">
        <f t="shared" si="7"/>
        <v>310.5</v>
      </c>
      <c r="O139" s="21">
        <f t="shared" si="8"/>
        <v>207</v>
      </c>
    </row>
    <row r="140" spans="1:15" x14ac:dyDescent="0.25">
      <c r="A140" s="217"/>
      <c r="B140" s="217"/>
      <c r="C140" s="119">
        <v>138</v>
      </c>
      <c r="D140" s="120" t="s">
        <v>427</v>
      </c>
      <c r="E140" s="119" t="s">
        <v>262</v>
      </c>
      <c r="F140" s="121" t="s">
        <v>36</v>
      </c>
      <c r="G140" s="121" t="s">
        <v>573</v>
      </c>
      <c r="H140" s="119" t="s">
        <v>35</v>
      </c>
      <c r="I140" s="67" t="s">
        <v>27</v>
      </c>
      <c r="J140" s="108">
        <v>47.46</v>
      </c>
      <c r="K140" s="52">
        <f>SUM(Reitoria!K141,Museu!K141,ESAG!K141,CEART!K141,FAED!K141,CEAD!K141,CEFID!K141,CERES!K141,CESFI!K141,CAV!K141,CCT!K141,CEO!K141,CEPLAN!K141,CEAVI!K141)</f>
        <v>128</v>
      </c>
      <c r="L140" s="30">
        <f>SUM((Reitoria!K141-Reitoria!L141),(Museu!K141-Museu!L141)*(ESAG!K141-ESAG!L141),(CEART!K141-CEART!L141),(FAED!K141-FAED!L141),(CEAD!K141-CEAD!L141),(CEFID!K141-CEFID!L141),(CERES!K141-CERES!L141),(CESFI!K141-CESFI!L141),(CAV!K141-CAV!L141),(CCT!K141-CCT!L141),(CEO!K141-CEO!L141),(CEPLAN!K141-CEPLAN!L141),(CEAVI!K141-CEAVI!L141))</f>
        <v>58</v>
      </c>
      <c r="M140" s="31">
        <f t="shared" si="6"/>
        <v>70</v>
      </c>
      <c r="N140" s="21">
        <f t="shared" si="7"/>
        <v>6074.88</v>
      </c>
      <c r="O140" s="21">
        <f t="shared" si="8"/>
        <v>2752.68</v>
      </c>
    </row>
    <row r="141" spans="1:15" x14ac:dyDescent="0.25">
      <c r="A141" s="225">
        <v>19</v>
      </c>
      <c r="B141" s="225" t="s">
        <v>421</v>
      </c>
      <c r="C141" s="116">
        <v>139</v>
      </c>
      <c r="D141" s="117" t="s">
        <v>427</v>
      </c>
      <c r="E141" s="116" t="s">
        <v>263</v>
      </c>
      <c r="F141" s="131" t="s">
        <v>574</v>
      </c>
      <c r="G141" s="131" t="s">
        <v>575</v>
      </c>
      <c r="H141" s="116" t="s">
        <v>31</v>
      </c>
      <c r="I141" s="63" t="s">
        <v>27</v>
      </c>
      <c r="J141" s="107">
        <v>0.55000000000000004</v>
      </c>
      <c r="K141" s="52">
        <f>SUM(Reitoria!K142,Museu!K142,ESAG!K142,CEART!K142,FAED!K142,CEAD!K142,CEFID!K142,CERES!K142,CESFI!K142,CAV!K142,CCT!K142,CEO!K142,CEPLAN!K142,CEAVI!K142)</f>
        <v>194</v>
      </c>
      <c r="L141" s="30">
        <f>SUM((Reitoria!K142-Reitoria!L142),(Museu!K142-Museu!L142)*(ESAG!K142-ESAG!L142),(CEART!K142-CEART!L142),(FAED!K142-FAED!L142),(CEAD!K142-CEAD!L142),(CEFID!K142-CEFID!L142),(CERES!K142-CERES!L142),(CESFI!K142-CESFI!L142),(CAV!K142-CAV!L142),(CCT!K142-CCT!L142),(CEO!K142-CEO!L142),(CEPLAN!K142-CEPLAN!L142),(CEAVI!K142-CEAVI!L142))</f>
        <v>72</v>
      </c>
      <c r="M141" s="31">
        <f t="shared" si="6"/>
        <v>122</v>
      </c>
      <c r="N141" s="21">
        <f t="shared" si="7"/>
        <v>106.7</v>
      </c>
      <c r="O141" s="21">
        <f t="shared" si="8"/>
        <v>39.6</v>
      </c>
    </row>
    <row r="142" spans="1:15" x14ac:dyDescent="0.25">
      <c r="A142" s="226"/>
      <c r="B142" s="226"/>
      <c r="C142" s="116">
        <v>140</v>
      </c>
      <c r="D142" s="117" t="s">
        <v>427</v>
      </c>
      <c r="E142" s="116" t="s">
        <v>264</v>
      </c>
      <c r="F142" s="131" t="s">
        <v>576</v>
      </c>
      <c r="G142" s="131" t="s">
        <v>577</v>
      </c>
      <c r="H142" s="116" t="s">
        <v>31</v>
      </c>
      <c r="I142" s="63" t="s">
        <v>27</v>
      </c>
      <c r="J142" s="107">
        <v>0.57999999999999996</v>
      </c>
      <c r="K142" s="52">
        <f>SUM(Reitoria!K143,Museu!K143,ESAG!K143,CEART!K143,FAED!K143,CEAD!K143,CEFID!K143,CERES!K143,CESFI!K143,CAV!K143,CCT!K143,CEO!K143,CEPLAN!K143,CEAVI!K143)</f>
        <v>194</v>
      </c>
      <c r="L142" s="30">
        <f>SUM((Reitoria!K143-Reitoria!L143),(Museu!K143-Museu!L143)*(ESAG!K143-ESAG!L143),(CEART!K143-CEART!L143),(FAED!K143-FAED!L143),(CEAD!K143-CEAD!L143),(CEFID!K143-CEFID!L143),(CERES!K143-CERES!L143),(CESFI!K143-CESFI!L143),(CAV!K143-CAV!L143),(CCT!K143-CCT!L143),(CEO!K143-CEO!L143),(CEPLAN!K143-CEPLAN!L143),(CEAVI!K143-CEAVI!L143))</f>
        <v>60</v>
      </c>
      <c r="M142" s="31">
        <f t="shared" si="6"/>
        <v>134</v>
      </c>
      <c r="N142" s="21">
        <f t="shared" si="7"/>
        <v>112.52</v>
      </c>
      <c r="O142" s="21">
        <f t="shared" si="8"/>
        <v>34.799999999999997</v>
      </c>
    </row>
    <row r="143" spans="1:15" x14ac:dyDescent="0.25">
      <c r="A143" s="226"/>
      <c r="B143" s="226"/>
      <c r="C143" s="116">
        <v>141</v>
      </c>
      <c r="D143" s="117" t="s">
        <v>427</v>
      </c>
      <c r="E143" s="116" t="s">
        <v>265</v>
      </c>
      <c r="F143" s="123" t="s">
        <v>771</v>
      </c>
      <c r="G143" s="123" t="s">
        <v>474</v>
      </c>
      <c r="H143" s="116" t="s">
        <v>25</v>
      </c>
      <c r="I143" s="63" t="s">
        <v>27</v>
      </c>
      <c r="J143" s="107">
        <v>3.57</v>
      </c>
      <c r="K143" s="52">
        <f>SUM(Reitoria!K144,Museu!K144,ESAG!K144,CEART!K144,FAED!K144,CEAD!K144,CEFID!K144,CERES!K144,CESFI!K144,CAV!K144,CCT!K144,CEO!K144,CEPLAN!K144,CEAVI!K144)</f>
        <v>188</v>
      </c>
      <c r="L143" s="30">
        <f>SUM((Reitoria!K144-Reitoria!L144),(Museu!K144-Museu!L144)*(ESAG!K144-ESAG!L144),(CEART!K144-CEART!L144),(FAED!K144-FAED!L144),(CEAD!K144-CEAD!L144),(CEFID!K144-CEFID!L144),(CERES!K144-CERES!L144),(CESFI!K144-CESFI!L144),(CAV!K144-CAV!L144),(CCT!K144-CCT!L144),(CEO!K144-CEO!L144),(CEPLAN!K144-CEPLAN!L144),(CEAVI!K144-CEAVI!L144))</f>
        <v>74</v>
      </c>
      <c r="M143" s="31">
        <f t="shared" si="6"/>
        <v>114</v>
      </c>
      <c r="N143" s="21">
        <f t="shared" si="7"/>
        <v>671.16</v>
      </c>
      <c r="O143" s="21">
        <f t="shared" si="8"/>
        <v>264.18</v>
      </c>
    </row>
    <row r="144" spans="1:15" x14ac:dyDescent="0.25">
      <c r="A144" s="226"/>
      <c r="B144" s="226"/>
      <c r="C144" s="116">
        <v>142</v>
      </c>
      <c r="D144" s="117" t="s">
        <v>427</v>
      </c>
      <c r="E144" s="116" t="s">
        <v>266</v>
      </c>
      <c r="F144" s="123" t="s">
        <v>772</v>
      </c>
      <c r="G144" s="123" t="s">
        <v>578</v>
      </c>
      <c r="H144" s="116" t="s">
        <v>25</v>
      </c>
      <c r="I144" s="63" t="s">
        <v>27</v>
      </c>
      <c r="J144" s="107">
        <v>3.59</v>
      </c>
      <c r="K144" s="52">
        <f>SUM(Reitoria!K145,Museu!K145,ESAG!K145,CEART!K145,FAED!K145,CEAD!K145,CEFID!K145,CERES!K145,CESFI!K145,CAV!K145,CCT!K145,CEO!K145,CEPLAN!K145,CEAVI!K145)</f>
        <v>174</v>
      </c>
      <c r="L144" s="30">
        <f>SUM((Reitoria!K145-Reitoria!L145),(Museu!K145-Museu!L145)*(ESAG!K145-ESAG!L145),(CEART!K145-CEART!L145),(FAED!K145-FAED!L145),(CEAD!K145-CEAD!L145),(CEFID!K145-CEFID!L145),(CERES!K145-CERES!L145),(CESFI!K145-CESFI!L145),(CAV!K145-CAV!L145),(CCT!K145-CCT!L145),(CEO!K145-CEO!L145),(CEPLAN!K145-CEPLAN!L145),(CEAVI!K145-CEAVI!L145))</f>
        <v>120</v>
      </c>
      <c r="M144" s="31">
        <f t="shared" si="6"/>
        <v>54</v>
      </c>
      <c r="N144" s="21">
        <f t="shared" si="7"/>
        <v>624.66</v>
      </c>
      <c r="O144" s="21">
        <f t="shared" si="8"/>
        <v>430.79999999999995</v>
      </c>
    </row>
    <row r="145" spans="1:15" x14ac:dyDescent="0.25">
      <c r="A145" s="226"/>
      <c r="B145" s="226"/>
      <c r="C145" s="116">
        <v>143</v>
      </c>
      <c r="D145" s="117" t="s">
        <v>427</v>
      </c>
      <c r="E145" s="116" t="s">
        <v>267</v>
      </c>
      <c r="F145" s="123" t="s">
        <v>773</v>
      </c>
      <c r="G145" s="123" t="s">
        <v>579</v>
      </c>
      <c r="H145" s="116" t="s">
        <v>25</v>
      </c>
      <c r="I145" s="63" t="s">
        <v>27</v>
      </c>
      <c r="J145" s="107">
        <v>0.69</v>
      </c>
      <c r="K145" s="52">
        <f>SUM(Reitoria!K146,Museu!K146,ESAG!K146,CEART!K146,FAED!K146,CEAD!K146,CEFID!K146,CERES!K146,CESFI!K146,CAV!K146,CCT!K146,CEO!K146,CEPLAN!K146,CEAVI!K146)</f>
        <v>4741</v>
      </c>
      <c r="L145" s="30">
        <f>SUM((Reitoria!K146-Reitoria!L146),(Museu!K146-Museu!L146)*(ESAG!K146-ESAG!L146),(CEART!K146-CEART!L146),(FAED!K146-FAED!L146),(CEAD!K146-CEAD!L146),(CEFID!K146-CEFID!L146),(CERES!K146-CERES!L146),(CESFI!K146-CESFI!L146),(CAV!K146-CAV!L146),(CCT!K146-CCT!L146),(CEO!K146-CEO!L146),(CEPLAN!K146-CEPLAN!L146),(CEAVI!K146-CEAVI!L146))</f>
        <v>2675</v>
      </c>
      <c r="M145" s="31">
        <f t="shared" si="6"/>
        <v>2066</v>
      </c>
      <c r="N145" s="21">
        <f t="shared" si="7"/>
        <v>3271.29</v>
      </c>
      <c r="O145" s="21">
        <f t="shared" si="8"/>
        <v>1845.7499999999998</v>
      </c>
    </row>
    <row r="146" spans="1:15" x14ac:dyDescent="0.25">
      <c r="A146" s="226"/>
      <c r="B146" s="226"/>
      <c r="C146" s="116">
        <v>144</v>
      </c>
      <c r="D146" s="117" t="s">
        <v>427</v>
      </c>
      <c r="E146" s="116" t="s">
        <v>580</v>
      </c>
      <c r="F146" s="123" t="s">
        <v>581</v>
      </c>
      <c r="G146" s="123" t="s">
        <v>577</v>
      </c>
      <c r="H146" s="116" t="s">
        <v>25</v>
      </c>
      <c r="I146" s="63" t="s">
        <v>27</v>
      </c>
      <c r="J146" s="107">
        <v>0.59</v>
      </c>
      <c r="K146" s="52">
        <f>SUM(Reitoria!K147,Museu!K147,ESAG!K147,CEART!K147,FAED!K147,CEAD!K147,CEFID!K147,CERES!K147,CESFI!K147,CAV!K147,CCT!K147,CEO!K147,CEPLAN!K147,CEAVI!K147)</f>
        <v>10</v>
      </c>
      <c r="L146" s="30">
        <f>SUM((Reitoria!K147-Reitoria!L147),(Museu!K147-Museu!L147)*(ESAG!K147-ESAG!L147),(CEART!K147-CEART!L147),(FAED!K147-FAED!L147),(CEAD!K147-CEAD!L147),(CEFID!K147-CEFID!L147),(CERES!K147-CERES!L147),(CESFI!K147-CESFI!L147),(CAV!K147-CAV!L147),(CCT!K147-CCT!L147),(CEO!K147-CEO!L147),(CEPLAN!K147-CEPLAN!L147),(CEAVI!K147-CEAVI!L147))</f>
        <v>10</v>
      </c>
      <c r="M146" s="31">
        <f t="shared" si="6"/>
        <v>0</v>
      </c>
      <c r="N146" s="21">
        <f t="shared" si="7"/>
        <v>5.8999999999999995</v>
      </c>
      <c r="O146" s="21">
        <f t="shared" si="8"/>
        <v>5.8999999999999995</v>
      </c>
    </row>
    <row r="147" spans="1:15" x14ac:dyDescent="0.25">
      <c r="A147" s="226"/>
      <c r="B147" s="226"/>
      <c r="C147" s="116">
        <v>145</v>
      </c>
      <c r="D147" s="117" t="s">
        <v>427</v>
      </c>
      <c r="E147" s="116" t="s">
        <v>582</v>
      </c>
      <c r="F147" s="123" t="s">
        <v>583</v>
      </c>
      <c r="G147" s="123" t="s">
        <v>577</v>
      </c>
      <c r="H147" s="116" t="s">
        <v>25</v>
      </c>
      <c r="I147" s="63" t="s">
        <v>27</v>
      </c>
      <c r="J147" s="107">
        <v>0.59</v>
      </c>
      <c r="K147" s="52">
        <f>SUM(Reitoria!K148,Museu!K148,ESAG!K148,CEART!K148,FAED!K148,CEAD!K148,CEFID!K148,CERES!K148,CESFI!K148,CAV!K148,CCT!K148,CEO!K148,CEPLAN!K148,CEAVI!K148)</f>
        <v>10</v>
      </c>
      <c r="L147" s="30">
        <f>SUM((Reitoria!K148-Reitoria!L148),(Museu!K148-Museu!L148)*(ESAG!K148-ESAG!L148),(CEART!K148-CEART!L148),(FAED!K148-FAED!L148),(CEAD!K148-CEAD!L148),(CEFID!K148-CEFID!L148),(CERES!K148-CERES!L148),(CESFI!K148-CESFI!L148),(CAV!K148-CAV!L148),(CCT!K148-CCT!L148),(CEO!K148-CEO!L148),(CEPLAN!K148-CEPLAN!L148),(CEAVI!K148-CEAVI!L148))</f>
        <v>10</v>
      </c>
      <c r="M147" s="31">
        <f t="shared" si="6"/>
        <v>0</v>
      </c>
      <c r="N147" s="21">
        <f t="shared" si="7"/>
        <v>5.8999999999999995</v>
      </c>
      <c r="O147" s="21">
        <f t="shared" si="8"/>
        <v>5.8999999999999995</v>
      </c>
    </row>
    <row r="148" spans="1:15" x14ac:dyDescent="0.25">
      <c r="A148" s="226"/>
      <c r="B148" s="226"/>
      <c r="C148" s="116">
        <v>146</v>
      </c>
      <c r="D148" s="117" t="s">
        <v>424</v>
      </c>
      <c r="E148" s="116" t="s">
        <v>268</v>
      </c>
      <c r="F148" s="123" t="s">
        <v>584</v>
      </c>
      <c r="G148" s="123" t="s">
        <v>585</v>
      </c>
      <c r="H148" s="116" t="s">
        <v>28</v>
      </c>
      <c r="I148" s="63" t="s">
        <v>27</v>
      </c>
      <c r="J148" s="107">
        <v>1.8</v>
      </c>
      <c r="K148" s="52">
        <f>SUM(Reitoria!K149,Museu!K149,ESAG!K149,CEART!K149,FAED!K149,CEAD!K149,CEFID!K149,CERES!K149,CESFI!K149,CAV!K149,CCT!K149,CEO!K149,CEPLAN!K149,CEAVI!K149)</f>
        <v>202</v>
      </c>
      <c r="L148" s="30">
        <f>SUM((Reitoria!K149-Reitoria!L149),(Museu!K149-Museu!L149)*(ESAG!K149-ESAG!L149),(CEART!K149-CEART!L149),(FAED!K149-FAED!L149),(CEAD!K149-CEAD!L149),(CEFID!K149-CEFID!L149),(CERES!K149-CERES!L149),(CESFI!K149-CESFI!L149),(CAV!K149-CAV!L149),(CCT!K149-CCT!L149),(CEO!K149-CEO!L149),(CEPLAN!K149-CEPLAN!L149),(CEAVI!K149-CEAVI!L149))</f>
        <v>100</v>
      </c>
      <c r="M148" s="31">
        <f t="shared" si="6"/>
        <v>102</v>
      </c>
      <c r="N148" s="21">
        <f t="shared" si="7"/>
        <v>363.6</v>
      </c>
      <c r="O148" s="21">
        <f t="shared" si="8"/>
        <v>180</v>
      </c>
    </row>
    <row r="149" spans="1:15" x14ac:dyDescent="0.25">
      <c r="A149" s="226"/>
      <c r="B149" s="226"/>
      <c r="C149" s="116">
        <v>147</v>
      </c>
      <c r="D149" s="117" t="s">
        <v>424</v>
      </c>
      <c r="E149" s="116" t="s">
        <v>269</v>
      </c>
      <c r="F149" s="123" t="s">
        <v>586</v>
      </c>
      <c r="G149" s="123" t="s">
        <v>587</v>
      </c>
      <c r="H149" s="116" t="s">
        <v>28</v>
      </c>
      <c r="I149" s="63" t="s">
        <v>27</v>
      </c>
      <c r="J149" s="107">
        <v>3.06</v>
      </c>
      <c r="K149" s="52">
        <f>SUM(Reitoria!K150,Museu!K150,ESAG!K150,CEART!K150,FAED!K150,CEAD!K150,CEFID!K150,CERES!K150,CESFI!K150,CAV!K150,CCT!K150,CEO!K150,CEPLAN!K150,CEAVI!K150)</f>
        <v>522</v>
      </c>
      <c r="L149" s="30">
        <f>SUM((Reitoria!K150-Reitoria!L150),(Museu!K150-Museu!L150)*(ESAG!K150-ESAG!L150),(CEART!K150-CEART!L150),(FAED!K150-FAED!L150),(CEAD!K150-CEAD!L150),(CEFID!K150-CEFID!L150),(CERES!K150-CERES!L150),(CESFI!K150-CESFI!L150),(CAV!K150-CAV!L150),(CCT!K150-CCT!L150),(CEO!K150-CEO!L150),(CEPLAN!K150-CEPLAN!L150),(CEAVI!K150-CEAVI!L150))</f>
        <v>490</v>
      </c>
      <c r="M149" s="31">
        <f t="shared" si="6"/>
        <v>32</v>
      </c>
      <c r="N149" s="21">
        <f t="shared" si="7"/>
        <v>1597.32</v>
      </c>
      <c r="O149" s="21">
        <f t="shared" si="8"/>
        <v>1499.4</v>
      </c>
    </row>
    <row r="150" spans="1:15" x14ac:dyDescent="0.25">
      <c r="A150" s="226"/>
      <c r="B150" s="226"/>
      <c r="C150" s="116">
        <v>148</v>
      </c>
      <c r="D150" s="117" t="s">
        <v>424</v>
      </c>
      <c r="E150" s="116" t="s">
        <v>270</v>
      </c>
      <c r="F150" s="123" t="s">
        <v>588</v>
      </c>
      <c r="G150" s="123" t="s">
        <v>589</v>
      </c>
      <c r="H150" s="116" t="s">
        <v>28</v>
      </c>
      <c r="I150" s="63" t="s">
        <v>27</v>
      </c>
      <c r="J150" s="110">
        <v>2.27</v>
      </c>
      <c r="K150" s="52">
        <f>SUM(Reitoria!K151,Museu!K151,ESAG!K151,CEART!K151,FAED!K151,CEAD!K151,CEFID!K151,CERES!K151,CESFI!K151,CAV!K151,CCT!K151,CEO!K151,CEPLAN!K151,CEAVI!K151)</f>
        <v>720</v>
      </c>
      <c r="L150" s="30">
        <f>SUM((Reitoria!K151-Reitoria!L151),(Museu!K151-Museu!L151)*(ESAG!K151-ESAG!L151),(CEART!K151-CEART!L151),(FAED!K151-FAED!L151),(CEAD!K151-CEAD!L151),(CEFID!K151-CEFID!L151),(CERES!K151-CERES!L151),(CESFI!K151-CESFI!L151),(CAV!K151-CAV!L151),(CCT!K151-CCT!L151),(CEO!K151-CEO!L151),(CEPLAN!K151-CEPLAN!L151),(CEAVI!K151-CEAVI!L151))</f>
        <v>688</v>
      </c>
      <c r="M150" s="31">
        <f t="shared" si="6"/>
        <v>32</v>
      </c>
      <c r="N150" s="21">
        <f t="shared" si="7"/>
        <v>1634.4</v>
      </c>
      <c r="O150" s="21">
        <f t="shared" si="8"/>
        <v>1561.76</v>
      </c>
    </row>
    <row r="151" spans="1:15" ht="42.75" x14ac:dyDescent="0.25">
      <c r="A151" s="226"/>
      <c r="B151" s="226"/>
      <c r="C151" s="116">
        <v>149</v>
      </c>
      <c r="D151" s="117" t="s">
        <v>424</v>
      </c>
      <c r="E151" s="116" t="s">
        <v>271</v>
      </c>
      <c r="F151" s="118" t="s">
        <v>590</v>
      </c>
      <c r="G151" s="118" t="s">
        <v>591</v>
      </c>
      <c r="H151" s="116" t="s">
        <v>28</v>
      </c>
      <c r="I151" s="63" t="s">
        <v>27</v>
      </c>
      <c r="J151" s="107">
        <v>57.98</v>
      </c>
      <c r="K151" s="52">
        <f>SUM(Reitoria!K152,Museu!K152,ESAG!K152,CEART!K152,FAED!K152,CEAD!K152,CEFID!K152,CERES!K152,CESFI!K152,CAV!K152,CCT!K152,CEO!K152,CEPLAN!K152,CEAVI!K152)</f>
        <v>33</v>
      </c>
      <c r="L151" s="30">
        <f>SUM((Reitoria!K152-Reitoria!L152),(Museu!K152-Museu!L152)*(ESAG!K152-ESAG!L152),(CEART!K152-CEART!L152),(FAED!K152-FAED!L152),(CEAD!K152-CEAD!L152),(CEFID!K152-CEFID!L152),(CERES!K152-CERES!L152),(CESFI!K152-CESFI!L152),(CAV!K152-CAV!L152),(CCT!K152-CCT!L152),(CEO!K152-CEO!L152),(CEPLAN!K152-CEPLAN!L152),(CEAVI!K152-CEAVI!L152))</f>
        <v>11</v>
      </c>
      <c r="M151" s="31">
        <f t="shared" si="6"/>
        <v>22</v>
      </c>
      <c r="N151" s="21">
        <f t="shared" si="7"/>
        <v>1913.34</v>
      </c>
      <c r="O151" s="21">
        <f t="shared" si="8"/>
        <v>637.78</v>
      </c>
    </row>
    <row r="152" spans="1:15" ht="42.75" x14ac:dyDescent="0.25">
      <c r="A152" s="226"/>
      <c r="B152" s="226"/>
      <c r="C152" s="116">
        <v>150</v>
      </c>
      <c r="D152" s="117" t="s">
        <v>424</v>
      </c>
      <c r="E152" s="116" t="s">
        <v>272</v>
      </c>
      <c r="F152" s="118" t="s">
        <v>592</v>
      </c>
      <c r="G152" s="118" t="s">
        <v>593</v>
      </c>
      <c r="H152" s="116" t="s">
        <v>28</v>
      </c>
      <c r="I152" s="63" t="s">
        <v>27</v>
      </c>
      <c r="J152" s="107">
        <v>4.0199999999999996</v>
      </c>
      <c r="K152" s="52">
        <f>SUM(Reitoria!K153,Museu!K153,ESAG!K153,CEART!K153,FAED!K153,CEAD!K153,CEFID!K153,CERES!K153,CESFI!K153,CAV!K153,CCT!K153,CEO!K153,CEPLAN!K153,CEAVI!K153)</f>
        <v>132</v>
      </c>
      <c r="L152" s="30">
        <f>SUM((Reitoria!K153-Reitoria!L153),(Museu!K153-Museu!L153)*(ESAG!K153-ESAG!L153),(CEART!K153-CEART!L153),(FAED!K153-FAED!L153),(CEAD!K153-CEAD!L153),(CEFID!K153-CEFID!L153),(CERES!K153-CERES!L153),(CESFI!K153-CESFI!L153),(CAV!K153-CAV!L153),(CCT!K153-CCT!L153),(CEO!K153-CEO!L153),(CEPLAN!K153-CEPLAN!L153),(CEAVI!K153-CEAVI!L153))</f>
        <v>62</v>
      </c>
      <c r="M152" s="31">
        <f t="shared" si="6"/>
        <v>70</v>
      </c>
      <c r="N152" s="21">
        <f t="shared" si="7"/>
        <v>530.64</v>
      </c>
      <c r="O152" s="21">
        <f t="shared" si="8"/>
        <v>249.23999999999998</v>
      </c>
    </row>
    <row r="153" spans="1:15" ht="42.75" x14ac:dyDescent="0.25">
      <c r="A153" s="227"/>
      <c r="B153" s="227"/>
      <c r="C153" s="116">
        <v>151</v>
      </c>
      <c r="D153" s="117" t="s">
        <v>424</v>
      </c>
      <c r="E153" s="116" t="s">
        <v>273</v>
      </c>
      <c r="F153" s="118" t="s">
        <v>594</v>
      </c>
      <c r="G153" s="118" t="s">
        <v>595</v>
      </c>
      <c r="H153" s="116" t="s">
        <v>28</v>
      </c>
      <c r="I153" s="63" t="s">
        <v>27</v>
      </c>
      <c r="J153" s="107">
        <v>70.14</v>
      </c>
      <c r="K153" s="52">
        <f>SUM(Reitoria!K154,Museu!K154,ESAG!K154,CEART!K154,FAED!K154,CEAD!K154,CEFID!K154,CERES!K154,CESFI!K154,CAV!K154,CCT!K154,CEO!K154,CEPLAN!K154,CEAVI!K154)</f>
        <v>18</v>
      </c>
      <c r="L153" s="30">
        <f>SUM((Reitoria!K154-Reitoria!L154),(Museu!K154-Museu!L154)*(ESAG!K154-ESAG!L154),(CEART!K154-CEART!L154),(FAED!K154-FAED!L154),(CEAD!K154-CEAD!L154),(CEFID!K154-CEFID!L154),(CERES!K154-CERES!L154),(CESFI!K154-CESFI!L154),(CAV!K154-CAV!L154),(CCT!K154-CCT!L154),(CEO!K154-CEO!L154),(CEPLAN!K154-CEPLAN!L154),(CEAVI!K154-CEAVI!L154))</f>
        <v>10</v>
      </c>
      <c r="M153" s="31">
        <f t="shared" si="6"/>
        <v>8</v>
      </c>
      <c r="N153" s="21">
        <f t="shared" si="7"/>
        <v>1262.52</v>
      </c>
      <c r="O153" s="21">
        <f t="shared" si="8"/>
        <v>701.4</v>
      </c>
    </row>
    <row r="154" spans="1:15" ht="25.5" x14ac:dyDescent="0.25">
      <c r="A154" s="84">
        <v>20</v>
      </c>
      <c r="B154" s="84" t="s">
        <v>421</v>
      </c>
      <c r="C154" s="119">
        <v>152</v>
      </c>
      <c r="D154" s="120" t="s">
        <v>427</v>
      </c>
      <c r="E154" s="119" t="s">
        <v>274</v>
      </c>
      <c r="F154" s="134" t="s">
        <v>596</v>
      </c>
      <c r="G154" s="134" t="s">
        <v>597</v>
      </c>
      <c r="H154" s="119" t="s">
        <v>25</v>
      </c>
      <c r="I154" s="67" t="s">
        <v>27</v>
      </c>
      <c r="J154" s="108">
        <v>39.18</v>
      </c>
      <c r="K154" s="52">
        <f>SUM(Reitoria!K155,Museu!K155,ESAG!K155,CEART!K155,FAED!K155,CEAD!K155,CEFID!K155,CERES!K155,CESFI!K155,CAV!K155,CCT!K155,CEO!K155,CEPLAN!K155,CEAVI!K155)</f>
        <v>342</v>
      </c>
      <c r="L154" s="30">
        <f>SUM((Reitoria!K155-Reitoria!L155),(Museu!K155-Museu!L155)*(ESAG!K155-ESAG!L155),(CEART!K155-CEART!L155),(FAED!K155-FAED!L155),(CEAD!K155-CEAD!L155),(CEFID!K155-CEFID!L155),(CERES!K155-CERES!L155),(CESFI!K155-CESFI!L155),(CAV!K155-CAV!L155),(CCT!K155-CCT!L155),(CEO!K155-CEO!L155),(CEPLAN!K155-CEPLAN!L155),(CEAVI!K155-CEAVI!L155))</f>
        <v>174</v>
      </c>
      <c r="M154" s="31">
        <f t="shared" si="6"/>
        <v>168</v>
      </c>
      <c r="N154" s="21">
        <f t="shared" si="7"/>
        <v>13399.56</v>
      </c>
      <c r="O154" s="21">
        <f t="shared" si="8"/>
        <v>6817.32</v>
      </c>
    </row>
    <row r="155" spans="1:15" x14ac:dyDescent="0.25">
      <c r="A155" s="225">
        <v>21</v>
      </c>
      <c r="B155" s="225" t="s">
        <v>421</v>
      </c>
      <c r="C155" s="116">
        <v>153</v>
      </c>
      <c r="D155" s="117" t="s">
        <v>427</v>
      </c>
      <c r="E155" s="116" t="s">
        <v>275</v>
      </c>
      <c r="F155" s="123" t="s">
        <v>276</v>
      </c>
      <c r="G155" s="123" t="s">
        <v>598</v>
      </c>
      <c r="H155" s="116" t="s">
        <v>25</v>
      </c>
      <c r="I155" s="63" t="s">
        <v>27</v>
      </c>
      <c r="J155" s="107">
        <v>20.440000000000001</v>
      </c>
      <c r="K155" s="52">
        <f>SUM(Reitoria!K156,Museu!K156,ESAG!K156,CEART!K156,FAED!K156,CEAD!K156,CEFID!K156,CERES!K156,CESFI!K156,CAV!K156,CCT!K156,CEO!K156,CEPLAN!K156,CEAVI!K156)</f>
        <v>103</v>
      </c>
      <c r="L155" s="30">
        <f>SUM((Reitoria!K156-Reitoria!L156),(Museu!K156-Museu!L156)*(ESAG!K156-ESAG!L156),(CEART!K156-CEART!L156),(FAED!K156-FAED!L156),(CEAD!K156-CEAD!L156),(CEFID!K156-CEFID!L156),(CERES!K156-CERES!L156),(CESFI!K156-CESFI!L156),(CAV!K156-CAV!L156),(CCT!K156-CCT!L156),(CEO!K156-CEO!L156),(CEPLAN!K156-CEPLAN!L156),(CEAVI!K156-CEAVI!L156))</f>
        <v>54</v>
      </c>
      <c r="M155" s="31">
        <f t="shared" si="6"/>
        <v>49</v>
      </c>
      <c r="N155" s="21">
        <f t="shared" si="7"/>
        <v>2105.3200000000002</v>
      </c>
      <c r="O155" s="21">
        <f t="shared" si="8"/>
        <v>1103.76</v>
      </c>
    </row>
    <row r="156" spans="1:15" x14ac:dyDescent="0.25">
      <c r="A156" s="226"/>
      <c r="B156" s="226"/>
      <c r="C156" s="116">
        <v>154</v>
      </c>
      <c r="D156" s="117" t="s">
        <v>427</v>
      </c>
      <c r="E156" s="116" t="s">
        <v>277</v>
      </c>
      <c r="F156" s="123" t="s">
        <v>599</v>
      </c>
      <c r="G156" s="123" t="s">
        <v>600</v>
      </c>
      <c r="H156" s="116" t="s">
        <v>25</v>
      </c>
      <c r="I156" s="63" t="s">
        <v>27</v>
      </c>
      <c r="J156" s="107">
        <v>10.27</v>
      </c>
      <c r="K156" s="52">
        <f>SUM(Reitoria!K157,Museu!K157,ESAG!K157,CEART!K157,FAED!K157,CEAD!K157,CEFID!K157,CERES!K157,CESFI!K157,CAV!K157,CCT!K157,CEO!K157,CEPLAN!K157,CEAVI!K157)</f>
        <v>260</v>
      </c>
      <c r="L156" s="30">
        <f>SUM((Reitoria!K157-Reitoria!L157),(Museu!K157-Museu!L157)*(ESAG!K157-ESAG!L157),(CEART!K157-CEART!L157),(FAED!K157-FAED!L157),(CEAD!K157-CEAD!L157),(CEFID!K157-CEFID!L157),(CERES!K157-CERES!L157),(CESFI!K157-CESFI!L157),(CAV!K157-CAV!L157),(CCT!K157-CCT!L157),(CEO!K157-CEO!L157),(CEPLAN!K157-CEPLAN!L157),(CEAVI!K157-CEAVI!L157))</f>
        <v>170</v>
      </c>
      <c r="M156" s="31">
        <f t="shared" si="6"/>
        <v>90</v>
      </c>
      <c r="N156" s="21">
        <f t="shared" si="7"/>
        <v>2670.2</v>
      </c>
      <c r="O156" s="21">
        <f t="shared" si="8"/>
        <v>1745.8999999999999</v>
      </c>
    </row>
    <row r="157" spans="1:15" x14ac:dyDescent="0.25">
      <c r="A157" s="226"/>
      <c r="B157" s="226"/>
      <c r="C157" s="116">
        <v>155</v>
      </c>
      <c r="D157" s="117" t="s">
        <v>427</v>
      </c>
      <c r="E157" s="116" t="s">
        <v>278</v>
      </c>
      <c r="F157" s="123" t="s">
        <v>601</v>
      </c>
      <c r="G157" s="123" t="s">
        <v>602</v>
      </c>
      <c r="H157" s="116" t="s">
        <v>25</v>
      </c>
      <c r="I157" s="63" t="s">
        <v>27</v>
      </c>
      <c r="J157" s="107">
        <v>18.829999999999998</v>
      </c>
      <c r="K157" s="52">
        <f>SUM(Reitoria!K158,Museu!K158,ESAG!K158,CEART!K158,FAED!K158,CEAD!K158,CEFID!K158,CERES!K158,CESFI!K158,CAV!K158,CCT!K158,CEO!K158,CEPLAN!K158,CEAVI!K158)</f>
        <v>13</v>
      </c>
      <c r="L157" s="30">
        <f>SUM((Reitoria!K158-Reitoria!L158),(Museu!K158-Museu!L158)*(ESAG!K158-ESAG!L158),(CEART!K158-CEART!L158),(FAED!K158-FAED!L158),(CEAD!K158-CEAD!L158),(CEFID!K158-CEFID!L158),(CERES!K158-CERES!L158),(CESFI!K158-CESFI!L158),(CAV!K158-CAV!L158),(CCT!K158-CCT!L158),(CEO!K158-CEO!L158),(CEPLAN!K158-CEPLAN!L158),(CEAVI!K158-CEAVI!L158))</f>
        <v>4</v>
      </c>
      <c r="M157" s="31">
        <f t="shared" si="6"/>
        <v>9</v>
      </c>
      <c r="N157" s="21">
        <f t="shared" si="7"/>
        <v>244.78999999999996</v>
      </c>
      <c r="O157" s="21">
        <f t="shared" si="8"/>
        <v>75.319999999999993</v>
      </c>
    </row>
    <row r="158" spans="1:15" ht="57" x14ac:dyDescent="0.25">
      <c r="A158" s="226"/>
      <c r="B158" s="226"/>
      <c r="C158" s="116">
        <v>156</v>
      </c>
      <c r="D158" s="117" t="s">
        <v>427</v>
      </c>
      <c r="E158" s="116" t="s">
        <v>279</v>
      </c>
      <c r="F158" s="118" t="s">
        <v>280</v>
      </c>
      <c r="G158" s="118" t="s">
        <v>603</v>
      </c>
      <c r="H158" s="116" t="s">
        <v>25</v>
      </c>
      <c r="I158" s="63" t="s">
        <v>27</v>
      </c>
      <c r="J158" s="110">
        <v>42.41</v>
      </c>
      <c r="K158" s="52">
        <f>SUM(Reitoria!K159,Museu!K159,ESAG!K159,CEART!K159,FAED!K159,CEAD!K159,CEFID!K159,CERES!K159,CESFI!K159,CAV!K159,CCT!K159,CEO!K159,CEPLAN!K159,CEAVI!K159)</f>
        <v>27</v>
      </c>
      <c r="L158" s="30">
        <f>SUM((Reitoria!K159-Reitoria!L159),(Museu!K159-Museu!L159)*(ESAG!K159-ESAG!L159),(CEART!K159-CEART!L159),(FAED!K159-FAED!L159),(CEAD!K159-CEAD!L159),(CEFID!K159-CEFID!L159),(CERES!K159-CERES!L159),(CESFI!K159-CESFI!L159),(CAV!K159-CAV!L159),(CCT!K159-CCT!L159),(CEO!K159-CEO!L159),(CEPLAN!K159-CEPLAN!L159),(CEAVI!K159-CEAVI!L159))</f>
        <v>7</v>
      </c>
      <c r="M158" s="31">
        <f t="shared" si="6"/>
        <v>20</v>
      </c>
      <c r="N158" s="21">
        <f t="shared" si="7"/>
        <v>1145.07</v>
      </c>
      <c r="O158" s="21">
        <f t="shared" si="8"/>
        <v>296.87</v>
      </c>
    </row>
    <row r="159" spans="1:15" x14ac:dyDescent="0.25">
      <c r="A159" s="226"/>
      <c r="B159" s="226"/>
      <c r="C159" s="116">
        <v>157</v>
      </c>
      <c r="D159" s="117" t="s">
        <v>427</v>
      </c>
      <c r="E159" s="116" t="s">
        <v>281</v>
      </c>
      <c r="F159" s="131" t="s">
        <v>604</v>
      </c>
      <c r="G159" s="131" t="s">
        <v>605</v>
      </c>
      <c r="H159" s="116" t="s">
        <v>28</v>
      </c>
      <c r="I159" s="63" t="s">
        <v>27</v>
      </c>
      <c r="J159" s="110">
        <v>0.87</v>
      </c>
      <c r="K159" s="52">
        <f>SUM(Reitoria!K160,Museu!K160,ESAG!K160,CEART!K160,FAED!K160,CEAD!K160,CEFID!K160,CERES!K160,CESFI!K160,CAV!K160,CCT!K160,CEO!K160,CEPLAN!K160,CEAVI!K160)</f>
        <v>1191</v>
      </c>
      <c r="L159" s="30">
        <f>SUM((Reitoria!K160-Reitoria!L160),(Museu!K160-Museu!L160)*(ESAG!K160-ESAG!L160),(CEART!K160-CEART!L160),(FAED!K160-FAED!L160),(CEAD!K160-CEAD!L160),(CEFID!K160-CEFID!L160),(CERES!K160-CERES!L160),(CESFI!K160-CESFI!L160),(CAV!K160-CAV!L160),(CCT!K160-CCT!L160),(CEO!K160-CEO!L160),(CEPLAN!K160-CEPLAN!L160),(CEAVI!K160-CEAVI!L160))</f>
        <v>790</v>
      </c>
      <c r="M159" s="31">
        <f t="shared" si="6"/>
        <v>401</v>
      </c>
      <c r="N159" s="21">
        <f t="shared" si="7"/>
        <v>1036.17</v>
      </c>
      <c r="O159" s="21">
        <f t="shared" si="8"/>
        <v>687.3</v>
      </c>
    </row>
    <row r="160" spans="1:15" ht="28.5" x14ac:dyDescent="0.25">
      <c r="A160" s="226"/>
      <c r="B160" s="226"/>
      <c r="C160" s="116">
        <v>158</v>
      </c>
      <c r="D160" s="117" t="s">
        <v>427</v>
      </c>
      <c r="E160" s="116" t="s">
        <v>282</v>
      </c>
      <c r="F160" s="118" t="s">
        <v>606</v>
      </c>
      <c r="G160" s="118" t="s">
        <v>607</v>
      </c>
      <c r="H160" s="116" t="s">
        <v>28</v>
      </c>
      <c r="I160" s="63" t="s">
        <v>27</v>
      </c>
      <c r="J160" s="110">
        <v>10.85</v>
      </c>
      <c r="K160" s="52">
        <f>SUM(Reitoria!K161,Museu!K161,ESAG!K161,CEART!K161,FAED!K161,CEAD!K161,CEFID!K161,CERES!K161,CESFI!K161,CAV!K161,CCT!K161,CEO!K161,CEPLAN!K161,CEAVI!K161)</f>
        <v>87</v>
      </c>
      <c r="L160" s="30">
        <f>SUM((Reitoria!K161-Reitoria!L161),(Museu!K161-Museu!L161)*(ESAG!K161-ESAG!L161),(CEART!K161-CEART!L161),(FAED!K161-FAED!L161),(CEAD!K161-CEAD!L161),(CEFID!K161-CEFID!L161),(CERES!K161-CERES!L161),(CESFI!K161-CESFI!L161),(CAV!K161-CAV!L161),(CCT!K161-CCT!L161),(CEO!K161-CEO!L161),(CEPLAN!K161-CEPLAN!L161),(CEAVI!K161-CEAVI!L161))</f>
        <v>58</v>
      </c>
      <c r="M160" s="31">
        <f t="shared" si="6"/>
        <v>29</v>
      </c>
      <c r="N160" s="21">
        <f t="shared" si="7"/>
        <v>943.94999999999993</v>
      </c>
      <c r="O160" s="21">
        <f t="shared" si="8"/>
        <v>629.29999999999995</v>
      </c>
    </row>
    <row r="161" spans="1:15" ht="42.75" x14ac:dyDescent="0.25">
      <c r="A161" s="227"/>
      <c r="B161" s="227"/>
      <c r="C161" s="116">
        <v>159</v>
      </c>
      <c r="D161" s="117" t="s">
        <v>427</v>
      </c>
      <c r="E161" s="116" t="s">
        <v>283</v>
      </c>
      <c r="F161" s="118" t="s">
        <v>608</v>
      </c>
      <c r="G161" s="118" t="s">
        <v>609</v>
      </c>
      <c r="H161" s="116" t="s">
        <v>28</v>
      </c>
      <c r="I161" s="63" t="s">
        <v>27</v>
      </c>
      <c r="J161" s="110">
        <v>5.15</v>
      </c>
      <c r="K161" s="52">
        <f>SUM(Reitoria!K162,Museu!K162,ESAG!K162,CEART!K162,FAED!K162,CEAD!K162,CEFID!K162,CERES!K162,CESFI!K162,CAV!K162,CCT!K162,CEO!K162,CEPLAN!K162,CEAVI!K162)</f>
        <v>30</v>
      </c>
      <c r="L161" s="30">
        <f>SUM((Reitoria!K162-Reitoria!L162),(Museu!K162-Museu!L162)*(ESAG!K162-ESAG!L162),(CEART!K162-CEART!L162),(FAED!K162-FAED!L162),(CEAD!K162-CEAD!L162),(CEFID!K162-CEFID!L162),(CERES!K162-CERES!L162),(CESFI!K162-CESFI!L162),(CAV!K162-CAV!L162),(CCT!K162-CCT!L162),(CEO!K162-CEO!L162),(CEPLAN!K162-CEPLAN!L162),(CEAVI!K162-CEAVI!L162))</f>
        <v>11</v>
      </c>
      <c r="M161" s="31">
        <f t="shared" si="6"/>
        <v>19</v>
      </c>
      <c r="N161" s="21">
        <f t="shared" si="7"/>
        <v>154.5</v>
      </c>
      <c r="O161" s="21">
        <f t="shared" si="8"/>
        <v>56.650000000000006</v>
      </c>
    </row>
    <row r="162" spans="1:15" x14ac:dyDescent="0.25">
      <c r="A162" s="216">
        <v>22</v>
      </c>
      <c r="B162" s="216" t="s">
        <v>421</v>
      </c>
      <c r="C162" s="119">
        <v>160</v>
      </c>
      <c r="D162" s="120" t="s">
        <v>427</v>
      </c>
      <c r="E162" s="119" t="s">
        <v>284</v>
      </c>
      <c r="F162" s="122" t="s">
        <v>610</v>
      </c>
      <c r="G162" s="122" t="s">
        <v>611</v>
      </c>
      <c r="H162" s="119" t="s">
        <v>40</v>
      </c>
      <c r="I162" s="67" t="s">
        <v>27</v>
      </c>
      <c r="J162" s="108">
        <v>10.61</v>
      </c>
      <c r="K162" s="52">
        <f>SUM(Reitoria!K163,Museu!K163,ESAG!K163,CEART!K163,FAED!K163,CEAD!K163,CEFID!K163,CERES!K163,CESFI!K163,CAV!K163,CCT!K163,CEO!K163,CEPLAN!K163,CEAVI!K163)</f>
        <v>368</v>
      </c>
      <c r="L162" s="30">
        <f>SUM((Reitoria!K163-Reitoria!L163),(Museu!K163-Museu!L163)*(ESAG!K163-ESAG!L163),(CEART!K163-CEART!L163),(FAED!K163-FAED!L163),(CEAD!K163-CEAD!L163),(CEFID!K163-CEFID!L163),(CERES!K163-CERES!L163),(CESFI!K163-CESFI!L163),(CAV!K163-CAV!L163),(CCT!K163-CCT!L163),(CEO!K163-CEO!L163),(CEPLAN!K163-CEPLAN!L163),(CEAVI!K163-CEAVI!L163))</f>
        <v>221</v>
      </c>
      <c r="M162" s="31">
        <f t="shared" si="6"/>
        <v>147</v>
      </c>
      <c r="N162" s="21">
        <f t="shared" si="7"/>
        <v>3904.4799999999996</v>
      </c>
      <c r="O162" s="21">
        <f t="shared" si="8"/>
        <v>2344.81</v>
      </c>
    </row>
    <row r="163" spans="1:15" x14ac:dyDescent="0.25">
      <c r="A163" s="224"/>
      <c r="B163" s="224"/>
      <c r="C163" s="119">
        <v>161</v>
      </c>
      <c r="D163" s="120" t="s">
        <v>427</v>
      </c>
      <c r="E163" s="119" t="s">
        <v>285</v>
      </c>
      <c r="F163" s="122" t="s">
        <v>612</v>
      </c>
      <c r="G163" s="122" t="s">
        <v>613</v>
      </c>
      <c r="H163" s="119" t="s">
        <v>28</v>
      </c>
      <c r="I163" s="67" t="s">
        <v>27</v>
      </c>
      <c r="J163" s="108">
        <v>13.18</v>
      </c>
      <c r="K163" s="52">
        <f>SUM(Reitoria!K164,Museu!K164,ESAG!K164,CEART!K164,FAED!K164,CEAD!K164,CEFID!K164,CERES!K164,CESFI!K164,CAV!K164,CCT!K164,CEO!K164,CEPLAN!K164,CEAVI!K164)</f>
        <v>181</v>
      </c>
      <c r="L163" s="30">
        <f>SUM((Reitoria!K164-Reitoria!L164),(Museu!K164-Museu!L164)*(ESAG!K164-ESAG!L164),(CEART!K164-CEART!L164),(FAED!K164-FAED!L164),(CEAD!K164-CEAD!L164),(CEFID!K164-CEFID!L164),(CERES!K164-CERES!L164),(CESFI!K164-CESFI!L164),(CAV!K164-CAV!L164),(CCT!K164-CCT!L164),(CEO!K164-CEO!L164),(CEPLAN!K164-CEPLAN!L164),(CEAVI!K164-CEAVI!L164))</f>
        <v>95</v>
      </c>
      <c r="M163" s="31">
        <f t="shared" si="6"/>
        <v>86</v>
      </c>
      <c r="N163" s="21">
        <f t="shared" si="7"/>
        <v>2385.58</v>
      </c>
      <c r="O163" s="21">
        <f t="shared" si="8"/>
        <v>1252.0999999999999</v>
      </c>
    </row>
    <row r="164" spans="1:15" x14ac:dyDescent="0.25">
      <c r="A164" s="224"/>
      <c r="B164" s="224"/>
      <c r="C164" s="119">
        <v>162</v>
      </c>
      <c r="D164" s="120" t="s">
        <v>427</v>
      </c>
      <c r="E164" s="119" t="s">
        <v>286</v>
      </c>
      <c r="F164" s="122" t="s">
        <v>614</v>
      </c>
      <c r="G164" s="122" t="s">
        <v>615</v>
      </c>
      <c r="H164" s="119" t="s">
        <v>28</v>
      </c>
      <c r="I164" s="67" t="s">
        <v>27</v>
      </c>
      <c r="J164" s="108">
        <v>9.1</v>
      </c>
      <c r="K164" s="52">
        <f>SUM(Reitoria!K165,Museu!K165,ESAG!K165,CEART!K165,FAED!K165,CEAD!K165,CEFID!K165,CERES!K165,CESFI!K165,CAV!K165,CCT!K165,CEO!K165,CEPLAN!K165,CEAVI!K165)</f>
        <v>130</v>
      </c>
      <c r="L164" s="30">
        <f>SUM((Reitoria!K165-Reitoria!L165),(Museu!K165-Museu!L165)*(ESAG!K165-ESAG!L165),(CEART!K165-CEART!L165),(FAED!K165-FAED!L165),(CEAD!K165-CEAD!L165),(CEFID!K165-CEFID!L165),(CERES!K165-CERES!L165),(CESFI!K165-CESFI!L165),(CAV!K165-CAV!L165),(CCT!K165-CCT!L165),(CEO!K165-CEO!L165),(CEPLAN!K165-CEPLAN!L165),(CEAVI!K165-CEAVI!L165))</f>
        <v>50</v>
      </c>
      <c r="M164" s="31">
        <f t="shared" si="6"/>
        <v>80</v>
      </c>
      <c r="N164" s="21">
        <f t="shared" si="7"/>
        <v>1183</v>
      </c>
      <c r="O164" s="21">
        <f t="shared" si="8"/>
        <v>455</v>
      </c>
    </row>
    <row r="165" spans="1:15" ht="42.75" x14ac:dyDescent="0.25">
      <c r="A165" s="224"/>
      <c r="B165" s="224"/>
      <c r="C165" s="119">
        <v>163</v>
      </c>
      <c r="D165" s="120" t="s">
        <v>427</v>
      </c>
      <c r="E165" s="119" t="s">
        <v>287</v>
      </c>
      <c r="F165" s="121" t="s">
        <v>616</v>
      </c>
      <c r="G165" s="121" t="s">
        <v>617</v>
      </c>
      <c r="H165" s="119" t="s">
        <v>28</v>
      </c>
      <c r="I165" s="67" t="s">
        <v>27</v>
      </c>
      <c r="J165" s="108">
        <v>14.26</v>
      </c>
      <c r="K165" s="52">
        <f>SUM(Reitoria!K166,Museu!K166,ESAG!K166,CEART!K166,FAED!K166,CEAD!K166,CEFID!K166,CERES!K166,CESFI!K166,CAV!K166,CCT!K166,CEO!K166,CEPLAN!K166,CEAVI!K166)</f>
        <v>40</v>
      </c>
      <c r="L165" s="30">
        <f>SUM((Reitoria!K166-Reitoria!L166),(Museu!K166-Museu!L166)*(ESAG!K166-ESAG!L166),(CEART!K166-CEART!L166),(FAED!K166-FAED!L166),(CEAD!K166-CEAD!L166),(CEFID!K166-CEFID!L166),(CERES!K166-CERES!L166),(CESFI!K166-CESFI!L166),(CAV!K166-CAV!L166),(CCT!K166-CCT!L166),(CEO!K166-CEO!L166),(CEPLAN!K166-CEPLAN!L166),(CEAVI!K166-CEAVI!L166))</f>
        <v>15</v>
      </c>
      <c r="M165" s="31">
        <f t="shared" si="6"/>
        <v>25</v>
      </c>
      <c r="N165" s="21">
        <f t="shared" si="7"/>
        <v>570.4</v>
      </c>
      <c r="O165" s="21">
        <f t="shared" si="8"/>
        <v>213.9</v>
      </c>
    </row>
    <row r="166" spans="1:15" ht="42.75" x14ac:dyDescent="0.25">
      <c r="A166" s="217"/>
      <c r="B166" s="217"/>
      <c r="C166" s="119">
        <v>164</v>
      </c>
      <c r="D166" s="120" t="s">
        <v>427</v>
      </c>
      <c r="E166" s="119" t="s">
        <v>288</v>
      </c>
      <c r="F166" s="121" t="s">
        <v>618</v>
      </c>
      <c r="G166" s="121" t="s">
        <v>619</v>
      </c>
      <c r="H166" s="119" t="s">
        <v>28</v>
      </c>
      <c r="I166" s="67" t="s">
        <v>27</v>
      </c>
      <c r="J166" s="108">
        <v>20.72</v>
      </c>
      <c r="K166" s="52">
        <f>SUM(Reitoria!K167,Museu!K167,ESAG!K167,CEART!K167,FAED!K167,CEAD!K167,CEFID!K167,CERES!K167,CESFI!K167,CAV!K167,CCT!K167,CEO!K167,CEPLAN!K167,CEAVI!K167)</f>
        <v>35</v>
      </c>
      <c r="L166" s="30">
        <f>SUM((Reitoria!K167-Reitoria!L167),(Museu!K167-Museu!L167)*(ESAG!K167-ESAG!L167),(CEART!K167-CEART!L167),(FAED!K167-FAED!L167),(CEAD!K167-CEAD!L167),(CEFID!K167-CEFID!L167),(CERES!K167-CERES!L167),(CESFI!K167-CESFI!L167),(CAV!K167-CAV!L167),(CCT!K167-CCT!L167),(CEO!K167-CEO!L167),(CEPLAN!K167-CEPLAN!L167),(CEAVI!K167-CEAVI!L167))</f>
        <v>10</v>
      </c>
      <c r="M166" s="31">
        <f t="shared" si="6"/>
        <v>25</v>
      </c>
      <c r="N166" s="21">
        <f t="shared" si="7"/>
        <v>725.19999999999993</v>
      </c>
      <c r="O166" s="21">
        <f t="shared" si="8"/>
        <v>207.2</v>
      </c>
    </row>
    <row r="167" spans="1:15" ht="228" x14ac:dyDescent="0.25">
      <c r="A167" s="82">
        <v>23</v>
      </c>
      <c r="B167" s="82" t="s">
        <v>433</v>
      </c>
      <c r="C167" s="116">
        <v>165</v>
      </c>
      <c r="D167" s="117" t="s">
        <v>422</v>
      </c>
      <c r="E167" s="116" t="s">
        <v>289</v>
      </c>
      <c r="F167" s="118" t="s">
        <v>620</v>
      </c>
      <c r="G167" s="118" t="s">
        <v>621</v>
      </c>
      <c r="H167" s="116" t="s">
        <v>38</v>
      </c>
      <c r="I167" s="63" t="s">
        <v>27</v>
      </c>
      <c r="J167" s="110">
        <v>14.41</v>
      </c>
      <c r="K167" s="52">
        <f>SUM(Reitoria!K168,Museu!K168,ESAG!K168,CEART!K168,FAED!K168,CEAD!K168,CEFID!K168,CERES!K168,CESFI!K168,CAV!K168,CCT!K168,CEO!K168,CEPLAN!K168,CEAVI!K168)</f>
        <v>2220</v>
      </c>
      <c r="L167" s="30">
        <f>SUM((Reitoria!K168-Reitoria!L168),(Museu!K168-Museu!L168)*(ESAG!K168-ESAG!L168),(CEART!K168-CEART!L168),(FAED!K168-FAED!L168),(CEAD!K168-CEAD!L168),(CEFID!K168-CEFID!L168),(CERES!K168-CERES!L168),(CESFI!K168-CESFI!L168),(CAV!K168-CAV!L168),(CCT!K168-CCT!L168),(CEO!K168-CEO!L168),(CEPLAN!K168-CEPLAN!L168),(CEAVI!K168-CEAVI!L168))</f>
        <v>660</v>
      </c>
      <c r="M167" s="31">
        <f t="shared" si="6"/>
        <v>1560</v>
      </c>
      <c r="N167" s="21">
        <f t="shared" si="7"/>
        <v>31990.2</v>
      </c>
      <c r="O167" s="21">
        <f t="shared" si="8"/>
        <v>9510.6</v>
      </c>
    </row>
    <row r="168" spans="1:15" ht="242.25" x14ac:dyDescent="0.25">
      <c r="A168" s="84">
        <v>24</v>
      </c>
      <c r="B168" s="84" t="s">
        <v>622</v>
      </c>
      <c r="C168" s="119">
        <v>166</v>
      </c>
      <c r="D168" s="120" t="s">
        <v>623</v>
      </c>
      <c r="E168" s="119" t="s">
        <v>290</v>
      </c>
      <c r="F168" s="121" t="s">
        <v>624</v>
      </c>
      <c r="G168" s="121" t="s">
        <v>625</v>
      </c>
      <c r="H168" s="119" t="s">
        <v>38</v>
      </c>
      <c r="I168" s="67" t="s">
        <v>27</v>
      </c>
      <c r="J168" s="108">
        <v>12.07</v>
      </c>
      <c r="K168" s="52">
        <f>SUM(Reitoria!K169,Museu!K169,ESAG!K169,CEART!K169,FAED!K169,CEAD!K169,CEFID!K169,CERES!K169,CESFI!K169,CAV!K169,CCT!K169,CEO!K169,CEPLAN!K169,CEAVI!K169)</f>
        <v>10591</v>
      </c>
      <c r="L168" s="30">
        <f>SUM((Reitoria!K169-Reitoria!L169),(Museu!K169-Museu!L169)*(ESAG!K169-ESAG!L169),(CEART!K169-CEART!L169),(FAED!K169-FAED!L169),(CEAD!K169-CEAD!L169),(CEFID!K169-CEFID!L169),(CERES!K169-CERES!L169),(CESFI!K169-CESFI!L169),(CAV!K169-CAV!L169),(CCT!K169-CCT!L169),(CEO!K169-CEO!L169),(CEPLAN!K169-CEPLAN!L169),(CEAVI!K169-CEAVI!L169))</f>
        <v>8571</v>
      </c>
      <c r="M168" s="31">
        <f t="shared" si="6"/>
        <v>2020</v>
      </c>
      <c r="N168" s="21">
        <f t="shared" si="7"/>
        <v>127833.37000000001</v>
      </c>
      <c r="O168" s="21">
        <f t="shared" si="8"/>
        <v>103451.97</v>
      </c>
    </row>
    <row r="169" spans="1:15" ht="71.25" x14ac:dyDescent="0.25">
      <c r="A169" s="81">
        <v>25</v>
      </c>
      <c r="B169" s="82" t="s">
        <v>450</v>
      </c>
      <c r="C169" s="116">
        <v>167</v>
      </c>
      <c r="D169" s="117" t="s">
        <v>422</v>
      </c>
      <c r="E169" s="116" t="s">
        <v>291</v>
      </c>
      <c r="F169" s="135" t="s">
        <v>626</v>
      </c>
      <c r="G169" s="135" t="s">
        <v>627</v>
      </c>
      <c r="H169" s="116" t="s">
        <v>40</v>
      </c>
      <c r="I169" s="63" t="s">
        <v>27</v>
      </c>
      <c r="J169" s="110">
        <v>20.82</v>
      </c>
      <c r="K169" s="52">
        <f>SUM(Reitoria!K170,Museu!K170,ESAG!K170,CEART!K170,FAED!K170,CEAD!K170,CEFID!K170,CERES!K170,CESFI!K170,CAV!K170,CCT!K170,CEO!K170,CEPLAN!K170,CEAVI!K170)</f>
        <v>1330</v>
      </c>
      <c r="L169" s="30">
        <f>SUM((Reitoria!K170-Reitoria!L170),(Museu!K170-Museu!L170)*(ESAG!K170-ESAG!L170),(CEART!K170-CEART!L170),(FAED!K170-FAED!L170),(CEAD!K170-CEAD!L170),(CEFID!K170-CEFID!L170),(CERES!K170-CERES!L170),(CESFI!K170-CESFI!L170),(CAV!K170-CAV!L170),(CCT!K170-CCT!L170),(CEO!K170-CEO!L170),(CEPLAN!K170-CEPLAN!L170),(CEAVI!K170-CEAVI!L170))</f>
        <v>437</v>
      </c>
      <c r="M169" s="31">
        <f t="shared" si="6"/>
        <v>893</v>
      </c>
      <c r="N169" s="21">
        <f t="shared" si="7"/>
        <v>27690.600000000002</v>
      </c>
      <c r="O169" s="21">
        <f t="shared" si="8"/>
        <v>9098.34</v>
      </c>
    </row>
    <row r="170" spans="1:15" ht="28.5" x14ac:dyDescent="0.25">
      <c r="A170" s="215">
        <v>26</v>
      </c>
      <c r="B170" s="216" t="s">
        <v>433</v>
      </c>
      <c r="C170" s="119">
        <v>168</v>
      </c>
      <c r="D170" s="120" t="s">
        <v>422</v>
      </c>
      <c r="E170" s="119" t="s">
        <v>292</v>
      </c>
      <c r="F170" s="121" t="s">
        <v>293</v>
      </c>
      <c r="G170" s="121" t="s">
        <v>628</v>
      </c>
      <c r="H170" s="119" t="s">
        <v>28</v>
      </c>
      <c r="I170" s="67" t="s">
        <v>27</v>
      </c>
      <c r="J170" s="248" t="s">
        <v>781</v>
      </c>
      <c r="K170" s="52">
        <f>SUM(Reitoria!K171,Museu!K171,ESAG!K171,CEART!K171,FAED!K171,CEAD!K171,CEFID!K171,CERES!K171,CESFI!K171,CAV!K171,CCT!K171,CEO!K171,CEPLAN!K171,CEAVI!K171)</f>
        <v>8</v>
      </c>
      <c r="L170" s="30">
        <f>SUM((Reitoria!K171-Reitoria!L171),(Museu!K171-Museu!L171)*(ESAG!K171-ESAG!L171),(CEART!K171-CEART!L171),(FAED!K171-FAED!L171),(CEAD!K171-CEAD!L171),(CEFID!K171-CEFID!L171),(CERES!K171-CERES!L171),(CESFI!K171-CESFI!L171),(CAV!K171-CAV!L171),(CCT!K171-CCT!L171),(CEO!K171-CEO!L171),(CEPLAN!K171-CEPLAN!L171),(CEAVI!K171-CEAVI!L171))</f>
        <v>0</v>
      </c>
      <c r="M170" s="31">
        <f t="shared" si="6"/>
        <v>8</v>
      </c>
      <c r="N170" s="21">
        <v>0</v>
      </c>
      <c r="O170" s="21">
        <v>0</v>
      </c>
    </row>
    <row r="171" spans="1:15" ht="28.5" x14ac:dyDescent="0.25">
      <c r="A171" s="215"/>
      <c r="B171" s="224"/>
      <c r="C171" s="119">
        <v>169</v>
      </c>
      <c r="D171" s="120" t="s">
        <v>422</v>
      </c>
      <c r="E171" s="119" t="s">
        <v>294</v>
      </c>
      <c r="F171" s="121" t="s">
        <v>295</v>
      </c>
      <c r="G171" s="121" t="s">
        <v>628</v>
      </c>
      <c r="H171" s="119" t="s">
        <v>28</v>
      </c>
      <c r="I171" s="67" t="s">
        <v>27</v>
      </c>
      <c r="J171" s="249"/>
      <c r="K171" s="52">
        <f>SUM(Reitoria!K172,Museu!K172,ESAG!K172,CEART!K172,FAED!K172,CEAD!K172,CEFID!K172,CERES!K172,CESFI!K172,CAV!K172,CCT!K172,CEO!K172,CEPLAN!K172,CEAVI!K172)</f>
        <v>8</v>
      </c>
      <c r="L171" s="30">
        <f>SUM((Reitoria!K172-Reitoria!L172),(Museu!K172-Museu!L172)*(ESAG!K172-ESAG!L172),(CEART!K172-CEART!L172),(FAED!K172-FAED!L172),(CEAD!K172-CEAD!L172),(CEFID!K172-CEFID!L172),(CERES!K172-CERES!L172),(CESFI!K172-CESFI!L172),(CAV!K172-CAV!L172),(CCT!K172-CCT!L172),(CEO!K172-CEO!L172),(CEPLAN!K172-CEPLAN!L172),(CEAVI!K172-CEAVI!L172))</f>
        <v>0</v>
      </c>
      <c r="M171" s="31">
        <f t="shared" si="6"/>
        <v>8</v>
      </c>
      <c r="N171" s="21">
        <f t="shared" si="7"/>
        <v>0</v>
      </c>
      <c r="O171" s="21">
        <f t="shared" si="8"/>
        <v>0</v>
      </c>
    </row>
    <row r="172" spans="1:15" ht="28.5" x14ac:dyDescent="0.25">
      <c r="A172" s="215"/>
      <c r="B172" s="224"/>
      <c r="C172" s="119">
        <v>170</v>
      </c>
      <c r="D172" s="120" t="s">
        <v>422</v>
      </c>
      <c r="E172" s="119" t="s">
        <v>296</v>
      </c>
      <c r="F172" s="121" t="s">
        <v>297</v>
      </c>
      <c r="G172" s="121" t="s">
        <v>629</v>
      </c>
      <c r="H172" s="119" t="s">
        <v>28</v>
      </c>
      <c r="I172" s="67" t="s">
        <v>27</v>
      </c>
      <c r="J172" s="249"/>
      <c r="K172" s="52">
        <f>SUM(Reitoria!K173,Museu!K173,ESAG!K173,CEART!K173,FAED!K173,CEAD!K173,CEFID!K173,CERES!K173,CESFI!K173,CAV!K173,CCT!K173,CEO!K173,CEPLAN!K173,CEAVI!K173)</f>
        <v>18</v>
      </c>
      <c r="L172" s="30">
        <f>SUM((Reitoria!K173-Reitoria!L173),(Museu!K173-Museu!L173)*(ESAG!K173-ESAG!L173),(CEART!K173-CEART!L173),(FAED!K173-FAED!L173),(CEAD!K173-CEAD!L173),(CEFID!K173-CEFID!L173),(CERES!K173-CERES!L173),(CESFI!K173-CESFI!L173),(CAV!K173-CAV!L173),(CCT!K173-CCT!L173),(CEO!K173-CEO!L173),(CEPLAN!K173-CEPLAN!L173),(CEAVI!K173-CEAVI!L173))</f>
        <v>0</v>
      </c>
      <c r="M172" s="31">
        <f t="shared" si="6"/>
        <v>18</v>
      </c>
      <c r="N172" s="21">
        <f t="shared" si="7"/>
        <v>0</v>
      </c>
      <c r="O172" s="21">
        <f t="shared" si="8"/>
        <v>0</v>
      </c>
    </row>
    <row r="173" spans="1:15" ht="28.5" x14ac:dyDescent="0.25">
      <c r="A173" s="215"/>
      <c r="B173" s="224"/>
      <c r="C173" s="119">
        <v>171</v>
      </c>
      <c r="D173" s="120" t="s">
        <v>422</v>
      </c>
      <c r="E173" s="119" t="s">
        <v>298</v>
      </c>
      <c r="F173" s="121" t="s">
        <v>299</v>
      </c>
      <c r="G173" s="121" t="s">
        <v>629</v>
      </c>
      <c r="H173" s="119" t="s">
        <v>28</v>
      </c>
      <c r="I173" s="67" t="s">
        <v>27</v>
      </c>
      <c r="J173" s="249"/>
      <c r="K173" s="52">
        <f>SUM(Reitoria!K174,Museu!K174,ESAG!K174,CEART!K174,FAED!K174,CEAD!K174,CEFID!K174,CERES!K174,CESFI!K174,CAV!K174,CCT!K174,CEO!K174,CEPLAN!K174,CEAVI!K174)</f>
        <v>58</v>
      </c>
      <c r="L173" s="30">
        <f>SUM((Reitoria!K174-Reitoria!L174),(Museu!K174-Museu!L174)*(ESAG!K174-ESAG!L174),(CEART!K174-CEART!L174),(FAED!K174-FAED!L174),(CEAD!K174-CEAD!L174),(CEFID!K174-CEFID!L174),(CERES!K174-CERES!L174),(CESFI!K174-CESFI!L174),(CAV!K174-CAV!L174),(CCT!K174-CCT!L174),(CEO!K174-CEO!L174),(CEPLAN!K174-CEPLAN!L174),(CEAVI!K174-CEAVI!L174))</f>
        <v>0</v>
      </c>
      <c r="M173" s="31">
        <f t="shared" si="6"/>
        <v>58</v>
      </c>
      <c r="N173" s="21">
        <f t="shared" si="7"/>
        <v>0</v>
      </c>
      <c r="O173" s="21">
        <f t="shared" si="8"/>
        <v>0</v>
      </c>
    </row>
    <row r="174" spans="1:15" ht="28.5" x14ac:dyDescent="0.25">
      <c r="A174" s="215"/>
      <c r="B174" s="224"/>
      <c r="C174" s="119">
        <v>172</v>
      </c>
      <c r="D174" s="120" t="s">
        <v>623</v>
      </c>
      <c r="E174" s="119" t="s">
        <v>300</v>
      </c>
      <c r="F174" s="121" t="s">
        <v>301</v>
      </c>
      <c r="G174" s="121" t="s">
        <v>628</v>
      </c>
      <c r="H174" s="119" t="s">
        <v>28</v>
      </c>
      <c r="I174" s="67" t="s">
        <v>27</v>
      </c>
      <c r="J174" s="249"/>
      <c r="K174" s="52">
        <f>SUM(Reitoria!K175,Museu!K175,ESAG!K175,CEART!K175,FAED!K175,CEAD!K175,CEFID!K175,CERES!K175,CESFI!K175,CAV!K175,CCT!K175,CEO!K175,CEPLAN!K175,CEAVI!K175)</f>
        <v>69</v>
      </c>
      <c r="L174" s="30">
        <f>SUM((Reitoria!K175-Reitoria!L175),(Museu!K175-Museu!L175)*(ESAG!K175-ESAG!L175),(CEART!K175-CEART!L175),(FAED!K175-FAED!L175),(CEAD!K175-CEAD!L175),(CEFID!K175-CEFID!L175),(CERES!K175-CERES!L175),(CESFI!K175-CESFI!L175),(CAV!K175-CAV!L175),(CCT!K175-CCT!L175),(CEO!K175-CEO!L175),(CEPLAN!K175-CEPLAN!L175),(CEAVI!K175-CEAVI!L175))</f>
        <v>0</v>
      </c>
      <c r="M174" s="31">
        <f t="shared" si="6"/>
        <v>69</v>
      </c>
      <c r="N174" s="21">
        <f t="shared" si="7"/>
        <v>0</v>
      </c>
      <c r="O174" s="21">
        <f t="shared" si="8"/>
        <v>0</v>
      </c>
    </row>
    <row r="175" spans="1:15" ht="28.5" x14ac:dyDescent="0.25">
      <c r="A175" s="215"/>
      <c r="B175" s="224"/>
      <c r="C175" s="119">
        <v>173</v>
      </c>
      <c r="D175" s="120" t="s">
        <v>623</v>
      </c>
      <c r="E175" s="119" t="s">
        <v>302</v>
      </c>
      <c r="F175" s="121" t="s">
        <v>303</v>
      </c>
      <c r="G175" s="121" t="s">
        <v>628</v>
      </c>
      <c r="H175" s="119" t="s">
        <v>28</v>
      </c>
      <c r="I175" s="67" t="s">
        <v>27</v>
      </c>
      <c r="J175" s="249"/>
      <c r="K175" s="52">
        <f>SUM(Reitoria!K176,Museu!K176,ESAG!K176,CEART!K176,FAED!K176,CEAD!K176,CEFID!K176,CERES!K176,CESFI!K176,CAV!K176,CCT!K176,CEO!K176,CEPLAN!K176,CEAVI!K176)</f>
        <v>209</v>
      </c>
      <c r="L175" s="30">
        <f>SUM((Reitoria!K176-Reitoria!L176),(Museu!K176-Museu!L176)*(ESAG!K176-ESAG!L176),(CEART!K176-CEART!L176),(FAED!K176-FAED!L176),(CEAD!K176-CEAD!L176),(CEFID!K176-CEFID!L176),(CERES!K176-CERES!L176),(CESFI!K176-CESFI!L176),(CAV!K176-CAV!L176),(CCT!K176-CCT!L176),(CEO!K176-CEO!L176),(CEPLAN!K176-CEPLAN!L176),(CEAVI!K176-CEAVI!L176))</f>
        <v>0</v>
      </c>
      <c r="M175" s="31">
        <f t="shared" si="6"/>
        <v>209</v>
      </c>
      <c r="N175" s="21">
        <f t="shared" si="7"/>
        <v>0</v>
      </c>
      <c r="O175" s="21">
        <f t="shared" si="8"/>
        <v>0</v>
      </c>
    </row>
    <row r="176" spans="1:15" ht="28.5" x14ac:dyDescent="0.25">
      <c r="A176" s="215"/>
      <c r="B176" s="224"/>
      <c r="C176" s="119">
        <v>174</v>
      </c>
      <c r="D176" s="120" t="s">
        <v>623</v>
      </c>
      <c r="E176" s="119" t="s">
        <v>304</v>
      </c>
      <c r="F176" s="121" t="s">
        <v>305</v>
      </c>
      <c r="G176" s="121" t="s">
        <v>628</v>
      </c>
      <c r="H176" s="119" t="s">
        <v>28</v>
      </c>
      <c r="I176" s="67" t="s">
        <v>27</v>
      </c>
      <c r="J176" s="249"/>
      <c r="K176" s="52">
        <f>SUM(Reitoria!K177,Museu!K177,ESAG!K177,CEART!K177,FAED!K177,CEAD!K177,CEFID!K177,CERES!K177,CESFI!K177,CAV!K177,CCT!K177,CEO!K177,CEPLAN!K177,CEAVI!K177)</f>
        <v>54</v>
      </c>
      <c r="L176" s="30">
        <f>SUM((Reitoria!K177-Reitoria!L177),(Museu!K177-Museu!L177)*(ESAG!K177-ESAG!L177),(CEART!K177-CEART!L177),(FAED!K177-FAED!L177),(CEAD!K177-CEAD!L177),(CEFID!K177-CEFID!L177),(CERES!K177-CERES!L177),(CESFI!K177-CESFI!L177),(CAV!K177-CAV!L177),(CCT!K177-CCT!L177),(CEO!K177-CEO!L177),(CEPLAN!K177-CEPLAN!L177),(CEAVI!K177-CEAVI!L177))</f>
        <v>0</v>
      </c>
      <c r="M176" s="31">
        <f t="shared" si="6"/>
        <v>54</v>
      </c>
      <c r="N176" s="21">
        <f t="shared" si="7"/>
        <v>0</v>
      </c>
      <c r="O176" s="21">
        <f t="shared" si="8"/>
        <v>0</v>
      </c>
    </row>
    <row r="177" spans="1:15" ht="28.5" x14ac:dyDescent="0.25">
      <c r="A177" s="215"/>
      <c r="B177" s="224"/>
      <c r="C177" s="119">
        <v>175</v>
      </c>
      <c r="D177" s="120" t="s">
        <v>623</v>
      </c>
      <c r="E177" s="119" t="s">
        <v>306</v>
      </c>
      <c r="F177" s="121" t="s">
        <v>307</v>
      </c>
      <c r="G177" s="121" t="s">
        <v>628</v>
      </c>
      <c r="H177" s="119" t="s">
        <v>40</v>
      </c>
      <c r="I177" s="67" t="s">
        <v>27</v>
      </c>
      <c r="J177" s="249"/>
      <c r="K177" s="52">
        <f>SUM(Reitoria!K178,Museu!K178,ESAG!K178,CEART!K178,FAED!K178,CEAD!K178,CEFID!K178,CERES!K178,CESFI!K178,CAV!K178,CCT!K178,CEO!K178,CEPLAN!K178,CEAVI!K178)</f>
        <v>18</v>
      </c>
      <c r="L177" s="30">
        <f>SUM((Reitoria!K178-Reitoria!L178),(Museu!K178-Museu!L178)*(ESAG!K178-ESAG!L178),(CEART!K178-CEART!L178),(FAED!K178-FAED!L178),(CEAD!K178-CEAD!L178),(CEFID!K178-CEFID!L178),(CERES!K178-CERES!L178),(CESFI!K178-CESFI!L178),(CAV!K178-CAV!L178),(CCT!K178-CCT!L178),(CEO!K178-CEO!L178),(CEPLAN!K178-CEPLAN!L178),(CEAVI!K178-CEAVI!L178))</f>
        <v>0</v>
      </c>
      <c r="M177" s="31">
        <f t="shared" si="6"/>
        <v>18</v>
      </c>
      <c r="N177" s="21">
        <f t="shared" si="7"/>
        <v>0</v>
      </c>
      <c r="O177" s="21">
        <f t="shared" si="8"/>
        <v>0</v>
      </c>
    </row>
    <row r="178" spans="1:15" ht="28.5" x14ac:dyDescent="0.25">
      <c r="A178" s="215"/>
      <c r="B178" s="224"/>
      <c r="C178" s="119">
        <v>176</v>
      </c>
      <c r="D178" s="120" t="s">
        <v>623</v>
      </c>
      <c r="E178" s="119" t="s">
        <v>308</v>
      </c>
      <c r="F178" s="121" t="s">
        <v>309</v>
      </c>
      <c r="G178" s="121" t="s">
        <v>630</v>
      </c>
      <c r="H178" s="119" t="s">
        <v>28</v>
      </c>
      <c r="I178" s="119" t="s">
        <v>27</v>
      </c>
      <c r="J178" s="249"/>
      <c r="K178" s="52">
        <f>SUM(Reitoria!K179,Museu!K179,ESAG!K179,CEART!K179,FAED!K179,CEAD!K179,CEFID!K179,CERES!K179,CESFI!K179,CAV!K179,CCT!K179,CEO!K179,CEPLAN!K179,CEAVI!K179)</f>
        <v>9</v>
      </c>
      <c r="L178" s="30">
        <f>SUM((Reitoria!K179-Reitoria!L179),(Museu!K179-Museu!L179)*(ESAG!K179-ESAG!L179),(CEART!K179-CEART!L179),(FAED!K179-FAED!L179),(CEAD!K179-CEAD!L179),(CEFID!K179-CEFID!L179),(CERES!K179-CERES!L179),(CESFI!K179-CESFI!L179),(CAV!K179-CAV!L179),(CCT!K179-CCT!L179),(CEO!K179-CEO!L179),(CEPLAN!K179-CEPLAN!L179),(CEAVI!K179-CEAVI!L179))</f>
        <v>0</v>
      </c>
      <c r="M178" s="31">
        <f t="shared" si="6"/>
        <v>9</v>
      </c>
      <c r="N178" s="21">
        <f t="shared" si="7"/>
        <v>0</v>
      </c>
      <c r="O178" s="21">
        <f t="shared" si="8"/>
        <v>0</v>
      </c>
    </row>
    <row r="179" spans="1:15" ht="28.5" x14ac:dyDescent="0.25">
      <c r="A179" s="215"/>
      <c r="B179" s="224"/>
      <c r="C179" s="119">
        <v>177</v>
      </c>
      <c r="D179" s="120" t="s">
        <v>623</v>
      </c>
      <c r="E179" s="119" t="s">
        <v>310</v>
      </c>
      <c r="F179" s="121" t="s">
        <v>311</v>
      </c>
      <c r="G179" s="121" t="s">
        <v>630</v>
      </c>
      <c r="H179" s="119" t="s">
        <v>28</v>
      </c>
      <c r="I179" s="119" t="s">
        <v>27</v>
      </c>
      <c r="J179" s="249"/>
      <c r="K179" s="52">
        <f>SUM(Reitoria!K180,Museu!K180,ESAG!K180,CEART!K180,FAED!K180,CEAD!K180,CEFID!K180,CERES!K180,CESFI!K180,CAV!K180,CCT!K180,CEO!K180,CEPLAN!K180,CEAVI!K180)</f>
        <v>8</v>
      </c>
      <c r="L179" s="30">
        <f>SUM((Reitoria!K180-Reitoria!L180),(Museu!K180-Museu!L180)*(ESAG!K180-ESAG!L180),(CEART!K180-CEART!L180),(FAED!K180-FAED!L180),(CEAD!K180-CEAD!L180),(CEFID!K180-CEFID!L180),(CERES!K180-CERES!L180),(CESFI!K180-CESFI!L180),(CAV!K180-CAV!L180),(CCT!K180-CCT!L180),(CEO!K180-CEO!L180),(CEPLAN!K180-CEPLAN!L180),(CEAVI!K180-CEAVI!L180))</f>
        <v>0</v>
      </c>
      <c r="M179" s="31">
        <f t="shared" si="6"/>
        <v>8</v>
      </c>
      <c r="N179" s="21">
        <f t="shared" si="7"/>
        <v>0</v>
      </c>
      <c r="O179" s="21">
        <f t="shared" si="8"/>
        <v>0</v>
      </c>
    </row>
    <row r="180" spans="1:15" ht="28.5" x14ac:dyDescent="0.25">
      <c r="A180" s="215"/>
      <c r="B180" s="224"/>
      <c r="C180" s="119">
        <v>178</v>
      </c>
      <c r="D180" s="120" t="s">
        <v>623</v>
      </c>
      <c r="E180" s="119" t="s">
        <v>312</v>
      </c>
      <c r="F180" s="121" t="s">
        <v>313</v>
      </c>
      <c r="G180" s="121" t="s">
        <v>630</v>
      </c>
      <c r="H180" s="119" t="s">
        <v>28</v>
      </c>
      <c r="I180" s="119" t="s">
        <v>27</v>
      </c>
      <c r="J180" s="249"/>
      <c r="K180" s="52">
        <f>SUM(Reitoria!K181,Museu!K181,ESAG!K181,CEART!K181,FAED!K181,CEAD!K181,CEFID!K181,CERES!K181,CESFI!K181,CAV!K181,CCT!K181,CEO!K181,CEPLAN!K181,CEAVI!K181)</f>
        <v>9</v>
      </c>
      <c r="L180" s="30">
        <f>SUM((Reitoria!K181-Reitoria!L181),(Museu!K181-Museu!L181)*(ESAG!K181-ESAG!L181),(CEART!K181-CEART!L181),(FAED!K181-FAED!L181),(CEAD!K181-CEAD!L181),(CEFID!K181-CEFID!L181),(CERES!K181-CERES!L181),(CESFI!K181-CESFI!L181),(CAV!K181-CAV!L181),(CCT!K181-CCT!L181),(CEO!K181-CEO!L181),(CEPLAN!K181-CEPLAN!L181),(CEAVI!K181-CEAVI!L181))</f>
        <v>0</v>
      </c>
      <c r="M180" s="31">
        <f t="shared" si="6"/>
        <v>9</v>
      </c>
      <c r="N180" s="21">
        <f t="shared" si="7"/>
        <v>0</v>
      </c>
      <c r="O180" s="21">
        <f t="shared" si="8"/>
        <v>0</v>
      </c>
    </row>
    <row r="181" spans="1:15" ht="28.5" x14ac:dyDescent="0.25">
      <c r="A181" s="215"/>
      <c r="B181" s="224"/>
      <c r="C181" s="119">
        <v>179</v>
      </c>
      <c r="D181" s="120" t="s">
        <v>623</v>
      </c>
      <c r="E181" s="119" t="s">
        <v>314</v>
      </c>
      <c r="F181" s="121" t="s">
        <v>315</v>
      </c>
      <c r="G181" s="121" t="s">
        <v>630</v>
      </c>
      <c r="H181" s="119" t="s">
        <v>28</v>
      </c>
      <c r="I181" s="119" t="s">
        <v>27</v>
      </c>
      <c r="J181" s="249"/>
      <c r="K181" s="52">
        <f>SUM(Reitoria!K182,Museu!K182,ESAG!K182,CEART!K182,FAED!K182,CEAD!K182,CEFID!K182,CERES!K182,CESFI!K182,CAV!K182,CCT!K182,CEO!K182,CEPLAN!K182,CEAVI!K182)</f>
        <v>8</v>
      </c>
      <c r="L181" s="30">
        <f>SUM((Reitoria!K182-Reitoria!L182),(Museu!K182-Museu!L182)*(ESAG!K182-ESAG!L182),(CEART!K182-CEART!L182),(FAED!K182-FAED!L182),(CEAD!K182-CEAD!L182),(CEFID!K182-CEFID!L182),(CERES!K182-CERES!L182),(CESFI!K182-CESFI!L182),(CAV!K182-CAV!L182),(CCT!K182-CCT!L182),(CEO!K182-CEO!L182),(CEPLAN!K182-CEPLAN!L182),(CEAVI!K182-CEAVI!L182))</f>
        <v>0</v>
      </c>
      <c r="M181" s="31">
        <f t="shared" si="6"/>
        <v>8</v>
      </c>
      <c r="N181" s="21">
        <f t="shared" si="7"/>
        <v>0</v>
      </c>
      <c r="O181" s="21">
        <f t="shared" si="8"/>
        <v>0</v>
      </c>
    </row>
    <row r="182" spans="1:15" x14ac:dyDescent="0.25">
      <c r="A182" s="215"/>
      <c r="B182" s="224"/>
      <c r="C182" s="119">
        <v>180</v>
      </c>
      <c r="D182" s="120" t="s">
        <v>422</v>
      </c>
      <c r="E182" s="119" t="s">
        <v>316</v>
      </c>
      <c r="F182" s="134" t="s">
        <v>631</v>
      </c>
      <c r="G182" s="134" t="s">
        <v>632</v>
      </c>
      <c r="H182" s="119" t="s">
        <v>28</v>
      </c>
      <c r="I182" s="67" t="s">
        <v>27</v>
      </c>
      <c r="J182" s="249"/>
      <c r="K182" s="52">
        <f>SUM(Reitoria!K183,Museu!K183,ESAG!K183,CEART!K183,FAED!K183,CEAD!K183,CEFID!K183,CERES!K183,CESFI!K183,CAV!K183,CCT!K183,CEO!K183,CEPLAN!K183,CEAVI!K183)</f>
        <v>13</v>
      </c>
      <c r="L182" s="30">
        <f>SUM((Reitoria!K183-Reitoria!L183),(Museu!K183-Museu!L183)*(ESAG!K183-ESAG!L183),(CEART!K183-CEART!L183),(FAED!K183-FAED!L183),(CEAD!K183-CEAD!L183),(CEFID!K183-CEFID!L183),(CERES!K183-CERES!L183),(CESFI!K183-CESFI!L183),(CAV!K183-CAV!L183),(CCT!K183-CCT!L183),(CEO!K183-CEO!L183),(CEPLAN!K183-CEPLAN!L183),(CEAVI!K183-CEAVI!L183))</f>
        <v>0</v>
      </c>
      <c r="M182" s="31">
        <f t="shared" si="6"/>
        <v>13</v>
      </c>
      <c r="N182" s="21">
        <f t="shared" si="7"/>
        <v>0</v>
      </c>
      <c r="O182" s="21">
        <f t="shared" si="8"/>
        <v>0</v>
      </c>
    </row>
    <row r="183" spans="1:15" x14ac:dyDescent="0.25">
      <c r="A183" s="215"/>
      <c r="B183" s="224"/>
      <c r="C183" s="119">
        <v>181</v>
      </c>
      <c r="D183" s="120" t="s">
        <v>422</v>
      </c>
      <c r="E183" s="119" t="s">
        <v>317</v>
      </c>
      <c r="F183" s="134" t="s">
        <v>633</v>
      </c>
      <c r="G183" s="134" t="s">
        <v>634</v>
      </c>
      <c r="H183" s="119" t="s">
        <v>40</v>
      </c>
      <c r="I183" s="67" t="s">
        <v>27</v>
      </c>
      <c r="J183" s="249"/>
      <c r="K183" s="52">
        <f>SUM(Reitoria!K184,Museu!K184,ESAG!K184,CEART!K184,FAED!K184,CEAD!K184,CEFID!K184,CERES!K184,CESFI!K184,CAV!K184,CCT!K184,CEO!K184,CEPLAN!K184,CEAVI!K184)</f>
        <v>20</v>
      </c>
      <c r="L183" s="30">
        <f>SUM((Reitoria!K184-Reitoria!L184),(Museu!K184-Museu!L184)*(ESAG!K184-ESAG!L184),(CEART!K184-CEART!L184),(FAED!K184-FAED!L184),(CEAD!K184-CEAD!L184),(CEFID!K184-CEFID!L184),(CERES!K184-CERES!L184),(CESFI!K184-CESFI!L184),(CAV!K184-CAV!L184),(CCT!K184-CCT!L184),(CEO!K184-CEO!L184),(CEPLAN!K184-CEPLAN!L184),(CEAVI!K184-CEAVI!L184))</f>
        <v>0</v>
      </c>
      <c r="M183" s="31">
        <f t="shared" si="6"/>
        <v>20</v>
      </c>
      <c r="N183" s="21">
        <f t="shared" si="7"/>
        <v>0</v>
      </c>
      <c r="O183" s="21">
        <f t="shared" si="8"/>
        <v>0</v>
      </c>
    </row>
    <row r="184" spans="1:15" ht="28.5" x14ac:dyDescent="0.25">
      <c r="A184" s="215"/>
      <c r="B184" s="224"/>
      <c r="C184" s="119">
        <v>182</v>
      </c>
      <c r="D184" s="120" t="s">
        <v>422</v>
      </c>
      <c r="E184" s="119" t="s">
        <v>238</v>
      </c>
      <c r="F184" s="121" t="s">
        <v>239</v>
      </c>
      <c r="G184" s="121" t="s">
        <v>635</v>
      </c>
      <c r="H184" s="119" t="s">
        <v>39</v>
      </c>
      <c r="I184" s="67" t="s">
        <v>27</v>
      </c>
      <c r="J184" s="249"/>
      <c r="K184" s="52">
        <f>SUM(Reitoria!K185,Museu!K185,ESAG!K185,CEART!K185,FAED!K185,CEAD!K185,CEFID!K185,CERES!K185,CESFI!K185,CAV!K185,CCT!K185,CEO!K185,CEPLAN!K185,CEAVI!K185)</f>
        <v>24</v>
      </c>
      <c r="L184" s="30">
        <f>SUM((Reitoria!K185-Reitoria!L185),(Museu!K185-Museu!L185)*(ESAG!K185-ESAG!L185),(CEART!K185-CEART!L185),(FAED!K185-FAED!L185),(CEAD!K185-CEAD!L185),(CEFID!K185-CEFID!L185),(CERES!K185-CERES!L185),(CESFI!K185-CESFI!L185),(CAV!K185-CAV!L185),(CCT!K185-CCT!L185),(CEO!K185-CEO!L185),(CEPLAN!K185-CEPLAN!L185),(CEAVI!K185-CEAVI!L185))</f>
        <v>0</v>
      </c>
      <c r="M184" s="31">
        <f t="shared" si="6"/>
        <v>24</v>
      </c>
      <c r="N184" s="21">
        <f t="shared" si="7"/>
        <v>0</v>
      </c>
      <c r="O184" s="21">
        <f t="shared" si="8"/>
        <v>0</v>
      </c>
    </row>
    <row r="185" spans="1:15" ht="28.5" x14ac:dyDescent="0.25">
      <c r="A185" s="215"/>
      <c r="B185" s="224"/>
      <c r="C185" s="119">
        <v>183</v>
      </c>
      <c r="D185" s="120" t="s">
        <v>422</v>
      </c>
      <c r="E185" s="119" t="s">
        <v>240</v>
      </c>
      <c r="F185" s="121" t="s">
        <v>241</v>
      </c>
      <c r="G185" s="121" t="s">
        <v>636</v>
      </c>
      <c r="H185" s="119" t="s">
        <v>40</v>
      </c>
      <c r="I185" s="67" t="s">
        <v>27</v>
      </c>
      <c r="J185" s="249"/>
      <c r="K185" s="52">
        <f>SUM(Reitoria!K186,Museu!K186,ESAG!K186,CEART!K186,FAED!K186,CEAD!K186,CEFID!K186,CERES!K186,CESFI!K186,CAV!K186,CCT!K186,CEO!K186,CEPLAN!K186,CEAVI!K186)</f>
        <v>196</v>
      </c>
      <c r="L185" s="30">
        <f>SUM((Reitoria!K186-Reitoria!L186),(Museu!K186-Museu!L186)*(ESAG!K186-ESAG!L186),(CEART!K186-CEART!L186),(FAED!K186-FAED!L186),(CEAD!K186-CEAD!L186),(CEFID!K186-CEFID!L186),(CERES!K186-CERES!L186),(CESFI!K186-CESFI!L186),(CAV!K186-CAV!L186),(CCT!K186-CCT!L186),(CEO!K186-CEO!L186),(CEPLAN!K186-CEPLAN!L186),(CEAVI!K186-CEAVI!L186))</f>
        <v>0</v>
      </c>
      <c r="M185" s="31">
        <f t="shared" si="6"/>
        <v>196</v>
      </c>
      <c r="N185" s="21">
        <f t="shared" si="7"/>
        <v>0</v>
      </c>
      <c r="O185" s="21">
        <f t="shared" si="8"/>
        <v>0</v>
      </c>
    </row>
    <row r="186" spans="1:15" ht="42.75" x14ac:dyDescent="0.25">
      <c r="A186" s="215"/>
      <c r="B186" s="224"/>
      <c r="C186" s="119">
        <v>184</v>
      </c>
      <c r="D186" s="120" t="s">
        <v>422</v>
      </c>
      <c r="E186" s="119" t="s">
        <v>637</v>
      </c>
      <c r="F186" s="121" t="s">
        <v>638</v>
      </c>
      <c r="G186" s="121" t="s">
        <v>639</v>
      </c>
      <c r="H186" s="119" t="s">
        <v>40</v>
      </c>
      <c r="I186" s="67" t="s">
        <v>27</v>
      </c>
      <c r="J186" s="249"/>
      <c r="K186" s="52">
        <f>SUM(Reitoria!K187,Museu!K187,ESAG!K187,CEART!K187,FAED!K187,CEAD!K187,CEFID!K187,CERES!K187,CESFI!K187,CAV!K187,CCT!K187,CEO!K187,CEPLAN!K187,CEAVI!K187)</f>
        <v>4</v>
      </c>
      <c r="L186" s="30">
        <f>SUM((Reitoria!K187-Reitoria!L187),(Museu!K187-Museu!L187)*(ESAG!K187-ESAG!L187),(CEART!K187-CEART!L187),(FAED!K187-FAED!L187),(CEAD!K187-CEAD!L187),(CEFID!K187-CEFID!L187),(CERES!K187-CERES!L187),(CESFI!K187-CESFI!L187),(CAV!K187-CAV!L187),(CCT!K187-CCT!L187),(CEO!K187-CEO!L187),(CEPLAN!K187-CEPLAN!L187),(CEAVI!K187-CEAVI!L187))</f>
        <v>0</v>
      </c>
      <c r="M186" s="31">
        <f t="shared" si="6"/>
        <v>4</v>
      </c>
      <c r="N186" s="21">
        <f t="shared" si="7"/>
        <v>0</v>
      </c>
      <c r="O186" s="21">
        <f t="shared" si="8"/>
        <v>0</v>
      </c>
    </row>
    <row r="187" spans="1:15" ht="42.75" x14ac:dyDescent="0.25">
      <c r="A187" s="215"/>
      <c r="B187" s="224"/>
      <c r="C187" s="119">
        <v>185</v>
      </c>
      <c r="D187" s="120" t="s">
        <v>422</v>
      </c>
      <c r="E187" s="119" t="s">
        <v>640</v>
      </c>
      <c r="F187" s="121" t="s">
        <v>641</v>
      </c>
      <c r="G187" s="121" t="s">
        <v>642</v>
      </c>
      <c r="H187" s="119" t="s">
        <v>40</v>
      </c>
      <c r="I187" s="67" t="s">
        <v>27</v>
      </c>
      <c r="J187" s="249"/>
      <c r="K187" s="52">
        <f>SUM(Reitoria!K188,Museu!K188,ESAG!K188,CEART!K188,FAED!K188,CEAD!K188,CEFID!K188,CERES!K188,CESFI!K188,CAV!K188,CCT!K188,CEO!K188,CEPLAN!K188,CEAVI!K188)</f>
        <v>8</v>
      </c>
      <c r="L187" s="30">
        <f>SUM((Reitoria!K188-Reitoria!L188),(Museu!K188-Museu!L188)*(ESAG!K188-ESAG!L188),(CEART!K188-CEART!L188),(FAED!K188-FAED!L188),(CEAD!K188-CEAD!L188),(CEFID!K188-CEFID!L188),(CERES!K188-CERES!L188),(CESFI!K188-CESFI!L188),(CAV!K188-CAV!L188),(CCT!K188-CCT!L188),(CEO!K188-CEO!L188),(CEPLAN!K188-CEPLAN!L188),(CEAVI!K188-CEAVI!L188))</f>
        <v>0</v>
      </c>
      <c r="M187" s="31">
        <f t="shared" si="6"/>
        <v>8</v>
      </c>
      <c r="N187" s="21">
        <f t="shared" si="7"/>
        <v>0</v>
      </c>
      <c r="O187" s="21">
        <f t="shared" si="8"/>
        <v>0</v>
      </c>
    </row>
    <row r="188" spans="1:15" ht="42.75" x14ac:dyDescent="0.25">
      <c r="A188" s="215"/>
      <c r="B188" s="224"/>
      <c r="C188" s="119">
        <v>186</v>
      </c>
      <c r="D188" s="120" t="s">
        <v>422</v>
      </c>
      <c r="E188" s="119" t="s">
        <v>643</v>
      </c>
      <c r="F188" s="121" t="s">
        <v>644</v>
      </c>
      <c r="G188" s="121" t="s">
        <v>642</v>
      </c>
      <c r="H188" s="119" t="s">
        <v>40</v>
      </c>
      <c r="I188" s="67" t="s">
        <v>27</v>
      </c>
      <c r="J188" s="249"/>
      <c r="K188" s="52">
        <f>SUM(Reitoria!K189,Museu!K189,ESAG!K189,CEART!K189,FAED!K189,CEAD!K189,CEFID!K189,CERES!K189,CESFI!K189,CAV!K189,CCT!K189,CEO!K189,CEPLAN!K189,CEAVI!K189)</f>
        <v>8</v>
      </c>
      <c r="L188" s="30">
        <f>SUM((Reitoria!K189-Reitoria!L189),(Museu!K189-Museu!L189)*(ESAG!K189-ESAG!L189),(CEART!K189-CEART!L189),(FAED!K189-FAED!L189),(CEAD!K189-CEAD!L189),(CEFID!K189-CEFID!L189),(CERES!K189-CERES!L189),(CESFI!K189-CESFI!L189),(CAV!K189-CAV!L189),(CCT!K189-CCT!L189),(CEO!K189-CEO!L189),(CEPLAN!K189-CEPLAN!L189),(CEAVI!K189-CEAVI!L189))</f>
        <v>0</v>
      </c>
      <c r="M188" s="31">
        <f t="shared" si="6"/>
        <v>8</v>
      </c>
      <c r="N188" s="21">
        <f t="shared" si="7"/>
        <v>0</v>
      </c>
      <c r="O188" s="21">
        <f t="shared" si="8"/>
        <v>0</v>
      </c>
    </row>
    <row r="189" spans="1:15" ht="42.75" x14ac:dyDescent="0.25">
      <c r="A189" s="215"/>
      <c r="B189" s="224"/>
      <c r="C189" s="119">
        <v>187</v>
      </c>
      <c r="D189" s="120" t="s">
        <v>422</v>
      </c>
      <c r="E189" s="119" t="s">
        <v>645</v>
      </c>
      <c r="F189" s="121" t="s">
        <v>646</v>
      </c>
      <c r="G189" s="121" t="s">
        <v>647</v>
      </c>
      <c r="H189" s="119" t="s">
        <v>38</v>
      </c>
      <c r="I189" s="67" t="s">
        <v>27</v>
      </c>
      <c r="J189" s="249"/>
      <c r="K189" s="52">
        <f>SUM(Reitoria!K190,Museu!K190,ESAG!K190,CEART!K190,FAED!K190,CEAD!K190,CEFID!K190,CERES!K190,CESFI!K190,CAV!K190,CCT!K190,CEO!K190,CEPLAN!K190,CEAVI!K190)</f>
        <v>54</v>
      </c>
      <c r="L189" s="30">
        <f>SUM((Reitoria!K190-Reitoria!L190),(Museu!K190-Museu!L190)*(ESAG!K190-ESAG!L190),(CEART!K190-CEART!L190),(FAED!K190-FAED!L190),(CEAD!K190-CEAD!L190),(CEFID!K190-CEFID!L190),(CERES!K190-CERES!L190),(CESFI!K190-CESFI!L190),(CAV!K190-CAV!L190),(CCT!K190-CCT!L190),(CEO!K190-CEO!L190),(CEPLAN!K190-CEPLAN!L190),(CEAVI!K190-CEAVI!L190))</f>
        <v>0</v>
      </c>
      <c r="M189" s="31">
        <f t="shared" si="6"/>
        <v>54</v>
      </c>
      <c r="N189" s="21">
        <f t="shared" si="7"/>
        <v>0</v>
      </c>
      <c r="O189" s="21">
        <f t="shared" si="8"/>
        <v>0</v>
      </c>
    </row>
    <row r="190" spans="1:15" ht="42.75" x14ac:dyDescent="0.25">
      <c r="A190" s="215"/>
      <c r="B190" s="224"/>
      <c r="C190" s="119">
        <v>188</v>
      </c>
      <c r="D190" s="120" t="s">
        <v>422</v>
      </c>
      <c r="E190" s="119" t="s">
        <v>648</v>
      </c>
      <c r="F190" s="121" t="s">
        <v>649</v>
      </c>
      <c r="G190" s="121" t="s">
        <v>650</v>
      </c>
      <c r="H190" s="119" t="s">
        <v>651</v>
      </c>
      <c r="I190" s="67" t="s">
        <v>27</v>
      </c>
      <c r="J190" s="249"/>
      <c r="K190" s="52">
        <f>SUM(Reitoria!K191,Museu!K191,ESAG!K191,CEART!K191,FAED!K191,CEAD!K191,CEFID!K191,CERES!K191,CESFI!K191,CAV!K191,CCT!K191,CEO!K191,CEPLAN!K191,CEAVI!K191)</f>
        <v>5</v>
      </c>
      <c r="L190" s="30">
        <f>SUM((Reitoria!K191-Reitoria!L191),(Museu!K191-Museu!L191)*(ESAG!K191-ESAG!L191),(CEART!K191-CEART!L191),(FAED!K191-FAED!L191),(CEAD!K191-CEAD!L191),(CEFID!K191-CEFID!L191),(CERES!K191-CERES!L191),(CESFI!K191-CESFI!L191),(CAV!K191-CAV!L191),(CCT!K191-CCT!L191),(CEO!K191-CEO!L191),(CEPLAN!K191-CEPLAN!L191),(CEAVI!K191-CEAVI!L191))</f>
        <v>0</v>
      </c>
      <c r="M190" s="31">
        <f t="shared" si="6"/>
        <v>5</v>
      </c>
      <c r="N190" s="21">
        <f t="shared" si="7"/>
        <v>0</v>
      </c>
      <c r="O190" s="21">
        <f t="shared" si="8"/>
        <v>0</v>
      </c>
    </row>
    <row r="191" spans="1:15" ht="28.5" x14ac:dyDescent="0.25">
      <c r="A191" s="215"/>
      <c r="B191" s="224"/>
      <c r="C191" s="119">
        <v>189</v>
      </c>
      <c r="D191" s="120" t="s">
        <v>422</v>
      </c>
      <c r="E191" s="119" t="s">
        <v>652</v>
      </c>
      <c r="F191" s="121" t="s">
        <v>653</v>
      </c>
      <c r="G191" s="121" t="s">
        <v>654</v>
      </c>
      <c r="H191" s="119" t="s">
        <v>28</v>
      </c>
      <c r="I191" s="67" t="s">
        <v>27</v>
      </c>
      <c r="J191" s="249"/>
      <c r="K191" s="52">
        <f>SUM(Reitoria!K192,Museu!K192,ESAG!K192,CEART!K192,FAED!K192,CEAD!K192,CEFID!K192,CERES!K192,CESFI!K192,CAV!K192,CCT!K192,CEO!K192,CEPLAN!K192,CEAVI!K192)</f>
        <v>5</v>
      </c>
      <c r="L191" s="30">
        <f>SUM((Reitoria!K192-Reitoria!L192),(Museu!K192-Museu!L192)*(ESAG!K192-ESAG!L192),(CEART!K192-CEART!L192),(FAED!K192-FAED!L192),(CEAD!K192-CEAD!L192),(CEFID!K192-CEFID!L192),(CERES!K192-CERES!L192),(CESFI!K192-CESFI!L192),(CAV!K192-CAV!L192),(CCT!K192-CCT!L192),(CEO!K192-CEO!L192),(CEPLAN!K192-CEPLAN!L192),(CEAVI!K192-CEAVI!L192))</f>
        <v>0</v>
      </c>
      <c r="M191" s="31">
        <f t="shared" si="6"/>
        <v>5</v>
      </c>
      <c r="N191" s="21">
        <f t="shared" si="7"/>
        <v>0</v>
      </c>
      <c r="O191" s="21">
        <f t="shared" si="8"/>
        <v>0</v>
      </c>
    </row>
    <row r="192" spans="1:15" ht="28.5" x14ac:dyDescent="0.25">
      <c r="A192" s="215"/>
      <c r="B192" s="224"/>
      <c r="C192" s="119">
        <v>190</v>
      </c>
      <c r="D192" s="120" t="s">
        <v>422</v>
      </c>
      <c r="E192" s="119" t="s">
        <v>655</v>
      </c>
      <c r="F192" s="121" t="s">
        <v>656</v>
      </c>
      <c r="G192" s="121" t="s">
        <v>657</v>
      </c>
      <c r="H192" s="119" t="s">
        <v>658</v>
      </c>
      <c r="I192" s="67" t="s">
        <v>27</v>
      </c>
      <c r="J192" s="249"/>
      <c r="K192" s="52">
        <f>SUM(Reitoria!K193,Museu!K193,ESAG!K193,CEART!K193,FAED!K193,CEAD!K193,CEFID!K193,CERES!K193,CESFI!K193,CAV!K193,CCT!K193,CEO!K193,CEPLAN!K193,CEAVI!K193)</f>
        <v>6</v>
      </c>
      <c r="L192" s="30">
        <f>SUM((Reitoria!K193-Reitoria!L193),(Museu!K193-Museu!L193)*(ESAG!K193-ESAG!L193),(CEART!K193-CEART!L193),(FAED!K193-FAED!L193),(CEAD!K193-CEAD!L193),(CEFID!K193-CEFID!L193),(CERES!K193-CERES!L193),(CESFI!K193-CESFI!L193),(CAV!K193-CAV!L193),(CCT!K193-CCT!L193),(CEO!K193-CEO!L193),(CEPLAN!K193-CEPLAN!L193),(CEAVI!K193-CEAVI!L193))</f>
        <v>0</v>
      </c>
      <c r="M192" s="31">
        <f t="shared" si="6"/>
        <v>6</v>
      </c>
      <c r="N192" s="21">
        <f t="shared" si="7"/>
        <v>0</v>
      </c>
      <c r="O192" s="21">
        <f t="shared" si="8"/>
        <v>0</v>
      </c>
    </row>
    <row r="193" spans="1:15" ht="71.25" x14ac:dyDescent="0.25">
      <c r="A193" s="215"/>
      <c r="B193" s="217"/>
      <c r="C193" s="119">
        <v>191</v>
      </c>
      <c r="D193" s="120" t="s">
        <v>422</v>
      </c>
      <c r="E193" s="119" t="s">
        <v>659</v>
      </c>
      <c r="F193" s="121" t="s">
        <v>660</v>
      </c>
      <c r="G193" s="121" t="s">
        <v>661</v>
      </c>
      <c r="H193" s="119" t="s">
        <v>40</v>
      </c>
      <c r="I193" s="67" t="s">
        <v>27</v>
      </c>
      <c r="J193" s="250"/>
      <c r="K193" s="52">
        <f>SUM(Reitoria!K194,Museu!K194,ESAG!K194,CEART!K194,FAED!K194,CEAD!K194,CEFID!K194,CERES!K194,CESFI!K194,CAV!K194,CCT!K194,CEO!K194,CEPLAN!K194,CEAVI!K194)</f>
        <v>5</v>
      </c>
      <c r="L193" s="30">
        <f>SUM((Reitoria!K194-Reitoria!L194),(Museu!K194-Museu!L194)*(ESAG!K194-ESAG!L194),(CEART!K194-CEART!L194),(FAED!K194-FAED!L194),(CEAD!K194-CEAD!L194),(CEFID!K194-CEFID!L194),(CERES!K194-CERES!L194),(CESFI!K194-CESFI!L194),(CAV!K194-CAV!L194),(CCT!K194-CCT!L194),(CEO!K194-CEO!L194),(CEPLAN!K194-CEPLAN!L194),(CEAVI!K194-CEAVI!L194))</f>
        <v>0</v>
      </c>
      <c r="M193" s="31">
        <f t="shared" si="6"/>
        <v>5</v>
      </c>
      <c r="N193" s="21">
        <f t="shared" si="7"/>
        <v>0</v>
      </c>
      <c r="O193" s="21">
        <f t="shared" si="8"/>
        <v>0</v>
      </c>
    </row>
    <row r="194" spans="1:15" ht="42.75" x14ac:dyDescent="0.25">
      <c r="A194" s="81">
        <v>27</v>
      </c>
      <c r="B194" s="82" t="s">
        <v>421</v>
      </c>
      <c r="C194" s="116">
        <v>192</v>
      </c>
      <c r="D194" s="126" t="s">
        <v>662</v>
      </c>
      <c r="E194" s="116" t="s">
        <v>318</v>
      </c>
      <c r="F194" s="118" t="s">
        <v>319</v>
      </c>
      <c r="G194" s="118" t="s">
        <v>663</v>
      </c>
      <c r="H194" s="116" t="s">
        <v>320</v>
      </c>
      <c r="I194" s="63" t="s">
        <v>179</v>
      </c>
      <c r="J194" s="110">
        <v>103.94</v>
      </c>
      <c r="K194" s="52">
        <f>SUM(Reitoria!K195,Museu!K195,ESAG!K195,CEART!K195,FAED!K195,CEAD!K195,CEFID!K195,CERES!K195,CESFI!K195,CAV!K195,CCT!K195,CEO!K195,CEPLAN!K195,CEAVI!K195)</f>
        <v>43</v>
      </c>
      <c r="L194" s="30">
        <f>SUM((Reitoria!K195-Reitoria!L195),(Museu!K195-Museu!L195)*(ESAG!K195-ESAG!L195),(CEART!K195-CEART!L195),(FAED!K195-FAED!L195),(CEAD!K195-CEAD!L195),(CEFID!K195-CEFID!L195),(CERES!K195-CERES!L195),(CESFI!K195-CESFI!L195),(CAV!K195-CAV!L195),(CCT!K195-CCT!L195),(CEO!K195-CEO!L195),(CEPLAN!K195-CEPLAN!L195),(CEAVI!K195-CEAVI!L195))</f>
        <v>26</v>
      </c>
      <c r="M194" s="31">
        <f t="shared" si="6"/>
        <v>17</v>
      </c>
      <c r="N194" s="21">
        <f t="shared" si="7"/>
        <v>4469.42</v>
      </c>
      <c r="O194" s="21">
        <f t="shared" si="8"/>
        <v>2702.44</v>
      </c>
    </row>
    <row r="195" spans="1:15" x14ac:dyDescent="0.25">
      <c r="A195" s="215">
        <v>28</v>
      </c>
      <c r="B195" s="216" t="s">
        <v>553</v>
      </c>
      <c r="C195" s="119">
        <v>193</v>
      </c>
      <c r="D195" s="120" t="s">
        <v>427</v>
      </c>
      <c r="E195" s="119" t="s">
        <v>321</v>
      </c>
      <c r="F195" s="136" t="s">
        <v>664</v>
      </c>
      <c r="G195" s="136" t="s">
        <v>665</v>
      </c>
      <c r="H195" s="119" t="s">
        <v>25</v>
      </c>
      <c r="I195" s="67" t="s">
        <v>27</v>
      </c>
      <c r="J195" s="108">
        <v>4.25</v>
      </c>
      <c r="K195" s="52">
        <f>SUM(Reitoria!K196,Museu!K196,ESAG!K196,CEART!K196,FAED!K196,CEAD!K196,CEFID!K196,CERES!K196,CESFI!K196,CAV!K196,CCT!K196,CEO!K196,CEPLAN!K196,CEAVI!K196)</f>
        <v>833</v>
      </c>
      <c r="L195" s="30">
        <f>SUM((Reitoria!K196-Reitoria!L196),(Museu!K196-Museu!L196)*(ESAG!K196-ESAG!L196),(CEART!K196-CEART!L196),(FAED!K196-FAED!L196),(CEAD!K196-CEAD!L196),(CEFID!K196-CEFID!L196),(CERES!K196-CERES!L196),(CESFI!K196-CESFI!L196),(CAV!K196-CAV!L196),(CCT!K196-CCT!L196),(CEO!K196-CEO!L196),(CEPLAN!K196-CEPLAN!L196),(CEAVI!K196-CEAVI!L196))</f>
        <v>463</v>
      </c>
      <c r="M195" s="31">
        <f t="shared" si="6"/>
        <v>370</v>
      </c>
      <c r="N195" s="21">
        <f t="shared" si="7"/>
        <v>3540.25</v>
      </c>
      <c r="O195" s="21">
        <f t="shared" si="8"/>
        <v>1967.75</v>
      </c>
    </row>
    <row r="196" spans="1:15" x14ac:dyDescent="0.25">
      <c r="A196" s="215"/>
      <c r="B196" s="224"/>
      <c r="C196" s="119">
        <v>194</v>
      </c>
      <c r="D196" s="120" t="s">
        <v>427</v>
      </c>
      <c r="E196" s="119" t="s">
        <v>322</v>
      </c>
      <c r="F196" s="136" t="s">
        <v>666</v>
      </c>
      <c r="G196" s="136" t="s">
        <v>667</v>
      </c>
      <c r="H196" s="119" t="s">
        <v>25</v>
      </c>
      <c r="I196" s="67" t="s">
        <v>27</v>
      </c>
      <c r="J196" s="108">
        <v>4.25</v>
      </c>
      <c r="K196" s="52">
        <f>SUM(Reitoria!K197,Museu!K197,ESAG!K197,CEART!K197,FAED!K197,CEAD!K197,CEFID!K197,CERES!K197,CESFI!K197,CAV!K197,CCT!K197,CEO!K197,CEPLAN!K197,CEAVI!K197)</f>
        <v>700</v>
      </c>
      <c r="L196" s="30">
        <f>SUM((Reitoria!K197-Reitoria!L197),(Museu!K197-Museu!L197)*(ESAG!K197-ESAG!L197),(CEART!K197-CEART!L197),(FAED!K197-FAED!L197),(CEAD!K197-CEAD!L197),(CEFID!K197-CEFID!L197),(CERES!K197-CERES!L197),(CESFI!K197-CESFI!L197),(CAV!K197-CAV!L197),(CCT!K197-CCT!L197),(CEO!K197-CEO!L197),(CEPLAN!K197-CEPLAN!L197),(CEAVI!K197-CEAVI!L197))</f>
        <v>290</v>
      </c>
      <c r="M196" s="31">
        <f t="shared" ref="M196:M248" si="9">K196-L196</f>
        <v>410</v>
      </c>
      <c r="N196" s="21">
        <f t="shared" ref="N196:N238" si="10">J196*K196</f>
        <v>2975</v>
      </c>
      <c r="O196" s="21">
        <f t="shared" ref="O196:O239" si="11">J196*L196</f>
        <v>1232.5</v>
      </c>
    </row>
    <row r="197" spans="1:15" x14ac:dyDescent="0.25">
      <c r="A197" s="215"/>
      <c r="B197" s="224"/>
      <c r="C197" s="119">
        <v>195</v>
      </c>
      <c r="D197" s="120" t="s">
        <v>427</v>
      </c>
      <c r="E197" s="119" t="s">
        <v>323</v>
      </c>
      <c r="F197" s="136" t="s">
        <v>668</v>
      </c>
      <c r="G197" s="136" t="s">
        <v>669</v>
      </c>
      <c r="H197" s="119" t="s">
        <v>25</v>
      </c>
      <c r="I197" s="67" t="s">
        <v>27</v>
      </c>
      <c r="J197" s="108">
        <v>4.25</v>
      </c>
      <c r="K197" s="52">
        <f>SUM(Reitoria!K198,Museu!K198,ESAG!K198,CEART!K198,FAED!K198,CEAD!K198,CEFID!K198,CERES!K198,CESFI!K198,CAV!K198,CCT!K198,CEO!K198,CEPLAN!K198,CEAVI!K198)</f>
        <v>690</v>
      </c>
      <c r="L197" s="30">
        <f>SUM((Reitoria!K198-Reitoria!L198),(Museu!K198-Museu!L198)*(ESAG!K198-ESAG!L198),(CEART!K198-CEART!L198),(FAED!K198-FAED!L198),(CEAD!K198-CEAD!L198),(CEFID!K198-CEFID!L198),(CERES!K198-CERES!L198),(CESFI!K198-CESFI!L198),(CAV!K198-CAV!L198),(CCT!K198-CCT!L198),(CEO!K198-CEO!L198),(CEPLAN!K198-CEPLAN!L198),(CEAVI!K198-CEAVI!L198))</f>
        <v>480</v>
      </c>
      <c r="M197" s="31">
        <f t="shared" si="9"/>
        <v>210</v>
      </c>
      <c r="N197" s="21">
        <f t="shared" si="10"/>
        <v>2932.5</v>
      </c>
      <c r="O197" s="21">
        <f t="shared" si="11"/>
        <v>2040</v>
      </c>
    </row>
    <row r="198" spans="1:15" x14ac:dyDescent="0.25">
      <c r="A198" s="215"/>
      <c r="B198" s="224"/>
      <c r="C198" s="119">
        <v>196</v>
      </c>
      <c r="D198" s="120" t="s">
        <v>427</v>
      </c>
      <c r="E198" s="119" t="s">
        <v>324</v>
      </c>
      <c r="F198" s="136" t="s">
        <v>670</v>
      </c>
      <c r="G198" s="136" t="s">
        <v>671</v>
      </c>
      <c r="H198" s="119" t="s">
        <v>25</v>
      </c>
      <c r="I198" s="67" t="s">
        <v>27</v>
      </c>
      <c r="J198" s="108">
        <v>4.25</v>
      </c>
      <c r="K198" s="52">
        <f>SUM(Reitoria!K199,Museu!K199,ESAG!K199,CEART!K199,FAED!K199,CEAD!K199,CEFID!K199,CERES!K199,CESFI!K199,CAV!K199,CCT!K199,CEO!K199,CEPLAN!K199,CEAVI!K199)</f>
        <v>690</v>
      </c>
      <c r="L198" s="30">
        <f>SUM((Reitoria!K199-Reitoria!L199),(Museu!K199-Museu!L199)*(ESAG!K199-ESAG!L199),(CEART!K199-CEART!L199),(FAED!K199-FAED!L199),(CEAD!K199-CEAD!L199),(CEFID!K199-CEFID!L199),(CERES!K199-CERES!L199),(CESFI!K199-CESFI!L199),(CAV!K199-CAV!L199),(CCT!K199-CCT!L199),(CEO!K199-CEO!L199),(CEPLAN!K199-CEPLAN!L199),(CEAVI!K199-CEAVI!L199))</f>
        <v>480</v>
      </c>
      <c r="M198" s="31">
        <f t="shared" si="9"/>
        <v>210</v>
      </c>
      <c r="N198" s="21">
        <f t="shared" si="10"/>
        <v>2932.5</v>
      </c>
      <c r="O198" s="21">
        <f t="shared" si="11"/>
        <v>2040</v>
      </c>
    </row>
    <row r="199" spans="1:15" x14ac:dyDescent="0.25">
      <c r="A199" s="215"/>
      <c r="B199" s="224"/>
      <c r="C199" s="119">
        <v>197</v>
      </c>
      <c r="D199" s="120" t="s">
        <v>427</v>
      </c>
      <c r="E199" s="119" t="s">
        <v>325</v>
      </c>
      <c r="F199" s="136" t="s">
        <v>672</v>
      </c>
      <c r="G199" s="136" t="s">
        <v>673</v>
      </c>
      <c r="H199" s="119" t="s">
        <v>25</v>
      </c>
      <c r="I199" s="67" t="s">
        <v>27</v>
      </c>
      <c r="J199" s="108">
        <v>4.25</v>
      </c>
      <c r="K199" s="52">
        <f>SUM(Reitoria!K200,Museu!K200,ESAG!K200,CEART!K200,FAED!K200,CEAD!K200,CEFID!K200,CERES!K200,CESFI!K200,CAV!K200,CCT!K200,CEO!K200,CEPLAN!K200,CEAVI!K200)</f>
        <v>640</v>
      </c>
      <c r="L199" s="30">
        <f>SUM((Reitoria!K200-Reitoria!L200),(Museu!K200-Museu!L200)*(ESAG!K200-ESAG!L200),(CEART!K200-CEART!L200),(FAED!K200-FAED!L200),(CEAD!K200-CEAD!L200),(CEFID!K200-CEFID!L200),(CERES!K200-CERES!L200),(CESFI!K200-CESFI!L200),(CAV!K200-CAV!L200),(CCT!K200-CCT!L200),(CEO!K200-CEO!L200),(CEPLAN!K200-CEPLAN!L200),(CEAVI!K200-CEAVI!L200))</f>
        <v>340</v>
      </c>
      <c r="M199" s="31">
        <f t="shared" si="9"/>
        <v>300</v>
      </c>
      <c r="N199" s="21">
        <f t="shared" si="10"/>
        <v>2720</v>
      </c>
      <c r="O199" s="21">
        <f t="shared" si="11"/>
        <v>1445</v>
      </c>
    </row>
    <row r="200" spans="1:15" x14ac:dyDescent="0.25">
      <c r="A200" s="215"/>
      <c r="B200" s="224"/>
      <c r="C200" s="119">
        <v>198</v>
      </c>
      <c r="D200" s="120" t="s">
        <v>427</v>
      </c>
      <c r="E200" s="119" t="s">
        <v>326</v>
      </c>
      <c r="F200" s="136" t="s">
        <v>674</v>
      </c>
      <c r="G200" s="136" t="s">
        <v>675</v>
      </c>
      <c r="H200" s="119" t="s">
        <v>25</v>
      </c>
      <c r="I200" s="67" t="s">
        <v>27</v>
      </c>
      <c r="J200" s="108">
        <v>4.25</v>
      </c>
      <c r="K200" s="52">
        <f>SUM(Reitoria!K201,Museu!K201,ESAG!K201,CEART!K201,FAED!K201,CEAD!K201,CEFID!K201,CERES!K201,CESFI!K201,CAV!K201,CCT!K201,CEO!K201,CEPLAN!K201,CEAVI!K201)</f>
        <v>540</v>
      </c>
      <c r="L200" s="30">
        <f>SUM((Reitoria!K201-Reitoria!L201),(Museu!K201-Museu!L201)*(ESAG!K201-ESAG!L201),(CEART!K201-CEART!L201),(FAED!K201-FAED!L201),(CEAD!K201-CEAD!L201),(CEFID!K201-CEFID!L201),(CERES!K201-CERES!L201),(CESFI!K201-CESFI!L201),(CAV!K201-CAV!L201),(CCT!K201-CCT!L201),(CEO!K201-CEO!L201),(CEPLAN!K201-CEPLAN!L201),(CEAVI!K201-CEAVI!L201))</f>
        <v>280</v>
      </c>
      <c r="M200" s="31">
        <f t="shared" si="9"/>
        <v>260</v>
      </c>
      <c r="N200" s="21">
        <f t="shared" si="10"/>
        <v>2295</v>
      </c>
      <c r="O200" s="21">
        <f t="shared" si="11"/>
        <v>1190</v>
      </c>
    </row>
    <row r="201" spans="1:15" x14ac:dyDescent="0.25">
      <c r="A201" s="215"/>
      <c r="B201" s="217"/>
      <c r="C201" s="119">
        <v>199</v>
      </c>
      <c r="D201" s="120" t="s">
        <v>427</v>
      </c>
      <c r="E201" s="119" t="s">
        <v>327</v>
      </c>
      <c r="F201" s="136" t="s">
        <v>328</v>
      </c>
      <c r="G201" s="136" t="s">
        <v>676</v>
      </c>
      <c r="H201" s="119" t="s">
        <v>25</v>
      </c>
      <c r="I201" s="67" t="s">
        <v>27</v>
      </c>
      <c r="J201" s="108">
        <v>1.04</v>
      </c>
      <c r="K201" s="52">
        <f>SUM(Reitoria!K202,Museu!K202,ESAG!K202,CEART!K202,FAED!K202,CEAD!K202,CEFID!K202,CERES!K202,CESFI!K202,CAV!K202,CCT!K202,CEO!K202,CEPLAN!K202,CEAVI!K202)</f>
        <v>100</v>
      </c>
      <c r="L201" s="30">
        <f>SUM((Reitoria!K202-Reitoria!L202),(Museu!K202-Museu!L202)*(ESAG!K202-ESAG!L202),(CEART!K202-CEART!L202),(FAED!K202-FAED!L202),(CEAD!K202-CEAD!L202),(CEFID!K202-CEFID!L202),(CERES!K202-CERES!L202),(CESFI!K202-CESFI!L202),(CAV!K202-CAV!L202),(CCT!K202-CCT!L202),(CEO!K202-CEO!L202),(CEPLAN!K202-CEPLAN!L202),(CEAVI!K202-CEAVI!L202))</f>
        <v>100</v>
      </c>
      <c r="M201" s="31">
        <f t="shared" si="9"/>
        <v>0</v>
      </c>
      <c r="N201" s="21">
        <f t="shared" si="10"/>
        <v>104</v>
      </c>
      <c r="O201" s="21">
        <f t="shared" si="11"/>
        <v>104</v>
      </c>
    </row>
    <row r="202" spans="1:15" ht="42.75" x14ac:dyDescent="0.25">
      <c r="A202" s="225">
        <v>29</v>
      </c>
      <c r="B202" s="225" t="s">
        <v>553</v>
      </c>
      <c r="C202" s="116">
        <v>200</v>
      </c>
      <c r="D202" s="117" t="s">
        <v>422</v>
      </c>
      <c r="E202" s="116" t="s">
        <v>329</v>
      </c>
      <c r="F202" s="118" t="s">
        <v>330</v>
      </c>
      <c r="G202" s="118" t="s">
        <v>677</v>
      </c>
      <c r="H202" s="116" t="s">
        <v>25</v>
      </c>
      <c r="I202" s="63" t="s">
        <v>27</v>
      </c>
      <c r="J202" s="107">
        <v>0.99</v>
      </c>
      <c r="K202" s="52">
        <f>SUM(Reitoria!K203,Museu!K203,ESAG!K203,CEART!K203,FAED!K203,CEAD!K203,CEFID!K203,CERES!K203,CESFI!K203,CAV!K203,CCT!K203,CEO!K203,CEPLAN!K203,CEAVI!K203)</f>
        <v>1790</v>
      </c>
      <c r="L202" s="30">
        <f>SUM((Reitoria!K203-Reitoria!L203),(Museu!K203-Museu!L203)*(ESAG!K203-ESAG!L203),(CEART!K203-CEART!L203),(FAED!K203-FAED!L203),(CEAD!K203-CEAD!L203),(CEFID!K203-CEFID!L203),(CERES!K203-CERES!L203),(CESFI!K203-CESFI!L203),(CAV!K203-CAV!L203),(CCT!K203-CCT!L203),(CEO!K203-CEO!L203),(CEPLAN!K203-CEPLAN!L203),(CEAVI!K203-CEAVI!L203))</f>
        <v>1660</v>
      </c>
      <c r="M202" s="31">
        <f t="shared" si="9"/>
        <v>130</v>
      </c>
      <c r="N202" s="21">
        <f t="shared" si="10"/>
        <v>1772.1</v>
      </c>
      <c r="O202" s="21">
        <f t="shared" si="11"/>
        <v>1643.4</v>
      </c>
    </row>
    <row r="203" spans="1:15" x14ac:dyDescent="0.25">
      <c r="A203" s="226"/>
      <c r="B203" s="226"/>
      <c r="C203" s="116">
        <v>201</v>
      </c>
      <c r="D203" s="117" t="s">
        <v>422</v>
      </c>
      <c r="E203" s="116" t="s">
        <v>331</v>
      </c>
      <c r="F203" s="124" t="s">
        <v>332</v>
      </c>
      <c r="G203" s="124" t="s">
        <v>678</v>
      </c>
      <c r="H203" s="116" t="s">
        <v>25</v>
      </c>
      <c r="I203" s="63" t="s">
        <v>27</v>
      </c>
      <c r="J203" s="107">
        <v>1.83</v>
      </c>
      <c r="K203" s="52">
        <f>SUM(Reitoria!K204,Museu!K204,ESAG!K204,CEART!K204,FAED!K204,CEAD!K204,CEFID!K204,CERES!K204,CESFI!K204,CAV!K204,CCT!K204,CEO!K204,CEPLAN!K204,CEAVI!K204)</f>
        <v>660</v>
      </c>
      <c r="L203" s="30">
        <f>SUM((Reitoria!K204-Reitoria!L204),(Museu!K204-Museu!L204)*(ESAG!K204-ESAG!L204),(CEART!K204-CEART!L204),(FAED!K204-FAED!L204),(CEAD!K204-CEAD!L204),(CEFID!K204-CEFID!L204),(CERES!K204-CERES!L204),(CESFI!K204-CESFI!L204),(CAV!K204-CAV!L204),(CCT!K204-CCT!L204),(CEO!K204-CEO!L204),(CEPLAN!K204-CEPLAN!L204),(CEAVI!K204-CEAVI!L204))</f>
        <v>550</v>
      </c>
      <c r="M203" s="31">
        <f t="shared" si="9"/>
        <v>110</v>
      </c>
      <c r="N203" s="21">
        <f t="shared" si="10"/>
        <v>1207.8</v>
      </c>
      <c r="O203" s="21">
        <f t="shared" si="11"/>
        <v>1006.5</v>
      </c>
    </row>
    <row r="204" spans="1:15" x14ac:dyDescent="0.25">
      <c r="A204" s="226"/>
      <c r="B204" s="226"/>
      <c r="C204" s="116">
        <v>202</v>
      </c>
      <c r="D204" s="117" t="s">
        <v>422</v>
      </c>
      <c r="E204" s="116" t="s">
        <v>333</v>
      </c>
      <c r="F204" s="123" t="s">
        <v>334</v>
      </c>
      <c r="G204" s="123" t="s">
        <v>679</v>
      </c>
      <c r="H204" s="116" t="s">
        <v>25</v>
      </c>
      <c r="I204" s="63" t="s">
        <v>27</v>
      </c>
      <c r="J204" s="107">
        <v>2.4300000000000002</v>
      </c>
      <c r="K204" s="52">
        <f>SUM(Reitoria!K205,Museu!K205,ESAG!K205,CEART!K205,FAED!K205,CEAD!K205,CEFID!K205,CERES!K205,CESFI!K205,CAV!K205,CCT!K205,CEO!K205,CEPLAN!K205,CEAVI!K205)</f>
        <v>2200</v>
      </c>
      <c r="L204" s="30">
        <f>SUM((Reitoria!K205-Reitoria!L205),(Museu!K205-Museu!L205)*(ESAG!K205-ESAG!L205),(CEART!K205-CEART!L205),(FAED!K205-FAED!L205),(CEAD!K205-CEAD!L205),(CEFID!K205-CEFID!L205),(CERES!K205-CERES!L205),(CESFI!K205-CESFI!L205),(CAV!K205-CAV!L205),(CCT!K205-CCT!L205),(CEO!K205-CEO!L205),(CEPLAN!K205-CEPLAN!L205),(CEAVI!K205-CEAVI!L205))</f>
        <v>1100</v>
      </c>
      <c r="M204" s="31">
        <f t="shared" si="9"/>
        <v>1100</v>
      </c>
      <c r="N204" s="21">
        <f t="shared" si="10"/>
        <v>5346</v>
      </c>
      <c r="O204" s="21">
        <f t="shared" si="11"/>
        <v>2673</v>
      </c>
    </row>
    <row r="205" spans="1:15" x14ac:dyDescent="0.25">
      <c r="A205" s="226"/>
      <c r="B205" s="226"/>
      <c r="C205" s="116">
        <v>203</v>
      </c>
      <c r="D205" s="117" t="s">
        <v>422</v>
      </c>
      <c r="E205" s="116" t="s">
        <v>335</v>
      </c>
      <c r="F205" s="131" t="s">
        <v>336</v>
      </c>
      <c r="G205" s="131" t="s">
        <v>680</v>
      </c>
      <c r="H205" s="116" t="s">
        <v>25</v>
      </c>
      <c r="I205" s="63" t="s">
        <v>27</v>
      </c>
      <c r="J205" s="107">
        <v>9.2799999999999994</v>
      </c>
      <c r="K205" s="52">
        <f>SUM(Reitoria!K206,Museu!K206,ESAG!K206,CEART!K206,FAED!K206,CEAD!K206,CEFID!K206,CERES!K206,CESFI!K206,CAV!K206,CCT!K206,CEO!K206,CEPLAN!K206,CEAVI!K206)</f>
        <v>170</v>
      </c>
      <c r="L205" s="30">
        <f>SUM((Reitoria!K206-Reitoria!L206),(Museu!K206-Museu!L206)*(ESAG!K206-ESAG!L206),(CEART!K206-CEART!L206),(FAED!K206-FAED!L206),(CEAD!K206-CEAD!L206),(CEFID!K206-CEFID!L206),(CERES!K206-CERES!L206),(CESFI!K206-CESFI!L206),(CAV!K206-CAV!L206),(CCT!K206-CCT!L206),(CEO!K206-CEO!L206),(CEPLAN!K206-CEPLAN!L206),(CEAVI!K206-CEAVI!L206))</f>
        <v>100</v>
      </c>
      <c r="M205" s="31">
        <f t="shared" si="9"/>
        <v>70</v>
      </c>
      <c r="N205" s="21">
        <f t="shared" si="10"/>
        <v>1577.6</v>
      </c>
      <c r="O205" s="21">
        <f t="shared" si="11"/>
        <v>927.99999999999989</v>
      </c>
    </row>
    <row r="206" spans="1:15" x14ac:dyDescent="0.25">
      <c r="A206" s="226"/>
      <c r="B206" s="226"/>
      <c r="C206" s="116">
        <v>204</v>
      </c>
      <c r="D206" s="117" t="s">
        <v>422</v>
      </c>
      <c r="E206" s="116" t="s">
        <v>681</v>
      </c>
      <c r="F206" s="131" t="s">
        <v>682</v>
      </c>
      <c r="G206" s="131" t="s">
        <v>683</v>
      </c>
      <c r="H206" s="116" t="s">
        <v>40</v>
      </c>
      <c r="I206" s="63" t="s">
        <v>27</v>
      </c>
      <c r="J206" s="107">
        <v>7.09</v>
      </c>
      <c r="K206" s="52">
        <f>SUM(Reitoria!K207,Museu!K207,ESAG!K207,CEART!K207,FAED!K207,CEAD!K207,CEFID!K207,CERES!K207,CESFI!K207,CAV!K207,CCT!K207,CEO!K207,CEPLAN!K207,CEAVI!K207)</f>
        <v>44</v>
      </c>
      <c r="L206" s="30">
        <f>SUM((Reitoria!K207-Reitoria!L207),(Museu!K207-Museu!L207)*(ESAG!K207-ESAG!L207),(CEART!K207-CEART!L207),(FAED!K207-FAED!L207),(CEAD!K207-CEAD!L207),(CEFID!K207-CEFID!L207),(CERES!K207-CERES!L207),(CESFI!K207-CESFI!L207),(CAV!K207-CAV!L207),(CCT!K207-CCT!L207),(CEO!K207-CEO!L207),(CEPLAN!K207-CEPLAN!L207),(CEAVI!K207-CEAVI!L207))</f>
        <v>14</v>
      </c>
      <c r="M206" s="31">
        <f t="shared" si="9"/>
        <v>30</v>
      </c>
      <c r="N206" s="21">
        <f t="shared" si="10"/>
        <v>311.95999999999998</v>
      </c>
      <c r="O206" s="21">
        <f t="shared" si="11"/>
        <v>99.259999999999991</v>
      </c>
    </row>
    <row r="207" spans="1:15" x14ac:dyDescent="0.25">
      <c r="A207" s="227"/>
      <c r="B207" s="227"/>
      <c r="C207" s="116">
        <v>205</v>
      </c>
      <c r="D207" s="117" t="s">
        <v>422</v>
      </c>
      <c r="E207" s="116" t="s">
        <v>337</v>
      </c>
      <c r="F207" s="131" t="s">
        <v>338</v>
      </c>
      <c r="G207" s="131" t="s">
        <v>684</v>
      </c>
      <c r="H207" s="116" t="s">
        <v>25</v>
      </c>
      <c r="I207" s="63" t="s">
        <v>27</v>
      </c>
      <c r="J207" s="107">
        <v>11.4</v>
      </c>
      <c r="K207" s="52">
        <f>SUM(Reitoria!K208,Museu!K208,ESAG!K208,CEART!K208,FAED!K208,CEAD!K208,CEFID!K208,CERES!K208,CESFI!K208,CAV!K208,CCT!K208,CEO!K208,CEPLAN!K208,CEAVI!K208)</f>
        <v>410</v>
      </c>
      <c r="L207" s="30">
        <f>SUM((Reitoria!K208-Reitoria!L208),(Museu!K208-Museu!L208)*(ESAG!K208-ESAG!L208),(CEART!K208-CEART!L208),(FAED!K208-FAED!L208),(CEAD!K208-CEAD!L208),(CEFID!K208-CEFID!L208),(CERES!K208-CERES!L208),(CESFI!K208-CESFI!L208),(CAV!K208-CAV!L208),(CCT!K208-CCT!L208),(CEO!K208-CEO!L208),(CEPLAN!K208-CEPLAN!L208),(CEAVI!K208-CEAVI!L208))</f>
        <v>155</v>
      </c>
      <c r="M207" s="31">
        <f t="shared" si="9"/>
        <v>255</v>
      </c>
      <c r="N207" s="21">
        <f t="shared" si="10"/>
        <v>4674</v>
      </c>
      <c r="O207" s="21">
        <f t="shared" si="11"/>
        <v>1767</v>
      </c>
    </row>
    <row r="208" spans="1:15" ht="71.25" x14ac:dyDescent="0.25">
      <c r="A208" s="216">
        <v>30</v>
      </c>
      <c r="B208" s="216" t="s">
        <v>421</v>
      </c>
      <c r="C208" s="119">
        <v>206</v>
      </c>
      <c r="D208" s="120" t="s">
        <v>427</v>
      </c>
      <c r="E208" s="119" t="s">
        <v>339</v>
      </c>
      <c r="F208" s="121" t="s">
        <v>340</v>
      </c>
      <c r="G208" s="121" t="s">
        <v>685</v>
      </c>
      <c r="H208" s="119" t="s">
        <v>25</v>
      </c>
      <c r="I208" s="67" t="s">
        <v>27</v>
      </c>
      <c r="J208" s="108">
        <v>15.5</v>
      </c>
      <c r="K208" s="52">
        <f>SUM(Reitoria!K209,Museu!K209,ESAG!K209,CEART!K209,FAED!K209,CEAD!K209,CEFID!K209,CERES!K209,CESFI!K209,CAV!K209,CCT!K209,CEO!K209,CEPLAN!K209,CEAVI!K209)</f>
        <v>82</v>
      </c>
      <c r="L208" s="30">
        <f>SUM((Reitoria!K209-Reitoria!L209),(Museu!K209-Museu!L209)*(ESAG!K209-ESAG!L209),(CEART!K209-CEART!L209),(FAED!K209-FAED!L209),(CEAD!K209-CEAD!L209),(CEFID!K209-CEFID!L209),(CERES!K209-CERES!L209),(CESFI!K209-CESFI!L209),(CAV!K209-CAV!L209),(CCT!K209-CCT!L209),(CEO!K209-CEO!L209),(CEPLAN!K209-CEPLAN!L209),(CEAVI!K209-CEAVI!L209))</f>
        <v>31</v>
      </c>
      <c r="M208" s="31">
        <f t="shared" si="9"/>
        <v>51</v>
      </c>
      <c r="N208" s="21">
        <f t="shared" si="10"/>
        <v>1271</v>
      </c>
      <c r="O208" s="21">
        <f t="shared" si="11"/>
        <v>480.5</v>
      </c>
    </row>
    <row r="209" spans="1:15" x14ac:dyDescent="0.25">
      <c r="A209" s="224"/>
      <c r="B209" s="224"/>
      <c r="C209" s="119">
        <v>207</v>
      </c>
      <c r="D209" s="120" t="s">
        <v>427</v>
      </c>
      <c r="E209" s="119" t="s">
        <v>341</v>
      </c>
      <c r="F209" s="122" t="s">
        <v>342</v>
      </c>
      <c r="G209" s="122" t="s">
        <v>686</v>
      </c>
      <c r="H209" s="119" t="s">
        <v>25</v>
      </c>
      <c r="I209" s="67" t="s">
        <v>27</v>
      </c>
      <c r="J209" s="108">
        <v>4.42</v>
      </c>
      <c r="K209" s="52">
        <f>SUM(Reitoria!K210,Museu!K210,ESAG!K210,CEART!K210,FAED!K210,CEAD!K210,CEFID!K210,CERES!K210,CESFI!K210,CAV!K210,CCT!K210,CEO!K210,CEPLAN!K210,CEAVI!K210)</f>
        <v>256</v>
      </c>
      <c r="L209" s="30">
        <f>SUM((Reitoria!K210-Reitoria!L210),(Museu!K210-Museu!L210)*(ESAG!K210-ESAG!L210),(CEART!K210-CEART!L210),(FAED!K210-FAED!L210),(CEAD!K210-CEAD!L210),(CEFID!K210-CEFID!L210),(CERES!K210-CERES!L210),(CESFI!K210-CESFI!L210),(CAV!K210-CAV!L210),(CCT!K210-CCT!L210),(CEO!K210-CEO!L210),(CEPLAN!K210-CEPLAN!L210),(CEAVI!K210-CEAVI!L210))</f>
        <v>200</v>
      </c>
      <c r="M209" s="31">
        <f t="shared" si="9"/>
        <v>56</v>
      </c>
      <c r="N209" s="21">
        <f t="shared" si="10"/>
        <v>1131.52</v>
      </c>
      <c r="O209" s="21">
        <f t="shared" si="11"/>
        <v>884</v>
      </c>
    </row>
    <row r="210" spans="1:15" x14ac:dyDescent="0.25">
      <c r="A210" s="224"/>
      <c r="B210" s="224"/>
      <c r="C210" s="119">
        <v>208</v>
      </c>
      <c r="D210" s="120" t="s">
        <v>427</v>
      </c>
      <c r="E210" s="119" t="s">
        <v>343</v>
      </c>
      <c r="F210" s="122" t="s">
        <v>344</v>
      </c>
      <c r="G210" s="122" t="s">
        <v>687</v>
      </c>
      <c r="H210" s="119" t="s">
        <v>25</v>
      </c>
      <c r="I210" s="67" t="s">
        <v>27</v>
      </c>
      <c r="J210" s="108">
        <v>0.72</v>
      </c>
      <c r="K210" s="52">
        <f>SUM(Reitoria!K211,Museu!K211,ESAG!K211,CEART!K211,FAED!K211,CEAD!K211,CEFID!K211,CERES!K211,CESFI!K211,CAV!K211,CCT!K211,CEO!K211,CEPLAN!K211,CEAVI!K211)</f>
        <v>320</v>
      </c>
      <c r="L210" s="30">
        <f>SUM((Reitoria!K211-Reitoria!L211),(Museu!K211-Museu!L211)*(ESAG!K211-ESAG!L211),(CEART!K211-CEART!L211),(FAED!K211-FAED!L211),(CEAD!K211-CEAD!L211),(CEFID!K211-CEFID!L211),(CERES!K211-CERES!L211),(CESFI!K211-CESFI!L211),(CAV!K211-CAV!L211),(CCT!K211-CCT!L211),(CEO!K211-CEO!L211),(CEPLAN!K211-CEPLAN!L211),(CEAVI!K211-CEAVI!L211))</f>
        <v>190</v>
      </c>
      <c r="M210" s="31">
        <f t="shared" si="9"/>
        <v>130</v>
      </c>
      <c r="N210" s="21">
        <f t="shared" si="10"/>
        <v>230.39999999999998</v>
      </c>
      <c r="O210" s="21">
        <f t="shared" si="11"/>
        <v>136.79999999999998</v>
      </c>
    </row>
    <row r="211" spans="1:15" ht="42.75" x14ac:dyDescent="0.25">
      <c r="A211" s="224"/>
      <c r="B211" s="224"/>
      <c r="C211" s="119">
        <v>209</v>
      </c>
      <c r="D211" s="120" t="s">
        <v>422</v>
      </c>
      <c r="E211" s="119" t="s">
        <v>345</v>
      </c>
      <c r="F211" s="121" t="s">
        <v>346</v>
      </c>
      <c r="G211" s="121" t="s">
        <v>688</v>
      </c>
      <c r="H211" s="119" t="s">
        <v>25</v>
      </c>
      <c r="I211" s="67" t="s">
        <v>27</v>
      </c>
      <c r="J211" s="108">
        <v>1.39</v>
      </c>
      <c r="K211" s="52">
        <f>SUM(Reitoria!K212,Museu!K212,ESAG!K212,CEART!K212,FAED!K212,CEAD!K212,CEFID!K212,CERES!K212,CESFI!K212,CAV!K212,CCT!K212,CEO!K212,CEPLAN!K212,CEAVI!K212)</f>
        <v>413</v>
      </c>
      <c r="L211" s="30">
        <f>SUM((Reitoria!K212-Reitoria!L212),(Museu!K212-Museu!L212)*(ESAG!K212-ESAG!L212),(CEART!K212-CEART!L212),(FAED!K212-FAED!L212),(CEAD!K212-CEAD!L212),(CEFID!K212-CEFID!L212),(CERES!K212-CERES!L212),(CESFI!K212-CESFI!L212),(CAV!K212-CAV!L212),(CCT!K212-CCT!L212),(CEO!K212-CEO!L212),(CEPLAN!K212-CEPLAN!L212),(CEAVI!K212-CEAVI!L212))</f>
        <v>295</v>
      </c>
      <c r="M211" s="31">
        <f t="shared" si="9"/>
        <v>118</v>
      </c>
      <c r="N211" s="21">
        <f t="shared" si="10"/>
        <v>574.06999999999994</v>
      </c>
      <c r="O211" s="21">
        <f t="shared" si="11"/>
        <v>410.04999999999995</v>
      </c>
    </row>
    <row r="212" spans="1:15" ht="42.75" x14ac:dyDescent="0.25">
      <c r="A212" s="224"/>
      <c r="B212" s="224"/>
      <c r="C212" s="119">
        <v>210</v>
      </c>
      <c r="D212" s="120" t="s">
        <v>422</v>
      </c>
      <c r="E212" s="119" t="s">
        <v>347</v>
      </c>
      <c r="F212" s="121" t="s">
        <v>348</v>
      </c>
      <c r="G212" s="121" t="s">
        <v>689</v>
      </c>
      <c r="H212" s="119" t="s">
        <v>25</v>
      </c>
      <c r="I212" s="67" t="s">
        <v>27</v>
      </c>
      <c r="J212" s="108">
        <v>1.49</v>
      </c>
      <c r="K212" s="52">
        <f>SUM(Reitoria!K213,Museu!K213,ESAG!K213,CEART!K213,FAED!K213,CEAD!K213,CEFID!K213,CERES!K213,CESFI!K213,CAV!K213,CCT!K213,CEO!K213,CEPLAN!K213,CEAVI!K213)</f>
        <v>320</v>
      </c>
      <c r="L212" s="30">
        <f>SUM((Reitoria!K213-Reitoria!L213),(Museu!K213-Museu!L213)*(ESAG!K213-ESAG!L213),(CEART!K213-CEART!L213),(FAED!K213-FAED!L213),(CEAD!K213-CEAD!L213),(CEFID!K213-CEFID!L213),(CERES!K213-CERES!L213),(CESFI!K213-CESFI!L213),(CAV!K213-CAV!L213),(CCT!K213-CCT!L213),(CEO!K213-CEO!L213),(CEPLAN!K213-CEPLAN!L213),(CEAVI!K213-CEAVI!L213))</f>
        <v>220</v>
      </c>
      <c r="M212" s="31">
        <f t="shared" si="9"/>
        <v>100</v>
      </c>
      <c r="N212" s="21">
        <f t="shared" si="10"/>
        <v>476.8</v>
      </c>
      <c r="O212" s="21">
        <f t="shared" si="11"/>
        <v>327.8</v>
      </c>
    </row>
    <row r="213" spans="1:15" ht="42.75" x14ac:dyDescent="0.25">
      <c r="A213" s="224"/>
      <c r="B213" s="217"/>
      <c r="C213" s="119">
        <v>211</v>
      </c>
      <c r="D213" s="120" t="s">
        <v>422</v>
      </c>
      <c r="E213" s="119" t="s">
        <v>349</v>
      </c>
      <c r="F213" s="121" t="s">
        <v>350</v>
      </c>
      <c r="G213" s="121" t="s">
        <v>690</v>
      </c>
      <c r="H213" s="119" t="s">
        <v>25</v>
      </c>
      <c r="I213" s="67" t="s">
        <v>27</v>
      </c>
      <c r="J213" s="108">
        <v>25.23</v>
      </c>
      <c r="K213" s="52">
        <f>SUM(Reitoria!K214,Museu!K214,ESAG!K214,CEART!K214,FAED!K214,CEAD!K214,CEFID!K214,CERES!K214,CESFI!K214,CAV!K214,CCT!K214,CEO!K214,CEPLAN!K214,CEAVI!K214)</f>
        <v>70</v>
      </c>
      <c r="L213" s="30">
        <f>SUM((Reitoria!K214-Reitoria!L214),(Museu!K214-Museu!L214)*(ESAG!K214-ESAG!L214),(CEART!K214-CEART!L214),(FAED!K214-FAED!L214),(CEAD!K214-CEAD!L214),(CEFID!K214-CEFID!L214),(CERES!K214-CERES!L214),(CESFI!K214-CESFI!L214),(CAV!K214-CAV!L214),(CCT!K214-CCT!L214),(CEO!K214-CEO!L214),(CEPLAN!K214-CEPLAN!L214),(CEAVI!K214-CEAVI!L214))</f>
        <v>48</v>
      </c>
      <c r="M213" s="31">
        <f t="shared" si="9"/>
        <v>22</v>
      </c>
      <c r="N213" s="21">
        <f t="shared" si="10"/>
        <v>1766.1000000000001</v>
      </c>
      <c r="O213" s="21">
        <f t="shared" si="11"/>
        <v>1211.04</v>
      </c>
    </row>
    <row r="214" spans="1:15" ht="28.5" x14ac:dyDescent="0.25">
      <c r="A214" s="225">
        <v>31</v>
      </c>
      <c r="B214" s="225" t="s">
        <v>450</v>
      </c>
      <c r="C214" s="116">
        <v>212</v>
      </c>
      <c r="D214" s="117" t="s">
        <v>427</v>
      </c>
      <c r="E214" s="130" t="s">
        <v>351</v>
      </c>
      <c r="F214" s="118" t="s">
        <v>352</v>
      </c>
      <c r="G214" s="118" t="s">
        <v>691</v>
      </c>
      <c r="H214" s="116" t="s">
        <v>33</v>
      </c>
      <c r="I214" s="63" t="s">
        <v>27</v>
      </c>
      <c r="J214" s="107">
        <v>2</v>
      </c>
      <c r="K214" s="52">
        <f>SUM(Reitoria!K215,Museu!K215,ESAG!K215,CEART!K215,FAED!K215,CEAD!K215,CEFID!K215,CERES!K215,CESFI!K215,CAV!K215,CCT!K215,CEO!K215,CEPLAN!K215,CEAVI!K215)</f>
        <v>89</v>
      </c>
      <c r="L214" s="30">
        <f>SUM((Reitoria!K215-Reitoria!L215),(Museu!K215-Museu!L215)*(ESAG!K215-ESAG!L215),(CEART!K215-CEART!L215),(FAED!K215-FAED!L215),(CEAD!K215-CEAD!L215),(CEFID!K215-CEFID!L215),(CERES!K215-CERES!L215),(CESFI!K215-CESFI!L215),(CAV!K215-CAV!L215),(CCT!K215-CCT!L215),(CEO!K215-CEO!L215),(CEPLAN!K215-CEPLAN!L215),(CEAVI!K215-CEAVI!L215))</f>
        <v>16</v>
      </c>
      <c r="M214" s="31">
        <f t="shared" si="9"/>
        <v>73</v>
      </c>
      <c r="N214" s="21">
        <f t="shared" si="10"/>
        <v>178</v>
      </c>
      <c r="O214" s="21">
        <f t="shared" si="11"/>
        <v>32</v>
      </c>
    </row>
    <row r="215" spans="1:15" ht="28.5" x14ac:dyDescent="0.25">
      <c r="A215" s="226"/>
      <c r="B215" s="226"/>
      <c r="C215" s="116">
        <v>213</v>
      </c>
      <c r="D215" s="117" t="s">
        <v>427</v>
      </c>
      <c r="E215" s="130" t="s">
        <v>353</v>
      </c>
      <c r="F215" s="118" t="s">
        <v>354</v>
      </c>
      <c r="G215" s="118" t="s">
        <v>691</v>
      </c>
      <c r="H215" s="116" t="s">
        <v>33</v>
      </c>
      <c r="I215" s="63" t="s">
        <v>27</v>
      </c>
      <c r="J215" s="107">
        <v>1.53</v>
      </c>
      <c r="K215" s="52">
        <f>SUM(Reitoria!K216,Museu!K216,ESAG!K216,CEART!K216,FAED!K216,CEAD!K216,CEFID!K216,CERES!K216,CESFI!K216,CAV!K216,CCT!K216,CEO!K216,CEPLAN!K216,CEAVI!K216)</f>
        <v>32</v>
      </c>
      <c r="L215" s="30">
        <f>SUM((Reitoria!K216-Reitoria!L216),(Museu!K216-Museu!L216)*(ESAG!K216-ESAG!L216),(CEART!K216-CEART!L216),(FAED!K216-FAED!L216),(CEAD!K216-CEAD!L216),(CEFID!K216-CEFID!L216),(CERES!K216-CERES!L216),(CESFI!K216-CESFI!L216),(CAV!K216-CAV!L216),(CCT!K216-CCT!L216),(CEO!K216-CEO!L216),(CEPLAN!K216-CEPLAN!L216),(CEAVI!K216-CEAVI!L216))</f>
        <v>5</v>
      </c>
      <c r="M215" s="31">
        <f t="shared" si="9"/>
        <v>27</v>
      </c>
      <c r="N215" s="21">
        <f t="shared" si="10"/>
        <v>48.96</v>
      </c>
      <c r="O215" s="21">
        <f t="shared" si="11"/>
        <v>7.65</v>
      </c>
    </row>
    <row r="216" spans="1:15" ht="28.5" x14ac:dyDescent="0.25">
      <c r="A216" s="226"/>
      <c r="B216" s="226"/>
      <c r="C216" s="116">
        <v>214</v>
      </c>
      <c r="D216" s="117" t="s">
        <v>427</v>
      </c>
      <c r="E216" s="116" t="s">
        <v>355</v>
      </c>
      <c r="F216" s="118" t="s">
        <v>356</v>
      </c>
      <c r="G216" s="118" t="s">
        <v>692</v>
      </c>
      <c r="H216" s="116" t="s">
        <v>33</v>
      </c>
      <c r="I216" s="116" t="s">
        <v>27</v>
      </c>
      <c r="J216" s="107">
        <v>4.0999999999999996</v>
      </c>
      <c r="K216" s="52">
        <f>SUM(Reitoria!K217,Museu!K217,ESAG!K217,CEART!K217,FAED!K217,CEAD!K217,CEFID!K217,CERES!K217,CESFI!K217,CAV!K217,CCT!K217,CEO!K217,CEPLAN!K217,CEAVI!K217)</f>
        <v>11</v>
      </c>
      <c r="L216" s="30">
        <f>SUM((Reitoria!K217-Reitoria!L217),(Museu!K217-Museu!L217)*(ESAG!K217-ESAG!L217),(CEART!K217-CEART!L217),(FAED!K217-FAED!L217),(CEAD!K217-CEAD!L217),(CEFID!K217-CEFID!L217),(CERES!K217-CERES!L217),(CESFI!K217-CESFI!L217),(CAV!K217-CAV!L217),(CCT!K217-CCT!L217),(CEO!K217-CEO!L217),(CEPLAN!K217-CEPLAN!L217),(CEAVI!K217-CEAVI!L217))</f>
        <v>0</v>
      </c>
      <c r="M216" s="31">
        <f t="shared" si="9"/>
        <v>11</v>
      </c>
      <c r="N216" s="21">
        <f t="shared" si="10"/>
        <v>45.099999999999994</v>
      </c>
      <c r="O216" s="21">
        <f t="shared" si="11"/>
        <v>0</v>
      </c>
    </row>
    <row r="217" spans="1:15" ht="71.25" x14ac:dyDescent="0.25">
      <c r="A217" s="226"/>
      <c r="B217" s="226"/>
      <c r="C217" s="116">
        <v>215</v>
      </c>
      <c r="D217" s="117" t="s">
        <v>427</v>
      </c>
      <c r="E217" s="116" t="s">
        <v>357</v>
      </c>
      <c r="F217" s="118" t="s">
        <v>693</v>
      </c>
      <c r="G217" s="118" t="s">
        <v>694</v>
      </c>
      <c r="H217" s="116" t="s">
        <v>25</v>
      </c>
      <c r="I217" s="63" t="s">
        <v>27</v>
      </c>
      <c r="J217" s="107">
        <v>1</v>
      </c>
      <c r="K217" s="52">
        <f>SUM(Reitoria!K218,Museu!K218,ESAG!K218,CEART!K218,FAED!K218,CEAD!K218,CEFID!K218,CERES!K218,CESFI!K218,CAV!K218,CCT!K218,CEO!K218,CEPLAN!K218,CEAVI!K218)</f>
        <v>513</v>
      </c>
      <c r="L217" s="30">
        <f>SUM((Reitoria!K218-Reitoria!L218),(Museu!K218-Museu!L218)*(ESAG!K218-ESAG!L218),(CEART!K218-CEART!L218),(FAED!K218-FAED!L218),(CEAD!K218-CEAD!L218),(CEFID!K218-CEFID!L218),(CERES!K218-CERES!L218),(CESFI!K218-CESFI!L218),(CAV!K218-CAV!L218),(CCT!K218-CCT!L218),(CEO!K218-CEO!L218),(CEPLAN!K218-CEPLAN!L218),(CEAVI!K218-CEAVI!L218))</f>
        <v>240</v>
      </c>
      <c r="M217" s="31">
        <f t="shared" si="9"/>
        <v>273</v>
      </c>
      <c r="N217" s="21">
        <f t="shared" si="10"/>
        <v>513</v>
      </c>
      <c r="O217" s="21">
        <f t="shared" si="11"/>
        <v>240</v>
      </c>
    </row>
    <row r="218" spans="1:15" ht="71.25" x14ac:dyDescent="0.25">
      <c r="A218" s="226"/>
      <c r="B218" s="226"/>
      <c r="C218" s="116">
        <v>216</v>
      </c>
      <c r="D218" s="117" t="s">
        <v>427</v>
      </c>
      <c r="E218" s="116" t="s">
        <v>358</v>
      </c>
      <c r="F218" s="118" t="s">
        <v>695</v>
      </c>
      <c r="G218" s="118" t="s">
        <v>694</v>
      </c>
      <c r="H218" s="116" t="s">
        <v>25</v>
      </c>
      <c r="I218" s="63" t="s">
        <v>27</v>
      </c>
      <c r="J218" s="107">
        <v>0.35</v>
      </c>
      <c r="K218" s="52">
        <f>SUM(Reitoria!K219,Museu!K219,ESAG!K219,CEART!K219,FAED!K219,CEAD!K219,CEFID!K219,CERES!K219,CESFI!K219,CAV!K219,CCT!K219,CEO!K219,CEPLAN!K219,CEAVI!K219)</f>
        <v>240</v>
      </c>
      <c r="L218" s="30">
        <f>SUM((Reitoria!K219-Reitoria!L219),(Museu!K219-Museu!L219)*(ESAG!K219-ESAG!L219),(CEART!K219-CEART!L219),(FAED!K219-FAED!L219),(CEAD!K219-CEAD!L219),(CEFID!K219-CEFID!L219),(CERES!K219-CERES!L219),(CESFI!K219-CESFI!L219),(CAV!K219-CAV!L219),(CCT!K219-CCT!L219),(CEO!K219-CEO!L219),(CEPLAN!K219-CEPLAN!L219),(CEAVI!K219-CEAVI!L219))</f>
        <v>50</v>
      </c>
      <c r="M218" s="31">
        <f t="shared" si="9"/>
        <v>190</v>
      </c>
      <c r="N218" s="21">
        <f t="shared" si="10"/>
        <v>84</v>
      </c>
      <c r="O218" s="21">
        <f t="shared" si="11"/>
        <v>17.5</v>
      </c>
    </row>
    <row r="219" spans="1:15" ht="85.5" x14ac:dyDescent="0.25">
      <c r="A219" s="226"/>
      <c r="B219" s="226"/>
      <c r="C219" s="116">
        <v>217</v>
      </c>
      <c r="D219" s="117" t="s">
        <v>427</v>
      </c>
      <c r="E219" s="116" t="s">
        <v>359</v>
      </c>
      <c r="F219" s="118" t="s">
        <v>696</v>
      </c>
      <c r="G219" s="118" t="s">
        <v>694</v>
      </c>
      <c r="H219" s="116" t="s">
        <v>25</v>
      </c>
      <c r="I219" s="63" t="s">
        <v>27</v>
      </c>
      <c r="J219" s="107">
        <v>1.8</v>
      </c>
      <c r="K219" s="52">
        <f>SUM(Reitoria!K220,Museu!K220,ESAG!K220,CEART!K220,FAED!K220,CEAD!K220,CEFID!K220,CERES!K220,CESFI!K220,CAV!K220,CCT!K220,CEO!K220,CEPLAN!K220,CEAVI!K220)</f>
        <v>150</v>
      </c>
      <c r="L219" s="30">
        <f>SUM((Reitoria!K220-Reitoria!L220),(Museu!K220-Museu!L220)*(ESAG!K220-ESAG!L220),(CEART!K220-CEART!L220),(FAED!K220-FAED!L220),(CEAD!K220-CEAD!L220),(CEFID!K220-CEFID!L220),(CERES!K220-CERES!L220),(CESFI!K220-CESFI!L220),(CAV!K220-CAV!L220),(CCT!K220-CCT!L220),(CEO!K220-CEO!L220),(CEPLAN!K220-CEPLAN!L220),(CEAVI!K220-CEAVI!L220))</f>
        <v>100</v>
      </c>
      <c r="M219" s="31">
        <f t="shared" si="9"/>
        <v>50</v>
      </c>
      <c r="N219" s="21">
        <f t="shared" si="10"/>
        <v>270</v>
      </c>
      <c r="O219" s="21">
        <f t="shared" si="11"/>
        <v>180</v>
      </c>
    </row>
    <row r="220" spans="1:15" ht="57" x14ac:dyDescent="0.25">
      <c r="A220" s="226"/>
      <c r="B220" s="226"/>
      <c r="C220" s="116">
        <v>218</v>
      </c>
      <c r="D220" s="117" t="s">
        <v>424</v>
      </c>
      <c r="E220" s="116" t="s">
        <v>360</v>
      </c>
      <c r="F220" s="118" t="s">
        <v>774</v>
      </c>
      <c r="G220" s="118" t="s">
        <v>697</v>
      </c>
      <c r="H220" s="116" t="s">
        <v>25</v>
      </c>
      <c r="I220" s="63" t="s">
        <v>27</v>
      </c>
      <c r="J220" s="107">
        <v>2</v>
      </c>
      <c r="K220" s="52">
        <f>SUM(Reitoria!K221,Museu!K221,ESAG!K221,CEART!K221,FAED!K221,CEAD!K221,CEFID!K221,CERES!K221,CESFI!K221,CAV!K221,CCT!K221,CEO!K221,CEPLAN!K221,CEAVI!K221)</f>
        <v>190</v>
      </c>
      <c r="L220" s="30">
        <f>SUM((Reitoria!K221-Reitoria!L221),(Museu!K221-Museu!L221)*(ESAG!K221-ESAG!L221),(CEART!K221-CEART!L221),(FAED!K221-FAED!L221),(CEAD!K221-CEAD!L221),(CEFID!K221-CEFID!L221),(CERES!K221-CERES!L221),(CESFI!K221-CESFI!L221),(CAV!K221-CAV!L221),(CCT!K221-CCT!L221),(CEO!K221-CEO!L221),(CEPLAN!K221-CEPLAN!L221),(CEAVI!K221-CEAVI!L221))</f>
        <v>80</v>
      </c>
      <c r="M220" s="31">
        <f t="shared" si="9"/>
        <v>110</v>
      </c>
      <c r="N220" s="21">
        <f t="shared" si="10"/>
        <v>380</v>
      </c>
      <c r="O220" s="21">
        <f t="shared" si="11"/>
        <v>160</v>
      </c>
    </row>
    <row r="221" spans="1:15" ht="42.75" x14ac:dyDescent="0.25">
      <c r="A221" s="226"/>
      <c r="B221" s="226"/>
      <c r="C221" s="116">
        <v>219</v>
      </c>
      <c r="D221" s="117" t="s">
        <v>427</v>
      </c>
      <c r="E221" s="116" t="s">
        <v>361</v>
      </c>
      <c r="F221" s="118" t="s">
        <v>362</v>
      </c>
      <c r="G221" s="118" t="s">
        <v>697</v>
      </c>
      <c r="H221" s="116" t="s">
        <v>25</v>
      </c>
      <c r="I221" s="63" t="s">
        <v>27</v>
      </c>
      <c r="J221" s="107">
        <v>3.81</v>
      </c>
      <c r="K221" s="52">
        <f>SUM(Reitoria!K222,Museu!K222,ESAG!K222,CEART!K222,FAED!K222,CEAD!K222,CEFID!K222,CERES!K222,CESFI!K222,CAV!K222,CCT!K222,CEO!K222,CEPLAN!K222,CEAVI!K222)</f>
        <v>439</v>
      </c>
      <c r="L221" s="30">
        <f>SUM((Reitoria!K222-Reitoria!L222),(Museu!K222-Museu!L222)*(ESAG!K222-ESAG!L222),(CEART!K222-CEART!L222),(FAED!K222-FAED!L222),(CEAD!K222-CEAD!L222),(CEFID!K222-CEFID!L222),(CERES!K222-CERES!L222),(CESFI!K222-CESFI!L222),(CAV!K222-CAV!L222),(CCT!K222-CCT!L222),(CEO!K222-CEO!L222),(CEPLAN!K222-CEPLAN!L222),(CEAVI!K222-CEAVI!L222))</f>
        <v>285</v>
      </c>
      <c r="M221" s="31">
        <f t="shared" si="9"/>
        <v>154</v>
      </c>
      <c r="N221" s="21">
        <f t="shared" si="10"/>
        <v>1672.59</v>
      </c>
      <c r="O221" s="21">
        <f t="shared" si="11"/>
        <v>1085.8499999999999</v>
      </c>
    </row>
    <row r="222" spans="1:15" ht="57" x14ac:dyDescent="0.25">
      <c r="A222" s="226"/>
      <c r="B222" s="226"/>
      <c r="C222" s="116">
        <v>220</v>
      </c>
      <c r="D222" s="117" t="s">
        <v>427</v>
      </c>
      <c r="E222" s="116" t="s">
        <v>363</v>
      </c>
      <c r="F222" s="118" t="s">
        <v>364</v>
      </c>
      <c r="G222" s="118" t="s">
        <v>698</v>
      </c>
      <c r="H222" s="116" t="s">
        <v>25</v>
      </c>
      <c r="I222" s="63" t="s">
        <v>27</v>
      </c>
      <c r="J222" s="107">
        <v>22.1</v>
      </c>
      <c r="K222" s="52">
        <f>SUM(Reitoria!K223,Museu!K223,ESAG!K223,CEART!K223,FAED!K223,CEAD!K223,CEFID!K223,CERES!K223,CESFI!K223,CAV!K223,CCT!K223,CEO!K223,CEPLAN!K223,CEAVI!K223)</f>
        <v>6</v>
      </c>
      <c r="L222" s="30">
        <f>SUM((Reitoria!K223-Reitoria!L223),(Museu!K223-Museu!L223)*(ESAG!K223-ESAG!L223),(CEART!K223-CEART!L223),(FAED!K223-FAED!L223),(CEAD!K223-CEAD!L223),(CEFID!K223-CEFID!L223),(CERES!K223-CERES!L223),(CESFI!K223-CESFI!L223),(CAV!K223-CAV!L223),(CCT!K223-CCT!L223),(CEO!K223-CEO!L223),(CEPLAN!K223-CEPLAN!L223),(CEAVI!K223-CEAVI!L223))</f>
        <v>3</v>
      </c>
      <c r="M222" s="31">
        <f t="shared" si="9"/>
        <v>3</v>
      </c>
      <c r="N222" s="21">
        <f t="shared" si="10"/>
        <v>132.60000000000002</v>
      </c>
      <c r="O222" s="21">
        <f t="shared" si="11"/>
        <v>66.300000000000011</v>
      </c>
    </row>
    <row r="223" spans="1:15" ht="57" x14ac:dyDescent="0.25">
      <c r="A223" s="226"/>
      <c r="B223" s="226"/>
      <c r="C223" s="116">
        <v>221</v>
      </c>
      <c r="D223" s="117" t="s">
        <v>427</v>
      </c>
      <c r="E223" s="116" t="s">
        <v>365</v>
      </c>
      <c r="F223" s="118" t="s">
        <v>366</v>
      </c>
      <c r="G223" s="118" t="s">
        <v>699</v>
      </c>
      <c r="H223" s="116" t="s">
        <v>25</v>
      </c>
      <c r="I223" s="63" t="s">
        <v>27</v>
      </c>
      <c r="J223" s="110">
        <v>1.04</v>
      </c>
      <c r="K223" s="52">
        <f>SUM(Reitoria!K224,Museu!K224,ESAG!K224,CEART!K224,FAED!K224,CEAD!K224,CEFID!K224,CERES!K224,CESFI!K224,CAV!K224,CCT!K224,CEO!K224,CEPLAN!K224,CEAVI!K224)</f>
        <v>168</v>
      </c>
      <c r="L223" s="30">
        <f>SUM((Reitoria!K224-Reitoria!L224),(Museu!K224-Museu!L224)*(ESAG!K224-ESAG!L224),(CEART!K224-CEART!L224),(FAED!K224-FAED!L224),(CEAD!K224-CEAD!L224),(CEFID!K224-CEFID!L224),(CERES!K224-CERES!L224),(CESFI!K224-CESFI!L224),(CAV!K224-CAV!L224),(CCT!K224-CCT!L224),(CEO!K224-CEO!L224),(CEPLAN!K224-CEPLAN!L224),(CEAVI!K224-CEAVI!L224))</f>
        <v>46</v>
      </c>
      <c r="M223" s="31">
        <f t="shared" si="9"/>
        <v>122</v>
      </c>
      <c r="N223" s="21">
        <f t="shared" si="10"/>
        <v>174.72</v>
      </c>
      <c r="O223" s="21">
        <f t="shared" si="11"/>
        <v>47.84</v>
      </c>
    </row>
    <row r="224" spans="1:15" ht="28.5" x14ac:dyDescent="0.25">
      <c r="A224" s="226"/>
      <c r="B224" s="226"/>
      <c r="C224" s="116">
        <v>222</v>
      </c>
      <c r="D224" s="117" t="s">
        <v>427</v>
      </c>
      <c r="E224" s="116" t="s">
        <v>367</v>
      </c>
      <c r="F224" s="118" t="s">
        <v>368</v>
      </c>
      <c r="G224" s="118" t="s">
        <v>700</v>
      </c>
      <c r="H224" s="116" t="s">
        <v>28</v>
      </c>
      <c r="I224" s="63" t="s">
        <v>27</v>
      </c>
      <c r="J224" s="110">
        <v>3</v>
      </c>
      <c r="K224" s="52">
        <f>SUM(Reitoria!K225,Museu!K225,ESAG!K225,CEART!K225,FAED!K225,CEAD!K225,CEFID!K225,CERES!K225,CESFI!K225,CAV!K225,CCT!K225,CEO!K225,CEPLAN!K225,CEAVI!K225)</f>
        <v>52</v>
      </c>
      <c r="L224" s="30">
        <f>SUM((Reitoria!K225-Reitoria!L225),(Museu!K225-Museu!L225)*(ESAG!K225-ESAG!L225),(CEART!K225-CEART!L225),(FAED!K225-FAED!L225),(CEAD!K225-CEAD!L225),(CEFID!K225-CEFID!L225),(CERES!K225-CERES!L225),(CESFI!K225-CESFI!L225),(CAV!K225-CAV!L225),(CCT!K225-CCT!L225),(CEO!K225-CEO!L225),(CEPLAN!K225-CEPLAN!L225),(CEAVI!K225-CEAVI!L225))</f>
        <v>45</v>
      </c>
      <c r="M224" s="31">
        <f t="shared" si="9"/>
        <v>7</v>
      </c>
      <c r="N224" s="21">
        <f t="shared" si="10"/>
        <v>156</v>
      </c>
      <c r="O224" s="21">
        <f t="shared" si="11"/>
        <v>135</v>
      </c>
    </row>
    <row r="225" spans="1:15" ht="57" x14ac:dyDescent="0.25">
      <c r="A225" s="226"/>
      <c r="B225" s="226"/>
      <c r="C225" s="116">
        <v>223</v>
      </c>
      <c r="D225" s="126" t="s">
        <v>427</v>
      </c>
      <c r="E225" s="116" t="s">
        <v>701</v>
      </c>
      <c r="F225" s="118" t="s">
        <v>369</v>
      </c>
      <c r="G225" s="118" t="s">
        <v>702</v>
      </c>
      <c r="H225" s="116" t="s">
        <v>25</v>
      </c>
      <c r="I225" s="63" t="s">
        <v>27</v>
      </c>
      <c r="J225" s="110">
        <v>0.5</v>
      </c>
      <c r="K225" s="52">
        <f>SUM(Reitoria!K226,Museu!K226,ESAG!K226,CEART!K226,FAED!K226,CEAD!K226,CEFID!K226,CERES!K226,CESFI!K226,CAV!K226,CCT!K226,CEO!K226,CEPLAN!K226,CEAVI!K226)</f>
        <v>1220</v>
      </c>
      <c r="L225" s="30">
        <f>SUM((Reitoria!K226-Reitoria!L226),(Museu!K226-Museu!L226)*(ESAG!K226-ESAG!L226),(CEART!K226-CEART!L226),(FAED!K226-FAED!L226),(CEAD!K226-CEAD!L226),(CEFID!K226-CEFID!L226),(CERES!K226-CERES!L226),(CESFI!K226-CESFI!L226),(CAV!K226-CAV!L226),(CCT!K226-CCT!L226),(CEO!K226-CEO!L226),(CEPLAN!K226-CEPLAN!L226),(CEAVI!K226-CEAVI!L226))</f>
        <v>670</v>
      </c>
      <c r="M225" s="31">
        <f t="shared" si="9"/>
        <v>550</v>
      </c>
      <c r="N225" s="21">
        <f t="shared" si="10"/>
        <v>610</v>
      </c>
      <c r="O225" s="21">
        <f t="shared" si="11"/>
        <v>335</v>
      </c>
    </row>
    <row r="226" spans="1:15" ht="42.75" x14ac:dyDescent="0.25">
      <c r="A226" s="226"/>
      <c r="B226" s="226"/>
      <c r="C226" s="116">
        <v>224</v>
      </c>
      <c r="D226" s="117" t="s">
        <v>427</v>
      </c>
      <c r="E226" s="116" t="s">
        <v>370</v>
      </c>
      <c r="F226" s="118" t="s">
        <v>371</v>
      </c>
      <c r="G226" s="118" t="s">
        <v>703</v>
      </c>
      <c r="H226" s="116" t="s">
        <v>40</v>
      </c>
      <c r="I226" s="63" t="s">
        <v>27</v>
      </c>
      <c r="J226" s="110">
        <v>14</v>
      </c>
      <c r="K226" s="52">
        <f>SUM(Reitoria!K227,Museu!K227,ESAG!K227,CEART!K227,FAED!K227,CEAD!K227,CEFID!K227,CERES!K227,CESFI!K227,CAV!K227,CCT!K227,CEO!K227,CEPLAN!K227,CEAVI!K227)</f>
        <v>24</v>
      </c>
      <c r="L226" s="30">
        <f>SUM((Reitoria!K227-Reitoria!L227),(Museu!K227-Museu!L227)*(ESAG!K227-ESAG!L227),(CEART!K227-CEART!L227),(FAED!K227-FAED!L227),(CEAD!K227-CEAD!L227),(CEFID!K227-CEFID!L227),(CERES!K227-CERES!L227),(CESFI!K227-CESFI!L227),(CAV!K227-CAV!L227),(CCT!K227-CCT!L227),(CEO!K227-CEO!L227),(CEPLAN!K227-CEPLAN!L227),(CEAVI!K227-CEAVI!L227))</f>
        <v>7</v>
      </c>
      <c r="M226" s="31">
        <f t="shared" si="9"/>
        <v>17</v>
      </c>
      <c r="N226" s="21">
        <f t="shared" si="10"/>
        <v>336</v>
      </c>
      <c r="O226" s="21">
        <f t="shared" si="11"/>
        <v>98</v>
      </c>
    </row>
    <row r="227" spans="1:15" ht="42.75" x14ac:dyDescent="0.25">
      <c r="A227" s="226"/>
      <c r="B227" s="226"/>
      <c r="C227" s="116">
        <v>225</v>
      </c>
      <c r="D227" s="126" t="s">
        <v>704</v>
      </c>
      <c r="E227" s="116" t="s">
        <v>372</v>
      </c>
      <c r="F227" s="118" t="s">
        <v>775</v>
      </c>
      <c r="G227" s="118" t="s">
        <v>705</v>
      </c>
      <c r="H227" s="116" t="s">
        <v>25</v>
      </c>
      <c r="I227" s="63" t="s">
        <v>373</v>
      </c>
      <c r="J227" s="110">
        <v>0.49</v>
      </c>
      <c r="K227" s="52">
        <f>SUM(Reitoria!K228,Museu!K228,ESAG!K228,CEART!K228,FAED!K228,CEAD!K228,CEFID!K228,CERES!K228,CESFI!K228,CAV!K228,CCT!K228,CEO!K228,CEPLAN!K228,CEAVI!K228)</f>
        <v>95</v>
      </c>
      <c r="L227" s="30">
        <f>SUM((Reitoria!K228-Reitoria!L228),(Museu!K228-Museu!L228)*(ESAG!K228-ESAG!L228),(CEART!K228-CEART!L228),(FAED!K228-FAED!L228),(CEAD!K228-CEAD!L228),(CEFID!K228-CEFID!L228),(CERES!K228-CERES!L228),(CESFI!K228-CESFI!L228),(CAV!K228-CAV!L228),(CCT!K228-CCT!L228),(CEO!K228-CEO!L228),(CEPLAN!K228-CEPLAN!L228),(CEAVI!K228-CEAVI!L228))</f>
        <v>37</v>
      </c>
      <c r="M227" s="31">
        <f t="shared" si="9"/>
        <v>58</v>
      </c>
      <c r="N227" s="21">
        <f t="shared" si="10"/>
        <v>46.55</v>
      </c>
      <c r="O227" s="21">
        <f t="shared" si="11"/>
        <v>18.13</v>
      </c>
    </row>
    <row r="228" spans="1:15" ht="42.75" x14ac:dyDescent="0.25">
      <c r="A228" s="226"/>
      <c r="B228" s="226"/>
      <c r="C228" s="116">
        <v>226</v>
      </c>
      <c r="D228" s="117" t="s">
        <v>704</v>
      </c>
      <c r="E228" s="116" t="s">
        <v>374</v>
      </c>
      <c r="F228" s="118" t="s">
        <v>776</v>
      </c>
      <c r="G228" s="118" t="s">
        <v>705</v>
      </c>
      <c r="H228" s="116" t="s">
        <v>25</v>
      </c>
      <c r="I228" s="63" t="s">
        <v>373</v>
      </c>
      <c r="J228" s="110">
        <v>0.49</v>
      </c>
      <c r="K228" s="52">
        <f>SUM(Reitoria!K229,Museu!K229,ESAG!K229,CEART!K229,FAED!K229,CEAD!K229,CEFID!K229,CERES!K229,CESFI!K229,CAV!K229,CCT!K229,CEO!K229,CEPLAN!K229,CEAVI!K229)</f>
        <v>95</v>
      </c>
      <c r="L228" s="30">
        <f>SUM((Reitoria!K229-Reitoria!L229),(Museu!K229-Museu!L229)*(ESAG!K229-ESAG!L229),(CEART!K229-CEART!L229),(FAED!K229-FAED!L229),(CEAD!K229-CEAD!L229),(CEFID!K229-CEFID!L229),(CERES!K229-CERES!L229),(CESFI!K229-CESFI!L229),(CAV!K229-CAV!L229),(CCT!K229-CCT!L229),(CEO!K229-CEO!L229),(CEPLAN!K229-CEPLAN!L229),(CEAVI!K229-CEAVI!L229))</f>
        <v>42</v>
      </c>
      <c r="M228" s="31">
        <f t="shared" si="9"/>
        <v>53</v>
      </c>
      <c r="N228" s="21">
        <f t="shared" si="10"/>
        <v>46.55</v>
      </c>
      <c r="O228" s="21">
        <f t="shared" si="11"/>
        <v>20.58</v>
      </c>
    </row>
    <row r="229" spans="1:15" ht="42.75" x14ac:dyDescent="0.25">
      <c r="A229" s="226"/>
      <c r="B229" s="226"/>
      <c r="C229" s="116">
        <v>227</v>
      </c>
      <c r="D229" s="117" t="s">
        <v>704</v>
      </c>
      <c r="E229" s="116" t="s">
        <v>375</v>
      </c>
      <c r="F229" s="118" t="s">
        <v>777</v>
      </c>
      <c r="G229" s="118" t="s">
        <v>705</v>
      </c>
      <c r="H229" s="116" t="s">
        <v>25</v>
      </c>
      <c r="I229" s="63" t="s">
        <v>373</v>
      </c>
      <c r="J229" s="110">
        <v>0.49</v>
      </c>
      <c r="K229" s="52">
        <f>SUM(Reitoria!K230,Museu!K230,ESAG!K230,CEART!K230,FAED!K230,CEAD!K230,CEFID!K230,CERES!K230,CESFI!K230,CAV!K230,CCT!K230,CEO!K230,CEPLAN!K230,CEAVI!K230)</f>
        <v>95</v>
      </c>
      <c r="L229" s="30">
        <f>SUM((Reitoria!K230-Reitoria!L230),(Museu!K230-Museu!L230)*(ESAG!K230-ESAG!L230),(CEART!K230-CEART!L230),(FAED!K230-FAED!L230),(CEAD!K230-CEAD!L230),(CEFID!K230-CEFID!L230),(CERES!K230-CERES!L230),(CESFI!K230-CESFI!L230),(CAV!K230-CAV!L230),(CCT!K230-CCT!L230),(CEO!K230-CEO!L230),(CEPLAN!K230-CEPLAN!L230),(CEAVI!K230-CEAVI!L230))</f>
        <v>42</v>
      </c>
      <c r="M229" s="31">
        <f t="shared" si="9"/>
        <v>53</v>
      </c>
      <c r="N229" s="21">
        <f t="shared" si="10"/>
        <v>46.55</v>
      </c>
      <c r="O229" s="21">
        <f t="shared" si="11"/>
        <v>20.58</v>
      </c>
    </row>
    <row r="230" spans="1:15" ht="42.75" x14ac:dyDescent="0.25">
      <c r="A230" s="226"/>
      <c r="B230" s="226"/>
      <c r="C230" s="116">
        <v>228</v>
      </c>
      <c r="D230" s="117" t="s">
        <v>704</v>
      </c>
      <c r="E230" s="116" t="s">
        <v>376</v>
      </c>
      <c r="F230" s="118" t="s">
        <v>778</v>
      </c>
      <c r="G230" s="118" t="s">
        <v>705</v>
      </c>
      <c r="H230" s="116" t="s">
        <v>25</v>
      </c>
      <c r="I230" s="63" t="s">
        <v>373</v>
      </c>
      <c r="J230" s="110">
        <v>0.49</v>
      </c>
      <c r="K230" s="52">
        <f>SUM(Reitoria!K231,Museu!K231,ESAG!K231,CEART!K231,FAED!K231,CEAD!K231,CEFID!K231,CERES!K231,CESFI!K231,CAV!K231,CCT!K231,CEO!K231,CEPLAN!K231,CEAVI!K231)</f>
        <v>95</v>
      </c>
      <c r="L230" s="30">
        <f>SUM((Reitoria!K231-Reitoria!L231),(Museu!K231-Museu!L231)*(ESAG!K231-ESAG!L231),(CEART!K231-CEART!L231),(FAED!K231-FAED!L231),(CEAD!K231-CEAD!L231),(CEFID!K231-CEFID!L231),(CERES!K231-CERES!L231),(CESFI!K231-CESFI!L231),(CAV!K231-CAV!L231),(CCT!K231-CCT!L231),(CEO!K231-CEO!L231),(CEPLAN!K231-CEPLAN!L231),(CEAVI!K231-CEAVI!L231))</f>
        <v>42</v>
      </c>
      <c r="M230" s="31">
        <f t="shared" si="9"/>
        <v>53</v>
      </c>
      <c r="N230" s="21">
        <f t="shared" si="10"/>
        <v>46.55</v>
      </c>
      <c r="O230" s="21">
        <f t="shared" si="11"/>
        <v>20.58</v>
      </c>
    </row>
    <row r="231" spans="1:15" ht="42.75" x14ac:dyDescent="0.25">
      <c r="A231" s="226"/>
      <c r="B231" s="226"/>
      <c r="C231" s="116">
        <v>229</v>
      </c>
      <c r="D231" s="117" t="s">
        <v>704</v>
      </c>
      <c r="E231" s="116" t="s">
        <v>377</v>
      </c>
      <c r="F231" s="118" t="s">
        <v>779</v>
      </c>
      <c r="G231" s="118" t="s">
        <v>705</v>
      </c>
      <c r="H231" s="116" t="s">
        <v>25</v>
      </c>
      <c r="I231" s="63" t="s">
        <v>373</v>
      </c>
      <c r="J231" s="110">
        <v>0.49</v>
      </c>
      <c r="K231" s="52">
        <f>SUM(Reitoria!K232,Museu!K232,ESAG!K232,CEART!K232,FAED!K232,CEAD!K232,CEFID!K232,CERES!K232,CESFI!K232,CAV!K232,CCT!K232,CEO!K232,CEPLAN!K232,CEAVI!K232)</f>
        <v>95</v>
      </c>
      <c r="L231" s="30">
        <f>SUM((Reitoria!K232-Reitoria!L232),(Museu!K232-Museu!L232)*(ESAG!K232-ESAG!L232),(CEART!K232-CEART!L232),(FAED!K232-FAED!L232),(CEAD!K232-CEAD!L232),(CEFID!K232-CEFID!L232),(CERES!K232-CERES!L232),(CESFI!K232-CESFI!L232),(CAV!K232-CAV!L232),(CCT!K232-CCT!L232),(CEO!K232-CEO!L232),(CEPLAN!K232-CEPLAN!L232),(CEAVI!K232-CEAVI!L232))</f>
        <v>42</v>
      </c>
      <c r="M231" s="31">
        <f t="shared" si="9"/>
        <v>53</v>
      </c>
      <c r="N231" s="21">
        <f t="shared" si="10"/>
        <v>46.55</v>
      </c>
      <c r="O231" s="21">
        <f t="shared" si="11"/>
        <v>20.58</v>
      </c>
    </row>
    <row r="232" spans="1:15" ht="42.75" x14ac:dyDescent="0.25">
      <c r="A232" s="226"/>
      <c r="B232" s="226"/>
      <c r="C232" s="116">
        <v>230</v>
      </c>
      <c r="D232" s="117" t="s">
        <v>704</v>
      </c>
      <c r="E232" s="116" t="s">
        <v>378</v>
      </c>
      <c r="F232" s="118" t="s">
        <v>780</v>
      </c>
      <c r="G232" s="118" t="s">
        <v>705</v>
      </c>
      <c r="H232" s="116" t="s">
        <v>25</v>
      </c>
      <c r="I232" s="63" t="s">
        <v>373</v>
      </c>
      <c r="J232" s="110">
        <v>0.49</v>
      </c>
      <c r="K232" s="52">
        <f>SUM(Reitoria!K233,Museu!K233,ESAG!K233,CEART!K233,FAED!K233,CEAD!K233,CEFID!K233,CERES!K233,CESFI!K233,CAV!K233,CCT!K233,CEO!K233,CEPLAN!K233,CEAVI!K233)</f>
        <v>95</v>
      </c>
      <c r="L232" s="30">
        <f>SUM((Reitoria!K233-Reitoria!L233),(Museu!K233-Museu!L233)*(ESAG!K233-ESAG!L233),(CEART!K233-CEART!L233),(FAED!K233-FAED!L233),(CEAD!K233-CEAD!L233),(CEFID!K233-CEFID!L233),(CERES!K233-CERES!L233),(CESFI!K233-CESFI!L233),(CAV!K233-CAV!L233),(CCT!K233-CCT!L233),(CEO!K233-CEO!L233),(CEPLAN!K233-CEPLAN!L233),(CEAVI!K233-CEAVI!L233))</f>
        <v>37</v>
      </c>
      <c r="M232" s="31">
        <f t="shared" si="9"/>
        <v>58</v>
      </c>
      <c r="N232" s="21">
        <f t="shared" si="10"/>
        <v>46.55</v>
      </c>
      <c r="O232" s="21">
        <f t="shared" si="11"/>
        <v>18.13</v>
      </c>
    </row>
    <row r="233" spans="1:15" ht="57" x14ac:dyDescent="0.25">
      <c r="A233" s="226"/>
      <c r="B233" s="226"/>
      <c r="C233" s="116">
        <v>231</v>
      </c>
      <c r="D233" s="117" t="s">
        <v>704</v>
      </c>
      <c r="E233" s="116" t="s">
        <v>379</v>
      </c>
      <c r="F233" s="118" t="s">
        <v>380</v>
      </c>
      <c r="G233" s="118" t="s">
        <v>706</v>
      </c>
      <c r="H233" s="116" t="s">
        <v>25</v>
      </c>
      <c r="I233" s="63" t="s">
        <v>373</v>
      </c>
      <c r="J233" s="110">
        <v>6</v>
      </c>
      <c r="K233" s="52">
        <f>SUM(Reitoria!K234,Museu!K234,ESAG!K234,CEART!K234,FAED!K234,CEAD!K234,CEFID!K234,CERES!K234,CESFI!K234,CAV!K234,CCT!K234,CEO!K234,CEPLAN!K234,CEAVI!K234)</f>
        <v>46</v>
      </c>
      <c r="L233" s="30">
        <f>SUM((Reitoria!K234-Reitoria!L234),(Museu!K234-Museu!L234)*(ESAG!K234-ESAG!L234),(CEART!K234-CEART!L234),(FAED!K234-FAED!L234),(CEAD!K234-CEAD!L234),(CEFID!K234-CEFID!L234),(CERES!K234-CERES!L234),(CESFI!K234-CESFI!L234),(CAV!K234-CAV!L234),(CCT!K234-CCT!L234),(CEO!K234-CEO!L234),(CEPLAN!K234-CEPLAN!L234),(CEAVI!K234-CEAVI!L234))</f>
        <v>30</v>
      </c>
      <c r="M233" s="31">
        <f t="shared" si="9"/>
        <v>16</v>
      </c>
      <c r="N233" s="21">
        <f t="shared" si="10"/>
        <v>276</v>
      </c>
      <c r="O233" s="21">
        <f t="shared" si="11"/>
        <v>180</v>
      </c>
    </row>
    <row r="234" spans="1:15" ht="57" x14ac:dyDescent="0.25">
      <c r="A234" s="226"/>
      <c r="B234" s="226"/>
      <c r="C234" s="116">
        <v>232</v>
      </c>
      <c r="D234" s="117" t="s">
        <v>704</v>
      </c>
      <c r="E234" s="116" t="s">
        <v>381</v>
      </c>
      <c r="F234" s="118" t="s">
        <v>382</v>
      </c>
      <c r="G234" s="118" t="s">
        <v>706</v>
      </c>
      <c r="H234" s="116" t="s">
        <v>25</v>
      </c>
      <c r="I234" s="63" t="s">
        <v>373</v>
      </c>
      <c r="J234" s="110">
        <v>2.6</v>
      </c>
      <c r="K234" s="52">
        <f>SUM(Reitoria!K235,Museu!K235,ESAG!K235,CEART!K235,FAED!K235,CEAD!K235,CEFID!K235,CERES!K235,CESFI!K235,CAV!K235,CCT!K235,CEO!K235,CEPLAN!K235,CEAVI!K235)</f>
        <v>60</v>
      </c>
      <c r="L234" s="30">
        <f>SUM((Reitoria!K235-Reitoria!L235),(Museu!K235-Museu!L235)*(ESAG!K235-ESAG!L235),(CEART!K235-CEART!L235),(FAED!K235-FAED!L235),(CEAD!K235-CEAD!L235),(CEFID!K235-CEFID!L235),(CERES!K235-CERES!L235),(CESFI!K235-CESFI!L235),(CAV!K235-CAV!L235),(CCT!K235-CCT!L235),(CEO!K235-CEO!L235),(CEPLAN!K235-CEPLAN!L235),(CEAVI!K235-CEAVI!L235))</f>
        <v>40</v>
      </c>
      <c r="M234" s="31">
        <f t="shared" si="9"/>
        <v>20</v>
      </c>
      <c r="N234" s="21">
        <f t="shared" si="10"/>
        <v>156</v>
      </c>
      <c r="O234" s="21">
        <f t="shared" si="11"/>
        <v>104</v>
      </c>
    </row>
    <row r="235" spans="1:15" ht="57" x14ac:dyDescent="0.25">
      <c r="A235" s="226"/>
      <c r="B235" s="226"/>
      <c r="C235" s="116">
        <v>233</v>
      </c>
      <c r="D235" s="117" t="s">
        <v>704</v>
      </c>
      <c r="E235" s="116" t="s">
        <v>383</v>
      </c>
      <c r="F235" s="118" t="s">
        <v>384</v>
      </c>
      <c r="G235" s="118" t="s">
        <v>706</v>
      </c>
      <c r="H235" s="116" t="s">
        <v>25</v>
      </c>
      <c r="I235" s="63" t="s">
        <v>373</v>
      </c>
      <c r="J235" s="110">
        <v>1.5</v>
      </c>
      <c r="K235" s="52">
        <f>SUM(Reitoria!K236,Museu!K236,ESAG!K236,CEART!K236,FAED!K236,CEAD!K236,CEFID!K236,CERES!K236,CESFI!K236,CAV!K236,CCT!K236,CEO!K236,CEPLAN!K236,CEAVI!K236)</f>
        <v>56</v>
      </c>
      <c r="L235" s="30">
        <f>SUM((Reitoria!K236-Reitoria!L236),(Museu!K236-Museu!L236)*(ESAG!K236-ESAG!L236),(CEART!K236-CEART!L236),(FAED!K236-FAED!L236),(CEAD!K236-CEAD!L236),(CEFID!K236-CEFID!L236),(CERES!K236-CERES!L236),(CESFI!K236-CESFI!L236),(CAV!K236-CAV!L236),(CCT!K236-CCT!L236),(CEO!K236-CEO!L236),(CEPLAN!K236-CEPLAN!L236),(CEAVI!K236-CEAVI!L236))</f>
        <v>40</v>
      </c>
      <c r="M235" s="31">
        <f t="shared" si="9"/>
        <v>16</v>
      </c>
      <c r="N235" s="21">
        <f t="shared" si="10"/>
        <v>84</v>
      </c>
      <c r="O235" s="21">
        <f t="shared" si="11"/>
        <v>60</v>
      </c>
    </row>
    <row r="236" spans="1:15" x14ac:dyDescent="0.25">
      <c r="A236" s="226"/>
      <c r="B236" s="226"/>
      <c r="C236" s="116">
        <v>234</v>
      </c>
      <c r="D236" s="117" t="s">
        <v>704</v>
      </c>
      <c r="E236" s="116" t="s">
        <v>707</v>
      </c>
      <c r="F236" s="118" t="s">
        <v>708</v>
      </c>
      <c r="G236" s="118" t="s">
        <v>706</v>
      </c>
      <c r="H236" s="116" t="s">
        <v>25</v>
      </c>
      <c r="I236" s="63" t="s">
        <v>373</v>
      </c>
      <c r="J236" s="110">
        <v>7.5</v>
      </c>
      <c r="K236" s="52">
        <f>SUM(Reitoria!K237,Museu!K237,ESAG!K237,CEART!K237,FAED!K237,CEAD!K237,CEFID!K237,CERES!K237,CESFI!K237,CAV!K237,CCT!K237,CEO!K237,CEPLAN!K237,CEAVI!K237)</f>
        <v>10</v>
      </c>
      <c r="L236" s="30">
        <f>SUM((Reitoria!K237-Reitoria!L237),(Museu!K237-Museu!L237)*(ESAG!K237-ESAG!L237),(CEART!K237-CEART!L237),(FAED!K237-FAED!L237),(CEAD!K237-CEAD!L237),(CEFID!K237-CEFID!L237),(CERES!K237-CERES!L237),(CESFI!K237-CESFI!L237),(CAV!K237-CAV!L237),(CCT!K237-CCT!L237),(CEO!K237-CEO!L237),(CEPLAN!K237-CEPLAN!L237),(CEAVI!K237-CEAVI!L237))</f>
        <v>0</v>
      </c>
      <c r="M236" s="31">
        <f t="shared" si="9"/>
        <v>10</v>
      </c>
      <c r="N236" s="21">
        <f t="shared" si="10"/>
        <v>75</v>
      </c>
      <c r="O236" s="21">
        <f t="shared" si="11"/>
        <v>0</v>
      </c>
    </row>
    <row r="237" spans="1:15" x14ac:dyDescent="0.25">
      <c r="A237" s="226"/>
      <c r="B237" s="226"/>
      <c r="C237" s="116">
        <v>235</v>
      </c>
      <c r="D237" s="117" t="s">
        <v>704</v>
      </c>
      <c r="E237" s="116" t="s">
        <v>709</v>
      </c>
      <c r="F237" s="118" t="s">
        <v>710</v>
      </c>
      <c r="G237" s="118" t="s">
        <v>706</v>
      </c>
      <c r="H237" s="116" t="s">
        <v>25</v>
      </c>
      <c r="I237" s="63" t="s">
        <v>373</v>
      </c>
      <c r="J237" s="110">
        <v>9.2200000000000006</v>
      </c>
      <c r="K237" s="52">
        <f>SUM(Reitoria!K238,Museu!K238,ESAG!K238,CEART!K238,FAED!K238,CEAD!K238,CEFID!K238,CERES!K238,CESFI!K238,CAV!K238,CCT!K238,CEO!K238,CEPLAN!K238,CEAVI!K238)</f>
        <v>10</v>
      </c>
      <c r="L237" s="30">
        <f>SUM((Reitoria!K238-Reitoria!L238),(Museu!K238-Museu!L238)*(ESAG!K238-ESAG!L238),(CEART!K238-CEART!L238),(FAED!K238-FAED!L238),(CEAD!K238-CEAD!L238),(CEFID!K238-CEFID!L238),(CERES!K238-CERES!L238),(CESFI!K238-CESFI!L238),(CAV!K238-CAV!L238),(CCT!K238-CCT!L238),(CEO!K238-CEO!L238),(CEPLAN!K238-CEPLAN!L238),(CEAVI!K238-CEAVI!L238))</f>
        <v>0</v>
      </c>
      <c r="M237" s="31">
        <f t="shared" si="9"/>
        <v>10</v>
      </c>
      <c r="N237" s="21">
        <f t="shared" si="10"/>
        <v>92.2</v>
      </c>
      <c r="O237" s="21">
        <f t="shared" si="11"/>
        <v>0</v>
      </c>
    </row>
    <row r="238" spans="1:15" x14ac:dyDescent="0.25">
      <c r="A238" s="226"/>
      <c r="B238" s="226"/>
      <c r="C238" s="116">
        <v>236</v>
      </c>
      <c r="D238" s="117" t="s">
        <v>704</v>
      </c>
      <c r="E238" s="116" t="s">
        <v>711</v>
      </c>
      <c r="F238" s="118" t="s">
        <v>712</v>
      </c>
      <c r="G238" s="118" t="s">
        <v>706</v>
      </c>
      <c r="H238" s="116" t="s">
        <v>25</v>
      </c>
      <c r="I238" s="63" t="s">
        <v>373</v>
      </c>
      <c r="J238" s="110">
        <v>12</v>
      </c>
      <c r="K238" s="52">
        <f>SUM(Reitoria!K239,Museu!K239,ESAG!K239,CEART!K239,FAED!K239,CEAD!K239,CEFID!K239,CERES!K239,CESFI!K239,CAV!K239,CCT!K239,CEO!K239,CEPLAN!K239,CEAVI!K239)</f>
        <v>10</v>
      </c>
      <c r="L238" s="30">
        <f>SUM((Reitoria!K239-Reitoria!L239),(Museu!K239-Museu!L239)*(ESAG!K239-ESAG!L239),(CEART!K239-CEART!L239),(FAED!K239-FAED!L239),(CEAD!K239-CEAD!L239),(CEFID!K239-CEFID!L239),(CERES!K239-CERES!L239),(CESFI!K239-CESFI!L239),(CAV!K239-CAV!L239),(CCT!K239-CCT!L239),(CEO!K239-CEO!L239),(CEPLAN!K239-CEPLAN!L239),(CEAVI!K239-CEAVI!L239))</f>
        <v>0</v>
      </c>
      <c r="M238" s="31">
        <f t="shared" si="9"/>
        <v>10</v>
      </c>
      <c r="N238" s="21">
        <f t="shared" si="10"/>
        <v>120</v>
      </c>
      <c r="O238" s="21">
        <f t="shared" si="11"/>
        <v>0</v>
      </c>
    </row>
    <row r="239" spans="1:15" x14ac:dyDescent="0.25">
      <c r="A239" s="226"/>
      <c r="B239" s="226"/>
      <c r="C239" s="116">
        <v>237</v>
      </c>
      <c r="D239" s="117" t="s">
        <v>704</v>
      </c>
      <c r="E239" s="116" t="s">
        <v>713</v>
      </c>
      <c r="F239" s="118" t="s">
        <v>714</v>
      </c>
      <c r="G239" s="118" t="s">
        <v>706</v>
      </c>
      <c r="H239" s="116" t="s">
        <v>25</v>
      </c>
      <c r="I239" s="63" t="s">
        <v>373</v>
      </c>
      <c r="J239" s="110">
        <v>15</v>
      </c>
      <c r="K239" s="52">
        <f>SUM(Reitoria!K240,Museu!K240,ESAG!K240,CEART!K240,FAED!K240,CEAD!K240,CEFID!K240,CERES!K240,CESFI!K240,CAV!K240,CCT!K240,CEO!K240,CEPLAN!K240,CEAVI!K240)</f>
        <v>10</v>
      </c>
      <c r="L239" s="30">
        <f>SUM((Reitoria!K240-Reitoria!L240),(Museu!K240-Museu!L240)*(ESAG!K240-ESAG!L240),(CEART!K240-CEART!L240),(FAED!K240-FAED!L240),(CEAD!K240-CEAD!L240),(CEFID!K240-CEFID!L240),(CERES!K240-CERES!L240),(CESFI!K240-CESFI!L240),(CAV!K240-CAV!L240),(CCT!K240-CCT!L240),(CEO!K240-CEO!L240),(CEPLAN!K240-CEPLAN!L240),(CEAVI!K240-CEAVI!L240))</f>
        <v>0</v>
      </c>
      <c r="M239" s="31">
        <f t="shared" si="9"/>
        <v>10</v>
      </c>
      <c r="N239" s="21">
        <f>J239*K239</f>
        <v>150</v>
      </c>
      <c r="O239" s="21">
        <f t="shared" si="11"/>
        <v>0</v>
      </c>
    </row>
    <row r="240" spans="1:15" ht="71.25" x14ac:dyDescent="0.25">
      <c r="A240" s="226"/>
      <c r="B240" s="226"/>
      <c r="C240" s="116">
        <v>238</v>
      </c>
      <c r="D240" s="117" t="s">
        <v>424</v>
      </c>
      <c r="E240" s="116" t="s">
        <v>385</v>
      </c>
      <c r="F240" s="118" t="s">
        <v>715</v>
      </c>
      <c r="G240" s="118" t="s">
        <v>716</v>
      </c>
      <c r="H240" s="116" t="s">
        <v>28</v>
      </c>
      <c r="I240" s="63" t="s">
        <v>373</v>
      </c>
      <c r="J240" s="110">
        <v>2.61</v>
      </c>
      <c r="K240" s="52">
        <f>SUM(Reitoria!K241,Museu!K241,ESAG!K241,CEART!K241,FAED!K241,CEAD!K241,CEFID!K241,CERES!K241,CESFI!K241,CAV!K241,CCT!K241,CEO!K241,CEPLAN!K241,CEAVI!K241)</f>
        <v>102</v>
      </c>
      <c r="L240" s="30">
        <f>SUM((Reitoria!K241-Reitoria!L241),(Museu!K241-Museu!L241)*(ESAG!K241-ESAG!L241),(CEART!K241-CEART!L241),(FAED!K241-FAED!L241),(CEAD!K241-CEAD!L241),(CEFID!K241-CEFID!L241),(CERES!K241-CERES!L241),(CESFI!K241-CESFI!L241),(CAV!K241-CAV!L241),(CCT!K241-CCT!L241),(CEO!K241-CEO!L241),(CEPLAN!K241-CEPLAN!L241),(CEAVI!K241-CEAVI!L241))</f>
        <v>12</v>
      </c>
      <c r="M240" s="31">
        <f t="shared" si="9"/>
        <v>90</v>
      </c>
      <c r="N240" s="21">
        <f t="shared" ref="N240:N249" si="12">J240*K240</f>
        <v>266.21999999999997</v>
      </c>
      <c r="O240" s="21">
        <f t="shared" ref="O240:O249" si="13">J240*L240</f>
        <v>31.32</v>
      </c>
    </row>
    <row r="241" spans="1:15" x14ac:dyDescent="0.25">
      <c r="A241" s="227"/>
      <c r="B241" s="227"/>
      <c r="C241" s="116">
        <v>239</v>
      </c>
      <c r="D241" s="117" t="s">
        <v>717</v>
      </c>
      <c r="E241" s="116" t="s">
        <v>718</v>
      </c>
      <c r="F241" s="118" t="s">
        <v>719</v>
      </c>
      <c r="G241" s="118" t="s">
        <v>720</v>
      </c>
      <c r="H241" s="116" t="s">
        <v>721</v>
      </c>
      <c r="I241" s="63" t="s">
        <v>373</v>
      </c>
      <c r="J241" s="110">
        <v>200</v>
      </c>
      <c r="K241" s="52">
        <f>SUM(Reitoria!K242,Museu!K242,ESAG!K242,CEART!K242,FAED!K242,CEAD!K242,CEFID!K242,CERES!K242,CESFI!K242,CAV!K242,CCT!K242,CEO!K242,CEPLAN!K242,CEAVI!K242)</f>
        <v>4</v>
      </c>
      <c r="L241" s="30">
        <f>SUM((Reitoria!K242-Reitoria!L242),(Museu!K242-Museu!L242)*(ESAG!K242-ESAG!L242),(CEART!K242-CEART!L242),(FAED!K242-FAED!L242),(CEAD!K242-CEAD!L242),(CEFID!K242-CEFID!L242),(CERES!K242-CERES!L242),(CESFI!K242-CESFI!L242),(CAV!K242-CAV!L242),(CCT!K242-CCT!L242),(CEO!K242-CEO!L242),(CEPLAN!K242-CEPLAN!L242),(CEAVI!K242-CEAVI!L242))</f>
        <v>0</v>
      </c>
      <c r="M241" s="31">
        <f t="shared" si="9"/>
        <v>4</v>
      </c>
      <c r="N241" s="21">
        <f t="shared" si="12"/>
        <v>800</v>
      </c>
      <c r="O241" s="21">
        <f t="shared" si="13"/>
        <v>0</v>
      </c>
    </row>
    <row r="242" spans="1:15" ht="85.5" x14ac:dyDescent="0.25">
      <c r="A242" s="216">
        <v>32</v>
      </c>
      <c r="B242" s="216" t="s">
        <v>450</v>
      </c>
      <c r="C242" s="119">
        <v>240</v>
      </c>
      <c r="D242" s="120" t="s">
        <v>722</v>
      </c>
      <c r="E242" s="119" t="s">
        <v>404</v>
      </c>
      <c r="F242" s="121" t="s">
        <v>388</v>
      </c>
      <c r="G242" s="121" t="s">
        <v>723</v>
      </c>
      <c r="H242" s="119" t="s">
        <v>25</v>
      </c>
      <c r="I242" s="67" t="s">
        <v>70</v>
      </c>
      <c r="J242" s="108">
        <v>5</v>
      </c>
      <c r="K242" s="52">
        <f>SUM(Reitoria!K243,Museu!K243,ESAG!K243,CEART!K243,FAED!K243,CEAD!K243,CEFID!K243,CERES!K243,CESFI!K243,CAV!K243,CCT!K243,CEO!K243,CEPLAN!K243,CEAVI!K243)</f>
        <v>170</v>
      </c>
      <c r="L242" s="30">
        <f>SUM((Reitoria!K243-Reitoria!L243),(Museu!K243-Museu!L243)*(ESAG!K243-ESAG!L243),(CEART!K243-CEART!L243),(FAED!K243-FAED!L243),(CEAD!K243-CEAD!L243),(CEFID!K243-CEFID!L243),(CERES!K243-CERES!L243),(CESFI!K243-CESFI!L243),(CAV!K243-CAV!L243),(CCT!K243-CCT!L243),(CEO!K243-CEO!L243),(CEPLAN!K243-CEPLAN!L243),(CEAVI!K243-CEAVI!L243))</f>
        <v>100</v>
      </c>
      <c r="M242" s="31">
        <f t="shared" si="9"/>
        <v>70</v>
      </c>
      <c r="N242" s="21">
        <f t="shared" si="12"/>
        <v>850</v>
      </c>
      <c r="O242" s="21">
        <f t="shared" si="13"/>
        <v>500</v>
      </c>
    </row>
    <row r="243" spans="1:15" x14ac:dyDescent="0.25">
      <c r="A243" s="217"/>
      <c r="B243" s="217"/>
      <c r="C243" s="119">
        <v>241</v>
      </c>
      <c r="D243" s="120" t="s">
        <v>724</v>
      </c>
      <c r="E243" s="119" t="s">
        <v>389</v>
      </c>
      <c r="F243" s="121" t="s">
        <v>390</v>
      </c>
      <c r="G243" s="121" t="s">
        <v>725</v>
      </c>
      <c r="H243" s="119" t="s">
        <v>25</v>
      </c>
      <c r="I243" s="119" t="s">
        <v>27</v>
      </c>
      <c r="J243" s="108">
        <v>11.72</v>
      </c>
      <c r="K243" s="52">
        <f>SUM(Reitoria!K244,Museu!K244,ESAG!K244,CEART!K244,FAED!K244,CEAD!K244,CEFID!K244,CERES!K244,CESFI!K244,CAV!K244,CCT!K244,CEO!K244,CEPLAN!K244,CEAVI!K244)</f>
        <v>115</v>
      </c>
      <c r="L243" s="30">
        <f>SUM((Reitoria!K244-Reitoria!L244),(Museu!K244-Museu!L244)*(ESAG!K244-ESAG!L244),(CEART!K244-CEART!L244),(FAED!K244-FAED!L244),(CEAD!K244-CEAD!L244),(CEFID!K244-CEFID!L244),(CERES!K244-CERES!L244),(CESFI!K244-CESFI!L244),(CAV!K244-CAV!L244),(CCT!K244-CCT!L244),(CEO!K244-CEO!L244),(CEPLAN!K244-CEPLAN!L244),(CEAVI!K244-CEAVI!L244))</f>
        <v>10</v>
      </c>
      <c r="M243" s="31">
        <f t="shared" si="9"/>
        <v>105</v>
      </c>
      <c r="N243" s="21">
        <f t="shared" si="12"/>
        <v>1347.8000000000002</v>
      </c>
      <c r="O243" s="21">
        <f t="shared" si="13"/>
        <v>117.2</v>
      </c>
    </row>
    <row r="244" spans="1:15" ht="28.5" x14ac:dyDescent="0.25">
      <c r="A244" s="221">
        <v>33</v>
      </c>
      <c r="B244" s="221" t="s">
        <v>421</v>
      </c>
      <c r="C244" s="137">
        <v>242</v>
      </c>
      <c r="D244" s="126" t="s">
        <v>424</v>
      </c>
      <c r="E244" s="138" t="s">
        <v>391</v>
      </c>
      <c r="F244" s="139" t="s">
        <v>392</v>
      </c>
      <c r="G244" s="139" t="s">
        <v>726</v>
      </c>
      <c r="H244" s="137" t="s">
        <v>25</v>
      </c>
      <c r="I244" s="92" t="s">
        <v>373</v>
      </c>
      <c r="J244" s="110">
        <v>64.02</v>
      </c>
      <c r="K244" s="52">
        <f>SUM(Reitoria!K245,Museu!K245,ESAG!K245,CEART!K245,FAED!K245,CEAD!K245,CEFID!K245,CERES!K245,CESFI!K245,CAV!K245,CCT!K245,CEO!K245,CEPLAN!K245,CEAVI!K245)</f>
        <v>89</v>
      </c>
      <c r="L244" s="30">
        <f>SUM((Reitoria!K245-Reitoria!L245),(Museu!K245-Museu!L245)*(ESAG!K245-ESAG!L245),(CEART!K245-CEART!L245),(FAED!K245-FAED!L245),(CEAD!K245-CEAD!L245),(CEFID!K245-CEFID!L245),(CERES!K245-CERES!L245),(CESFI!K245-CESFI!L245),(CAV!K245-CAV!L245),(CCT!K245-CCT!L245),(CEO!K245-CEO!L245),(CEPLAN!K245-CEPLAN!L245),(CEAVI!K245-CEAVI!L245))</f>
        <v>40</v>
      </c>
      <c r="M244" s="31">
        <f t="shared" si="9"/>
        <v>49</v>
      </c>
      <c r="N244" s="21">
        <f t="shared" si="12"/>
        <v>5697.78</v>
      </c>
      <c r="O244" s="21">
        <f t="shared" si="13"/>
        <v>2560.7999999999997</v>
      </c>
    </row>
    <row r="245" spans="1:15" ht="28.5" x14ac:dyDescent="0.25">
      <c r="A245" s="222"/>
      <c r="B245" s="222"/>
      <c r="C245" s="137">
        <v>243</v>
      </c>
      <c r="D245" s="126" t="s">
        <v>424</v>
      </c>
      <c r="E245" s="138" t="s">
        <v>393</v>
      </c>
      <c r="F245" s="139" t="s">
        <v>394</v>
      </c>
      <c r="G245" s="139" t="s">
        <v>727</v>
      </c>
      <c r="H245" s="137" t="s">
        <v>25</v>
      </c>
      <c r="I245" s="92" t="s">
        <v>373</v>
      </c>
      <c r="J245" s="110">
        <v>33.64</v>
      </c>
      <c r="K245" s="52">
        <f>SUM(Reitoria!K246,Museu!K246,ESAG!K246,CEART!K246,FAED!K246,CEAD!K246,CEFID!K246,CERES!K246,CESFI!K246,CAV!K246,CCT!K246,CEO!K246,CEPLAN!K246,CEAVI!K246)</f>
        <v>56</v>
      </c>
      <c r="L245" s="30">
        <f>SUM((Reitoria!K246-Reitoria!L246),(Museu!K246-Museu!L246)*(ESAG!K246-ESAG!L246),(CEART!K246-CEART!L246),(FAED!K246-FAED!L246),(CEAD!K246-CEAD!L246),(CEFID!K246-CEFID!L246),(CERES!K246-CERES!L246),(CESFI!K246-CESFI!L246),(CAV!K246-CAV!L246),(CCT!K246-CCT!L246),(CEO!K246-CEO!L246),(CEPLAN!K246-CEPLAN!L246),(CEAVI!K246-CEAVI!L246))</f>
        <v>30</v>
      </c>
      <c r="M245" s="31">
        <f t="shared" si="9"/>
        <v>26</v>
      </c>
      <c r="N245" s="21">
        <f t="shared" si="12"/>
        <v>1883.8400000000001</v>
      </c>
      <c r="O245" s="21">
        <f t="shared" si="13"/>
        <v>1009.2</v>
      </c>
    </row>
    <row r="246" spans="1:15" ht="28.5" x14ac:dyDescent="0.25">
      <c r="A246" s="222"/>
      <c r="B246" s="222"/>
      <c r="C246" s="137">
        <v>244</v>
      </c>
      <c r="D246" s="126" t="s">
        <v>424</v>
      </c>
      <c r="E246" s="138" t="s">
        <v>395</v>
      </c>
      <c r="F246" s="139" t="s">
        <v>396</v>
      </c>
      <c r="G246" s="139" t="s">
        <v>728</v>
      </c>
      <c r="H246" s="137" t="s">
        <v>25</v>
      </c>
      <c r="I246" s="92" t="s">
        <v>27</v>
      </c>
      <c r="J246" s="110">
        <v>65.5</v>
      </c>
      <c r="K246" s="52">
        <f>SUM(Reitoria!K247,Museu!K247,ESAG!K247,CEART!K247,FAED!K247,CEAD!K247,CEFID!K247,CERES!K247,CESFI!K247,CAV!K247,CCT!K247,CEO!K247,CEPLAN!K247,CEAVI!K247)</f>
        <v>52</v>
      </c>
      <c r="L246" s="30">
        <f>SUM((Reitoria!K247-Reitoria!L247),(Museu!K247-Museu!L247)*(ESAG!K247-ESAG!L247),(CEART!K247-CEART!L247),(FAED!K247-FAED!L247),(CEAD!K247-CEAD!L247),(CEFID!K247-CEFID!L247),(CERES!K247-CERES!L247),(CESFI!K247-CESFI!L247),(CAV!K247-CAV!L247),(CCT!K247-CCT!L247),(CEO!K247-CEO!L247),(CEPLAN!K247-CEPLAN!L247),(CEAVI!K247-CEAVI!L247))</f>
        <v>17</v>
      </c>
      <c r="M246" s="31">
        <f t="shared" si="9"/>
        <v>35</v>
      </c>
      <c r="N246" s="21">
        <f t="shared" si="12"/>
        <v>3406</v>
      </c>
      <c r="O246" s="21">
        <f t="shared" si="13"/>
        <v>1113.5</v>
      </c>
    </row>
    <row r="247" spans="1:15" x14ac:dyDescent="0.25">
      <c r="A247" s="222"/>
      <c r="B247" s="222"/>
      <c r="C247" s="137">
        <v>245</v>
      </c>
      <c r="D247" s="126" t="s">
        <v>424</v>
      </c>
      <c r="E247" s="138" t="s">
        <v>397</v>
      </c>
      <c r="F247" s="140" t="s">
        <v>398</v>
      </c>
      <c r="G247" s="140" t="s">
        <v>729</v>
      </c>
      <c r="H247" s="137" t="s">
        <v>25</v>
      </c>
      <c r="I247" s="92" t="s">
        <v>27</v>
      </c>
      <c r="J247" s="110">
        <v>0.78</v>
      </c>
      <c r="K247" s="52">
        <f>SUM(Reitoria!K248,Museu!K248,ESAG!K248,CEART!K248,FAED!K248,CEAD!K248,CEFID!K248,CERES!K248,CESFI!K248,CAV!K248,CCT!K248,CEO!K248,CEPLAN!K248,CEAVI!K248)</f>
        <v>1060</v>
      </c>
      <c r="L247" s="30">
        <f>SUM((Reitoria!K248-Reitoria!L248),(Museu!K248-Museu!L248)*(ESAG!K248-ESAG!L248),(CEART!K248-CEART!L248),(FAED!K248-FAED!L248),(CEAD!K248-CEAD!L248),(CEFID!K248-CEFID!L248),(CERES!K248-CERES!L248),(CESFI!K248-CESFI!L248),(CAV!K248-CAV!L248),(CCT!K248-CCT!L248),(CEO!K248-CEO!L248),(CEPLAN!K248-CEPLAN!L248),(CEAVI!K248-CEAVI!L248))</f>
        <v>560</v>
      </c>
      <c r="M247" s="31">
        <f t="shared" si="9"/>
        <v>500</v>
      </c>
      <c r="N247" s="21">
        <f t="shared" si="12"/>
        <v>826.80000000000007</v>
      </c>
      <c r="O247" s="21">
        <f t="shared" si="13"/>
        <v>436.8</v>
      </c>
    </row>
    <row r="248" spans="1:15" x14ac:dyDescent="0.25">
      <c r="A248" s="223"/>
      <c r="B248" s="223"/>
      <c r="C248" s="137">
        <v>246</v>
      </c>
      <c r="D248" s="126" t="s">
        <v>730</v>
      </c>
      <c r="E248" s="138" t="s">
        <v>399</v>
      </c>
      <c r="F248" s="140" t="s">
        <v>400</v>
      </c>
      <c r="G248" s="140" t="s">
        <v>731</v>
      </c>
      <c r="H248" s="137" t="s">
        <v>25</v>
      </c>
      <c r="I248" s="137" t="s">
        <v>27</v>
      </c>
      <c r="J248" s="110">
        <v>123.19</v>
      </c>
      <c r="K248" s="52">
        <f>SUM(Reitoria!K249,Museu!K249,ESAG!K249,CEART!K249,FAED!K249,CEAD!K249,CEFID!K249,CERES!K249,CESFI!K249,CAV!K249,CCT!K249,CEO!K249,CEPLAN!K249,CEAVI!K249)</f>
        <v>8</v>
      </c>
      <c r="L248" s="30">
        <f>SUM((Reitoria!K249-Reitoria!L249),(Museu!K249-Museu!L249)*(ESAG!K249-ESAG!L249),(CEART!K249-CEART!L249),(FAED!K249-FAED!L249),(CEAD!K249-CEAD!L249),(CEFID!K249-CEFID!L249),(CERES!K249-CERES!L249),(CESFI!K249-CESFI!L249),(CAV!K249-CAV!L249),(CCT!K249-CCT!L249),(CEO!K249-CEO!L249),(CEPLAN!K249-CEPLAN!L249),(CEAVI!K249-CEAVI!L249))</f>
        <v>4</v>
      </c>
      <c r="M248" s="31">
        <f t="shared" si="9"/>
        <v>4</v>
      </c>
      <c r="N248" s="21">
        <f t="shared" si="12"/>
        <v>985.52</v>
      </c>
      <c r="O248" s="21">
        <f t="shared" si="13"/>
        <v>492.76</v>
      </c>
    </row>
    <row r="249" spans="1:15" ht="57" x14ac:dyDescent="0.25">
      <c r="A249" s="216">
        <v>34</v>
      </c>
      <c r="B249" s="216" t="s">
        <v>519</v>
      </c>
      <c r="C249" s="119">
        <v>247</v>
      </c>
      <c r="D249" s="120" t="s">
        <v>422</v>
      </c>
      <c r="E249" s="141" t="s">
        <v>401</v>
      </c>
      <c r="F249" s="121" t="s">
        <v>402</v>
      </c>
      <c r="G249" s="121" t="s">
        <v>732</v>
      </c>
      <c r="H249" s="119" t="s">
        <v>25</v>
      </c>
      <c r="I249" s="119" t="s">
        <v>27</v>
      </c>
      <c r="J249" s="108">
        <v>0.12</v>
      </c>
      <c r="K249" s="52">
        <f>SUM(Reitoria!K250,Museu!K250,ESAG!K250,CEART!K250,FAED!K250,CEAD!K250,CEFID!K250,CERES!K250,CESFI!K250,CAV!K250,CCT!K250,CEO!K250,CEPLAN!K250,CEAVI!K250)</f>
        <v>8000</v>
      </c>
      <c r="L249" s="30">
        <f>SUM((Reitoria!K250-Reitoria!L250),(Museu!K250-Museu!L250)*(ESAG!K250-ESAG!L250),(CEART!K250-CEART!L250),(FAED!K250-FAED!L250),(CEAD!K250-CEAD!L250),(CEFID!K250-CEFID!L250),(CERES!K250-CERES!L250),(CESFI!K250-CESFI!L250),(CAV!K250-CAV!L250),(CCT!K250-CCT!L250),(CEO!K250-CEO!L250),(CEPLAN!K250-CEPLAN!L250),(CEAVI!K250-CEAVI!L250))</f>
        <v>7000</v>
      </c>
      <c r="M249" s="31">
        <f t="shared" ref="M249:M257" si="14">K249-L249</f>
        <v>1000</v>
      </c>
      <c r="N249" s="21">
        <f t="shared" si="12"/>
        <v>960</v>
      </c>
      <c r="O249" s="21">
        <f t="shared" si="13"/>
        <v>840</v>
      </c>
    </row>
    <row r="250" spans="1:15" ht="99.75" x14ac:dyDescent="0.25">
      <c r="A250" s="224"/>
      <c r="B250" s="224"/>
      <c r="C250" s="142">
        <v>248</v>
      </c>
      <c r="D250" s="143" t="s">
        <v>733</v>
      </c>
      <c r="E250" s="144" t="s">
        <v>403</v>
      </c>
      <c r="F250" s="145" t="s">
        <v>734</v>
      </c>
      <c r="G250" s="145" t="s">
        <v>735</v>
      </c>
      <c r="H250" s="142" t="s">
        <v>25</v>
      </c>
      <c r="I250" s="142" t="s">
        <v>32</v>
      </c>
      <c r="J250" s="146">
        <v>22.8</v>
      </c>
      <c r="K250" s="52">
        <f>SUM(Reitoria!K251,Museu!K251,ESAG!K251,CEART!K251,FAED!K251,CEAD!K251,CEFID!K251,CERES!K251,CESFI!K251,CAV!K251,CCT!K251,CEO!K251,CEPLAN!K251,CEAVI!K251)</f>
        <v>16</v>
      </c>
      <c r="L250" s="30">
        <f>SUM((Reitoria!K251-Reitoria!L251),(Museu!K251-Museu!L251)*(ESAG!K251-ESAG!L251),(CEART!K251-CEART!L251),(FAED!K251-FAED!L251),(CEAD!K251-CEAD!L251),(CEFID!K251-CEFID!L251),(CERES!K251-CERES!L251),(CESFI!K251-CESFI!L251),(CAV!K251-CAV!L251),(CCT!K251-CCT!L251),(CEO!K251-CEO!L251),(CEPLAN!K251-CEPLAN!L251),(CEAVI!K251-CEAVI!L251))</f>
        <v>5</v>
      </c>
      <c r="M250" s="31">
        <f t="shared" si="14"/>
        <v>11</v>
      </c>
      <c r="N250" s="21">
        <f t="shared" ref="N250:N257" si="15">J250*K250</f>
        <v>364.8</v>
      </c>
      <c r="O250" s="21">
        <f t="shared" ref="O250:O257" si="16">J250*L250</f>
        <v>114</v>
      </c>
    </row>
    <row r="251" spans="1:15" x14ac:dyDescent="0.25">
      <c r="A251" s="231">
        <v>35</v>
      </c>
      <c r="B251" s="231" t="s">
        <v>519</v>
      </c>
      <c r="C251" s="137">
        <v>249</v>
      </c>
      <c r="D251" s="126" t="s">
        <v>722</v>
      </c>
      <c r="E251" s="147" t="s">
        <v>404</v>
      </c>
      <c r="F251" s="148" t="s">
        <v>736</v>
      </c>
      <c r="G251" s="148" t="s">
        <v>737</v>
      </c>
      <c r="H251" s="137" t="s">
        <v>25</v>
      </c>
      <c r="I251" s="137" t="s">
        <v>70</v>
      </c>
      <c r="J251" s="149">
        <v>40</v>
      </c>
      <c r="K251" s="52">
        <f>SUM(Reitoria!K252,Museu!K252,ESAG!K252,CEART!K252,FAED!K252,CEAD!K252,CEFID!K252,CERES!K252,CESFI!K252,CAV!K252,CCT!K252,CEO!K252,CEPLAN!K252,CEAVI!K252)</f>
        <v>39</v>
      </c>
      <c r="L251" s="30">
        <f>SUM((Reitoria!K252-Reitoria!L252),(Museu!K252-Museu!L252)*(ESAG!K252-ESAG!L252),(CEART!K252-CEART!L252),(FAED!K252-FAED!L252),(CEAD!K252-CEAD!L252),(CEFID!K252-CEFID!L252),(CERES!K252-CERES!L252),(CESFI!K252-CESFI!L252),(CAV!K252-CAV!L252),(CCT!K252-CCT!L252),(CEO!K252-CEO!L252),(CEPLAN!K252-CEPLAN!L252),(CEAVI!K252-CEAVI!L252))</f>
        <v>19</v>
      </c>
      <c r="M251" s="31">
        <f t="shared" si="14"/>
        <v>20</v>
      </c>
      <c r="N251" s="21">
        <f t="shared" si="15"/>
        <v>1560</v>
      </c>
      <c r="O251" s="21">
        <f t="shared" si="16"/>
        <v>760</v>
      </c>
    </row>
    <row r="252" spans="1:15" ht="15" customHeight="1" x14ac:dyDescent="0.25">
      <c r="A252" s="231"/>
      <c r="B252" s="231"/>
      <c r="C252" s="137">
        <v>250</v>
      </c>
      <c r="D252" s="126" t="s">
        <v>722</v>
      </c>
      <c r="E252" s="147" t="s">
        <v>405</v>
      </c>
      <c r="F252" s="150" t="s">
        <v>738</v>
      </c>
      <c r="G252" s="150" t="s">
        <v>739</v>
      </c>
      <c r="H252" s="137" t="s">
        <v>25</v>
      </c>
      <c r="I252" s="137" t="s">
        <v>70</v>
      </c>
      <c r="J252" s="149">
        <v>24.7</v>
      </c>
      <c r="K252" s="52">
        <f>SUM(Reitoria!K253,Museu!K253,ESAG!K253,CEART!K253,FAED!K253,CEAD!K253,CEFID!K253,CERES!K253,CESFI!K253,CAV!K253,CCT!K253,CEO!K253,CEPLAN!K253,CEAVI!K253)</f>
        <v>40</v>
      </c>
      <c r="L252" s="30">
        <f>SUM((Reitoria!K253-Reitoria!L253),(Museu!K253-Museu!L253)*(ESAG!K253-ESAG!L253),(CEART!K253-CEART!L253),(FAED!K253-FAED!L253),(CEAD!K253-CEAD!L253),(CEFID!K253-CEFID!L253),(CERES!K253-CERES!L253),(CESFI!K253-CESFI!L253),(CAV!K253-CAV!L253),(CCT!K253-CCT!L253),(CEO!K253-CEO!L253),(CEPLAN!K253-CEPLAN!L253),(CEAVI!K253-CEAVI!L253))</f>
        <v>20</v>
      </c>
      <c r="M252" s="31">
        <f t="shared" si="14"/>
        <v>20</v>
      </c>
      <c r="N252" s="21">
        <f t="shared" si="15"/>
        <v>988</v>
      </c>
      <c r="O252" s="21">
        <f t="shared" si="16"/>
        <v>494</v>
      </c>
    </row>
    <row r="253" spans="1:15" ht="15" customHeight="1" x14ac:dyDescent="0.25">
      <c r="A253" s="231"/>
      <c r="B253" s="231"/>
      <c r="C253" s="137">
        <v>251</v>
      </c>
      <c r="D253" s="126" t="s">
        <v>722</v>
      </c>
      <c r="E253" s="147" t="s">
        <v>405</v>
      </c>
      <c r="F253" s="150" t="s">
        <v>406</v>
      </c>
      <c r="G253" s="150" t="s">
        <v>740</v>
      </c>
      <c r="H253" s="137" t="s">
        <v>25</v>
      </c>
      <c r="I253" s="137" t="s">
        <v>70</v>
      </c>
      <c r="J253" s="149">
        <v>29</v>
      </c>
      <c r="K253" s="52">
        <f>SUM(Reitoria!K254,Museu!K254,ESAG!K254,CEART!K254,FAED!K254,CEAD!K254,CEFID!K254,CERES!K254,CESFI!K254,CAV!K254,CCT!K254,CEO!K254,CEPLAN!K254,CEAVI!K254)</f>
        <v>41</v>
      </c>
      <c r="L253" s="30">
        <f>SUM((Reitoria!K254-Reitoria!L254),(Museu!K254-Museu!L254)*(ESAG!K254-ESAG!L254),(CEART!K254-CEART!L254),(FAED!K254-FAED!L254),(CEAD!K254-CEAD!L254),(CEFID!K254-CEFID!L254),(CERES!K254-CERES!L254),(CESFI!K254-CESFI!L254),(CAV!K254-CAV!L254),(CCT!K254-CCT!L254),(CEO!K254-CEO!L254),(CEPLAN!K254-CEPLAN!L254),(CEAVI!K254-CEAVI!L254))</f>
        <v>21</v>
      </c>
      <c r="M253" s="31">
        <f t="shared" si="14"/>
        <v>20</v>
      </c>
      <c r="N253" s="21">
        <f t="shared" si="15"/>
        <v>1189</v>
      </c>
      <c r="O253" s="21">
        <f t="shared" si="16"/>
        <v>609</v>
      </c>
    </row>
    <row r="254" spans="1:15" ht="15" customHeight="1" x14ac:dyDescent="0.25">
      <c r="A254" s="231"/>
      <c r="B254" s="231"/>
      <c r="C254" s="137">
        <v>252</v>
      </c>
      <c r="D254" s="126" t="s">
        <v>722</v>
      </c>
      <c r="E254" s="147" t="s">
        <v>405</v>
      </c>
      <c r="F254" s="150" t="s">
        <v>407</v>
      </c>
      <c r="G254" s="150" t="s">
        <v>741</v>
      </c>
      <c r="H254" s="137" t="s">
        <v>25</v>
      </c>
      <c r="I254" s="137" t="s">
        <v>70</v>
      </c>
      <c r="J254" s="149">
        <v>27</v>
      </c>
      <c r="K254" s="52">
        <f>SUM(Reitoria!K255,Museu!K255,ESAG!K255,CEART!K255,FAED!K255,CEAD!K255,CEFID!K255,CERES!K255,CESFI!K255,CAV!K255,CCT!K255,CEO!K255,CEPLAN!K255,CEAVI!K255)</f>
        <v>25</v>
      </c>
      <c r="L254" s="30">
        <f>SUM((Reitoria!K255-Reitoria!L255),(Museu!K255-Museu!L255)*(ESAG!K255-ESAG!L255),(CEART!K255-CEART!L255),(FAED!K255-FAED!L255),(CEAD!K255-CEAD!L255),(CEFID!K255-CEFID!L255),(CERES!K255-CERES!L255),(CESFI!K255-CESFI!L255),(CAV!K255-CAV!L255),(CCT!K255-CCT!L255),(CEO!K255-CEO!L255),(CEPLAN!K255-CEPLAN!L255),(CEAVI!K255-CEAVI!L255))</f>
        <v>12</v>
      </c>
      <c r="M254" s="31">
        <f t="shared" si="14"/>
        <v>13</v>
      </c>
      <c r="N254" s="21">
        <f t="shared" si="15"/>
        <v>675</v>
      </c>
      <c r="O254" s="21">
        <f t="shared" si="16"/>
        <v>324</v>
      </c>
    </row>
    <row r="255" spans="1:15" x14ac:dyDescent="0.25">
      <c r="A255" s="231"/>
      <c r="B255" s="231"/>
      <c r="C255" s="137">
        <v>253</v>
      </c>
      <c r="D255" s="126" t="s">
        <v>427</v>
      </c>
      <c r="E255" s="151" t="s">
        <v>408</v>
      </c>
      <c r="F255" s="152" t="s">
        <v>409</v>
      </c>
      <c r="G255" s="152" t="s">
        <v>742</v>
      </c>
      <c r="H255" s="137" t="s">
        <v>25</v>
      </c>
      <c r="I255" s="137" t="s">
        <v>27</v>
      </c>
      <c r="J255" s="149">
        <v>2.65</v>
      </c>
      <c r="K255" s="52">
        <f>SUM(Reitoria!K256,Museu!K256,ESAG!K256,CEART!K256,FAED!K256,CEAD!K256,CEFID!K256,CERES!K256,CESFI!K256,CAV!K256,CCT!K256,CEO!K256,CEPLAN!K256,CEAVI!K256)</f>
        <v>3050</v>
      </c>
      <c r="L255" s="30">
        <f>SUM((Reitoria!K256-Reitoria!L256),(Museu!K256-Museu!L256)*(ESAG!K256-ESAG!L256),(CEART!K256-CEART!L256),(FAED!K256-FAED!L256),(CEAD!K256-CEAD!L256),(CEFID!K256-CEFID!L256),(CERES!K256-CERES!L256),(CESFI!K256-CESFI!L256),(CAV!K256-CAV!L256),(CCT!K256-CCT!L256),(CEO!K256-CEO!L256),(CEPLAN!K256-CEPLAN!L256),(CEAVI!K256-CEAVI!L256))</f>
        <v>2100</v>
      </c>
      <c r="M255" s="31">
        <f t="shared" si="14"/>
        <v>950</v>
      </c>
      <c r="N255" s="21">
        <f t="shared" si="15"/>
        <v>8082.5</v>
      </c>
      <c r="O255" s="21">
        <f t="shared" si="16"/>
        <v>5565</v>
      </c>
    </row>
    <row r="256" spans="1:15" x14ac:dyDescent="0.25">
      <c r="A256" s="215">
        <v>36</v>
      </c>
      <c r="B256" s="216" t="s">
        <v>782</v>
      </c>
      <c r="C256" s="119">
        <v>254</v>
      </c>
      <c r="D256" s="120" t="s">
        <v>427</v>
      </c>
      <c r="E256" s="153" t="s">
        <v>386</v>
      </c>
      <c r="F256" s="154" t="s">
        <v>743</v>
      </c>
      <c r="G256" s="154" t="s">
        <v>744</v>
      </c>
      <c r="H256" s="119" t="s">
        <v>25</v>
      </c>
      <c r="I256" s="119" t="s">
        <v>27</v>
      </c>
      <c r="J256" s="155">
        <v>0.5</v>
      </c>
      <c r="K256" s="52">
        <f>SUM(Reitoria!K257,Museu!K257,ESAG!K257,CEART!K257,FAED!K257,CEAD!K257,CEFID!K257,CERES!K257,CESFI!K257,CAV!K257,CCT!K257,CEO!K257,CEPLAN!K257,CEAVI!K257)</f>
        <v>8000</v>
      </c>
      <c r="L256" s="30">
        <f>SUM((Reitoria!K257-Reitoria!L257),(Museu!K257-Museu!L257)*(ESAG!K257-ESAG!L257),(CEART!K257-CEART!L257),(FAED!K257-FAED!L257),(CEAD!K257-CEAD!L257),(CEFID!K257-CEFID!L257),(CERES!K257-CERES!L257),(CESFI!K257-CESFI!L257),(CAV!K257-CAV!L257),(CCT!K257-CCT!L257),(CEO!K257-CEO!L257),(CEPLAN!K257-CEPLAN!L257),(CEAVI!K257-CEAVI!L257))</f>
        <v>2000</v>
      </c>
      <c r="M256" s="31">
        <f t="shared" si="14"/>
        <v>6000</v>
      </c>
      <c r="N256" s="21">
        <f t="shared" si="15"/>
        <v>4000</v>
      </c>
      <c r="O256" s="21">
        <f t="shared" si="16"/>
        <v>1000</v>
      </c>
    </row>
    <row r="257" spans="1:15" x14ac:dyDescent="0.25">
      <c r="A257" s="215"/>
      <c r="B257" s="217"/>
      <c r="C257" s="119">
        <v>255</v>
      </c>
      <c r="D257" s="120" t="s">
        <v>427</v>
      </c>
      <c r="E257" s="153" t="s">
        <v>387</v>
      </c>
      <c r="F257" s="154" t="s">
        <v>745</v>
      </c>
      <c r="G257" s="154" t="s">
        <v>746</v>
      </c>
      <c r="H257" s="119" t="s">
        <v>25</v>
      </c>
      <c r="I257" s="119" t="s">
        <v>27</v>
      </c>
      <c r="J257" s="155">
        <v>0.51</v>
      </c>
      <c r="K257" s="52">
        <f>SUM(Reitoria!K258,Museu!K258,ESAG!K258,CEART!K258,FAED!K258,CEAD!K258,CEFID!K258,CERES!K258,CESFI!K258,CAV!K258,CCT!K258,CEO!K258,CEPLAN!K258,CEAVI!K258)</f>
        <v>20000</v>
      </c>
      <c r="L257" s="30">
        <f>SUM((Reitoria!K258-Reitoria!L258),(Museu!K258-Museu!L258)*(ESAG!K258-ESAG!L258),(CEART!K258-CEART!L258),(FAED!K258-FAED!L258),(CEAD!K258-CEAD!L258),(CEFID!K258-CEFID!L258),(CERES!K258-CERES!L258),(CESFI!K258-CESFI!L258),(CAV!K258-CAV!L258),(CCT!K258-CCT!L258),(CEO!K258-CEO!L258),(CEPLAN!K258-CEPLAN!L258),(CEAVI!K258-CEAVI!L258))</f>
        <v>4000</v>
      </c>
      <c r="M257" s="31">
        <f t="shared" si="14"/>
        <v>16000</v>
      </c>
      <c r="N257" s="21">
        <f t="shared" si="15"/>
        <v>10200</v>
      </c>
      <c r="O257" s="21">
        <f t="shared" si="16"/>
        <v>2040</v>
      </c>
    </row>
    <row r="258" spans="1:15" x14ac:dyDescent="0.25">
      <c r="J258" s="158"/>
      <c r="N258" s="160">
        <f>SUM(N3:N257)</f>
        <v>485730.1399999999</v>
      </c>
      <c r="O258" s="160">
        <f>SUM(O3:O257)</f>
        <v>274549.66999999993</v>
      </c>
    </row>
    <row r="259" spans="1:15" x14ac:dyDescent="0.25">
      <c r="J259" s="158"/>
    </row>
    <row r="260" spans="1:15" x14ac:dyDescent="0.25">
      <c r="K260" s="254" t="s">
        <v>49</v>
      </c>
      <c r="L260" s="255"/>
      <c r="M260" s="255"/>
      <c r="N260" s="255"/>
      <c r="O260" s="256"/>
    </row>
    <row r="261" spans="1:15" x14ac:dyDescent="0.25">
      <c r="K261" s="257" t="s">
        <v>26</v>
      </c>
      <c r="L261" s="258"/>
      <c r="M261" s="258"/>
      <c r="N261" s="258"/>
      <c r="O261" s="259"/>
    </row>
    <row r="262" spans="1:15" x14ac:dyDescent="0.25">
      <c r="K262" s="257" t="s">
        <v>50</v>
      </c>
      <c r="L262" s="258"/>
      <c r="M262" s="258"/>
      <c r="N262" s="258"/>
      <c r="O262" s="259"/>
    </row>
    <row r="263" spans="1:15" x14ac:dyDescent="0.25">
      <c r="K263" s="260" t="s">
        <v>46</v>
      </c>
      <c r="L263" s="261"/>
      <c r="M263" s="261"/>
      <c r="N263" s="262"/>
      <c r="O263" s="54">
        <f>N258</f>
        <v>485730.1399999999</v>
      </c>
    </row>
    <row r="264" spans="1:15" x14ac:dyDescent="0.25">
      <c r="K264" s="263" t="s">
        <v>45</v>
      </c>
      <c r="L264" s="264"/>
      <c r="M264" s="264"/>
      <c r="N264" s="265"/>
      <c r="O264" s="55">
        <f>O258</f>
        <v>274549.66999999993</v>
      </c>
    </row>
    <row r="265" spans="1:15" x14ac:dyDescent="0.25">
      <c r="K265" s="263" t="s">
        <v>47</v>
      </c>
      <c r="L265" s="264"/>
      <c r="M265" s="264"/>
      <c r="N265" s="265"/>
      <c r="O265" s="56"/>
    </row>
    <row r="266" spans="1:15" x14ac:dyDescent="0.25">
      <c r="K266" s="266" t="s">
        <v>48</v>
      </c>
      <c r="L266" s="267"/>
      <c r="M266" s="267"/>
      <c r="N266" s="268"/>
      <c r="O266" s="57">
        <f>O264/O263</f>
        <v>0.56523087078763523</v>
      </c>
    </row>
    <row r="267" spans="1:15" x14ac:dyDescent="0.25">
      <c r="K267" s="251" t="s">
        <v>966</v>
      </c>
      <c r="L267" s="252"/>
      <c r="M267" s="252"/>
      <c r="N267" s="252"/>
      <c r="O267" s="253"/>
    </row>
  </sheetData>
  <mergeCells count="70">
    <mergeCell ref="A3:A8"/>
    <mergeCell ref="A9:A17"/>
    <mergeCell ref="A18:A20"/>
    <mergeCell ref="A76:A84"/>
    <mergeCell ref="K1:O1"/>
    <mergeCell ref="A1:F1"/>
    <mergeCell ref="G1:J1"/>
    <mergeCell ref="A21:A24"/>
    <mergeCell ref="A25:A30"/>
    <mergeCell ref="B3:B8"/>
    <mergeCell ref="B9:B17"/>
    <mergeCell ref="B18:B20"/>
    <mergeCell ref="B21:B24"/>
    <mergeCell ref="B25:B30"/>
    <mergeCell ref="A35:A56"/>
    <mergeCell ref="A57:A61"/>
    <mergeCell ref="A62:A67"/>
    <mergeCell ref="A68:A75"/>
    <mergeCell ref="A31:A34"/>
    <mergeCell ref="K267:O267"/>
    <mergeCell ref="K260:O260"/>
    <mergeCell ref="K261:O261"/>
    <mergeCell ref="K262:O262"/>
    <mergeCell ref="K263:N263"/>
    <mergeCell ref="K264:N264"/>
    <mergeCell ref="K265:N265"/>
    <mergeCell ref="K266:N266"/>
    <mergeCell ref="B31:B34"/>
    <mergeCell ref="B35:B56"/>
    <mergeCell ref="B57:B61"/>
    <mergeCell ref="B62:B67"/>
    <mergeCell ref="B68:B75"/>
    <mergeCell ref="B76:B84"/>
    <mergeCell ref="A85:A88"/>
    <mergeCell ref="B85:B88"/>
    <mergeCell ref="A89:A90"/>
    <mergeCell ref="B89:B90"/>
    <mergeCell ref="B91:B126"/>
    <mergeCell ref="A129:A133"/>
    <mergeCell ref="B129:B133"/>
    <mergeCell ref="A134:A140"/>
    <mergeCell ref="B134:B140"/>
    <mergeCell ref="A91:A126"/>
    <mergeCell ref="B141:B153"/>
    <mergeCell ref="A155:A161"/>
    <mergeCell ref="B155:B161"/>
    <mergeCell ref="A162:A166"/>
    <mergeCell ref="B162:B166"/>
    <mergeCell ref="A141:A153"/>
    <mergeCell ref="B170:B193"/>
    <mergeCell ref="J170:J193"/>
    <mergeCell ref="A195:A201"/>
    <mergeCell ref="B195:B201"/>
    <mergeCell ref="A202:A207"/>
    <mergeCell ref="B202:B207"/>
    <mergeCell ref="A170:A193"/>
    <mergeCell ref="A256:A257"/>
    <mergeCell ref="B256:B257"/>
    <mergeCell ref="B208:B213"/>
    <mergeCell ref="A214:A241"/>
    <mergeCell ref="B214:B241"/>
    <mergeCell ref="A242:A243"/>
    <mergeCell ref="B242:B243"/>
    <mergeCell ref="A244:A248"/>
    <mergeCell ref="B244:B248"/>
    <mergeCell ref="A249:A250"/>
    <mergeCell ref="B249:B250"/>
    <mergeCell ref="A251:A255"/>
    <mergeCell ref="B251:B255"/>
    <mergeCell ref="A208:A2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276" t="s">
        <v>7</v>
      </c>
      <c r="B1" s="276"/>
      <c r="C1" s="276"/>
      <c r="D1" s="276"/>
      <c r="E1" s="276"/>
      <c r="F1" s="276"/>
      <c r="G1" s="276"/>
      <c r="H1" s="276"/>
    </row>
    <row r="2" spans="1:8" ht="20.25" x14ac:dyDescent="0.2">
      <c r="B2" s="3"/>
    </row>
    <row r="3" spans="1:8" ht="47.25" customHeight="1" x14ac:dyDescent="0.2">
      <c r="A3" s="277" t="s">
        <v>8</v>
      </c>
      <c r="B3" s="277"/>
      <c r="C3" s="277"/>
      <c r="D3" s="277"/>
      <c r="E3" s="277"/>
      <c r="F3" s="277"/>
      <c r="G3" s="277"/>
      <c r="H3" s="277"/>
    </row>
    <row r="4" spans="1:8" ht="35.25" customHeight="1" x14ac:dyDescent="0.2">
      <c r="B4" s="4"/>
    </row>
    <row r="5" spans="1:8" ht="15" customHeight="1" x14ac:dyDescent="0.2">
      <c r="A5" s="278" t="s">
        <v>9</v>
      </c>
      <c r="B5" s="278"/>
      <c r="C5" s="278"/>
      <c r="D5" s="278"/>
      <c r="E5" s="278"/>
      <c r="F5" s="278"/>
      <c r="G5" s="278"/>
      <c r="H5" s="278"/>
    </row>
    <row r="6" spans="1:8" ht="15" customHeight="1" x14ac:dyDescent="0.2">
      <c r="A6" s="278" t="s">
        <v>10</v>
      </c>
      <c r="B6" s="278"/>
      <c r="C6" s="278"/>
      <c r="D6" s="278"/>
      <c r="E6" s="278"/>
      <c r="F6" s="278"/>
      <c r="G6" s="278"/>
      <c r="H6" s="278"/>
    </row>
    <row r="7" spans="1:8" ht="15" customHeight="1" x14ac:dyDescent="0.2">
      <c r="A7" s="278" t="s">
        <v>11</v>
      </c>
      <c r="B7" s="278"/>
      <c r="C7" s="278"/>
      <c r="D7" s="278"/>
      <c r="E7" s="278"/>
      <c r="F7" s="278"/>
      <c r="G7" s="278"/>
      <c r="H7" s="278"/>
    </row>
    <row r="8" spans="1:8" ht="15" customHeight="1" x14ac:dyDescent="0.2">
      <c r="A8" s="278" t="s">
        <v>12</v>
      </c>
      <c r="B8" s="278"/>
      <c r="C8" s="278"/>
      <c r="D8" s="278"/>
      <c r="E8" s="278"/>
      <c r="F8" s="278"/>
      <c r="G8" s="278"/>
      <c r="H8" s="278"/>
    </row>
    <row r="9" spans="1:8" ht="30" customHeight="1" x14ac:dyDescent="0.2">
      <c r="B9" s="5"/>
    </row>
    <row r="10" spans="1:8" ht="105" customHeight="1" x14ac:dyDescent="0.2">
      <c r="A10" s="279" t="s">
        <v>13</v>
      </c>
      <c r="B10" s="279"/>
      <c r="C10" s="279"/>
      <c r="D10" s="279"/>
      <c r="E10" s="279"/>
      <c r="F10" s="279"/>
      <c r="G10" s="279"/>
      <c r="H10" s="279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280" t="s">
        <v>19</v>
      </c>
      <c r="B19" s="280"/>
      <c r="C19" s="280"/>
      <c r="D19" s="280"/>
      <c r="E19" s="280"/>
      <c r="F19" s="280"/>
      <c r="G19" s="280"/>
      <c r="H19" s="280"/>
    </row>
    <row r="20" spans="1:8" ht="14.25" x14ac:dyDescent="0.2">
      <c r="A20" s="281" t="s">
        <v>20</v>
      </c>
      <c r="B20" s="281"/>
      <c r="C20" s="281"/>
      <c r="D20" s="281"/>
      <c r="E20" s="281"/>
      <c r="F20" s="281"/>
      <c r="G20" s="281"/>
      <c r="H20" s="28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282" t="s">
        <v>21</v>
      </c>
      <c r="B24" s="282"/>
      <c r="C24" s="282"/>
      <c r="D24" s="282"/>
      <c r="E24" s="282"/>
      <c r="F24" s="282"/>
      <c r="G24" s="282"/>
      <c r="H24" s="282"/>
    </row>
    <row r="25" spans="1:8" ht="15" customHeight="1" x14ac:dyDescent="0.2">
      <c r="A25" s="282" t="s">
        <v>22</v>
      </c>
      <c r="B25" s="282"/>
      <c r="C25" s="282"/>
      <c r="D25" s="282"/>
      <c r="E25" s="282"/>
      <c r="F25" s="282"/>
      <c r="G25" s="282"/>
      <c r="H25" s="282"/>
    </row>
    <row r="26" spans="1:8" ht="15" customHeight="1" x14ac:dyDescent="0.2">
      <c r="A26" s="275" t="s">
        <v>23</v>
      </c>
      <c r="B26" s="275"/>
      <c r="C26" s="275"/>
      <c r="D26" s="275"/>
      <c r="E26" s="275"/>
      <c r="F26" s="275"/>
      <c r="G26" s="275"/>
      <c r="H26" s="27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A242" zoomScale="98" zoomScaleNormal="98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914</v>
      </c>
      <c r="O1" s="214" t="s">
        <v>410</v>
      </c>
      <c r="P1" s="214" t="s">
        <v>410</v>
      </c>
      <c r="Q1" s="214" t="s">
        <v>410</v>
      </c>
      <c r="R1" s="214" t="s">
        <v>410</v>
      </c>
      <c r="S1" s="214" t="s">
        <v>410</v>
      </c>
      <c r="T1" s="214" t="s">
        <v>410</v>
      </c>
      <c r="U1" s="214" t="s">
        <v>410</v>
      </c>
      <c r="V1" s="214" t="s">
        <v>410</v>
      </c>
      <c r="W1" s="214" t="s">
        <v>410</v>
      </c>
      <c r="X1" s="214" t="s">
        <v>410</v>
      </c>
      <c r="Y1" s="214" t="s">
        <v>410</v>
      </c>
      <c r="Z1" s="214" t="s">
        <v>410</v>
      </c>
      <c r="AA1" s="214" t="s">
        <v>410</v>
      </c>
      <c r="AB1" s="214" t="s">
        <v>410</v>
      </c>
      <c r="AC1" s="214" t="s">
        <v>410</v>
      </c>
      <c r="AD1" s="214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43357</v>
      </c>
      <c r="O3" s="25" t="s">
        <v>411</v>
      </c>
      <c r="P3" s="25" t="s">
        <v>411</v>
      </c>
      <c r="Q3" s="25" t="s">
        <v>411</v>
      </c>
      <c r="R3" s="25" t="s">
        <v>411</v>
      </c>
      <c r="S3" s="25" t="s">
        <v>411</v>
      </c>
      <c r="T3" s="25" t="s">
        <v>411</v>
      </c>
      <c r="U3" s="25" t="s">
        <v>411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/>
      <c r="L5" s="26">
        <f t="shared" ref="L5:L68" si="0">K5-(SUM(N5:AD5))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>
        <v>2</v>
      </c>
      <c r="L6" s="26">
        <f t="shared" si="0"/>
        <v>2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3</v>
      </c>
      <c r="L9" s="26">
        <f t="shared" si="0"/>
        <v>3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30</v>
      </c>
      <c r="L10" s="26">
        <f t="shared" si="0"/>
        <v>30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20</v>
      </c>
      <c r="L14" s="26">
        <f>K14-(SUM(N14:AD14))</f>
        <v>20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6</v>
      </c>
      <c r="L15" s="26">
        <f t="shared" si="0"/>
        <v>6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/>
      <c r="L16" s="26">
        <f t="shared" si="0"/>
        <v>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4</v>
      </c>
      <c r="L17" s="26">
        <f t="shared" si="0"/>
        <v>4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4</v>
      </c>
      <c r="L18" s="26">
        <f t="shared" si="0"/>
        <v>4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</v>
      </c>
      <c r="L20" s="26">
        <f t="shared" si="0"/>
        <v>1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/>
      <c r="L21" s="26">
        <f t="shared" si="0"/>
        <v>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10</v>
      </c>
      <c r="L22" s="26">
        <f t="shared" si="0"/>
        <v>10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4</v>
      </c>
      <c r="L23" s="26">
        <f t="shared" si="0"/>
        <v>4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3</v>
      </c>
      <c r="L25" s="26">
        <f t="shared" si="0"/>
        <v>3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/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1</v>
      </c>
      <c r="L28" s="26">
        <f t="shared" si="0"/>
        <v>1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/>
      <c r="L30" s="26">
        <f t="shared" si="0"/>
        <v>0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2</v>
      </c>
      <c r="L31" s="26">
        <f t="shared" si="0"/>
        <v>2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100</v>
      </c>
      <c r="L32" s="26">
        <f t="shared" si="0"/>
        <v>100</v>
      </c>
      <c r="M32" s="27" t="str">
        <f t="shared" si="1"/>
        <v>OK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100</v>
      </c>
      <c r="L33" s="26">
        <f t="shared" si="0"/>
        <v>100</v>
      </c>
      <c r="M33" s="27" t="str">
        <f t="shared" si="1"/>
        <v>OK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/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20</v>
      </c>
      <c r="L36" s="26">
        <f t="shared" si="0"/>
        <v>20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20</v>
      </c>
      <c r="L37" s="26">
        <f t="shared" si="0"/>
        <v>20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20</v>
      </c>
      <c r="L38" s="26">
        <f t="shared" si="0"/>
        <v>20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20</v>
      </c>
      <c r="L39" s="26">
        <f t="shared" si="0"/>
        <v>20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10</v>
      </c>
      <c r="L40" s="26">
        <f t="shared" si="0"/>
        <v>10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10</v>
      </c>
      <c r="L41" s="26">
        <f t="shared" si="0"/>
        <v>10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/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/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/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/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20</v>
      </c>
      <c r="L51" s="26">
        <f t="shared" si="0"/>
        <v>20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</v>
      </c>
      <c r="L54" s="26">
        <f t="shared" si="0"/>
        <v>1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/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5</v>
      </c>
      <c r="L58" s="26">
        <f t="shared" si="0"/>
        <v>5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5</v>
      </c>
      <c r="L59" s="26">
        <f t="shared" si="0"/>
        <v>5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/>
      <c r="L60" s="26">
        <f t="shared" si="0"/>
        <v>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/>
      <c r="L61" s="26">
        <f t="shared" si="0"/>
        <v>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0"/>
        <v>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5</v>
      </c>
      <c r="L69" s="26">
        <f t="shared" ref="L69:L132" si="2">K69-(SUM(N69:AD69))</f>
        <v>5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10</v>
      </c>
      <c r="L70" s="26">
        <f t="shared" si="2"/>
        <v>10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6</v>
      </c>
      <c r="L71" s="26">
        <f t="shared" si="2"/>
        <v>6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2</v>
      </c>
      <c r="L72" s="26">
        <f t="shared" si="2"/>
        <v>2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/>
      <c r="L73" s="26">
        <f t="shared" si="2"/>
        <v>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2"/>
        <v>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/>
      <c r="L75" s="26">
        <f t="shared" si="2"/>
        <v>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/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2</v>
      </c>
      <c r="L77" s="26">
        <f t="shared" si="2"/>
        <v>2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20</v>
      </c>
      <c r="L79" s="26">
        <f t="shared" si="2"/>
        <v>20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20</v>
      </c>
      <c r="L80" s="26">
        <f t="shared" si="2"/>
        <v>20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>
        <v>2</v>
      </c>
      <c r="L82" s="26">
        <f t="shared" si="2"/>
        <v>2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/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100</v>
      </c>
      <c r="L88" s="26">
        <f t="shared" si="2"/>
        <v>100</v>
      </c>
      <c r="M88" s="27" t="str">
        <f t="shared" si="3"/>
        <v>OK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4</v>
      </c>
      <c r="L90" s="26">
        <f t="shared" si="2"/>
        <v>4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30</v>
      </c>
      <c r="L92" s="26">
        <f t="shared" si="2"/>
        <v>30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30</v>
      </c>
      <c r="L93" s="26">
        <f t="shared" si="2"/>
        <v>30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200</v>
      </c>
      <c r="L94" s="26">
        <f t="shared" si="2"/>
        <v>200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30</v>
      </c>
      <c r="L95" s="26">
        <f t="shared" si="2"/>
        <v>30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30</v>
      </c>
      <c r="L96" s="26">
        <f t="shared" si="2"/>
        <v>30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>
        <v>10</v>
      </c>
      <c r="L97" s="26">
        <f t="shared" si="2"/>
        <v>10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>
        <v>10</v>
      </c>
      <c r="L98" s="26">
        <f t="shared" si="2"/>
        <v>10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>
        <v>10</v>
      </c>
      <c r="L99" s="26">
        <f t="shared" si="2"/>
        <v>10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>
        <v>10</v>
      </c>
      <c r="L100" s="26">
        <f t="shared" si="2"/>
        <v>10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>
        <v>10</v>
      </c>
      <c r="L101" s="26">
        <f t="shared" si="2"/>
        <v>10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>
        <v>10</v>
      </c>
      <c r="L102" s="26">
        <f t="shared" si="2"/>
        <v>10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>
        <v>10</v>
      </c>
      <c r="L103" s="26">
        <f t="shared" si="2"/>
        <v>10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>
        <v>10</v>
      </c>
      <c r="L104" s="26">
        <f t="shared" si="2"/>
        <v>10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>
        <v>10</v>
      </c>
      <c r="L105" s="26">
        <f t="shared" si="2"/>
        <v>10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>
        <v>10</v>
      </c>
      <c r="L106" s="26">
        <f t="shared" si="2"/>
        <v>10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>
        <v>10</v>
      </c>
      <c r="L107" s="26">
        <f t="shared" si="2"/>
        <v>10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>
        <v>40</v>
      </c>
      <c r="L108" s="26">
        <f t="shared" si="2"/>
        <v>0</v>
      </c>
      <c r="M108" s="27" t="str">
        <f t="shared" si="3"/>
        <v>OK</v>
      </c>
      <c r="N108" s="32">
        <v>40</v>
      </c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/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2</v>
      </c>
      <c r="L112" s="26">
        <f t="shared" si="2"/>
        <v>2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1</v>
      </c>
      <c r="L113" s="26">
        <f t="shared" si="2"/>
        <v>1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/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2</v>
      </c>
      <c r="L123" s="26">
        <f t="shared" si="2"/>
        <v>2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2</v>
      </c>
      <c r="L124" s="26">
        <f t="shared" si="2"/>
        <v>2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2</v>
      </c>
      <c r="L125" s="26">
        <f t="shared" si="2"/>
        <v>2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2</v>
      </c>
      <c r="L126" s="26">
        <f t="shared" si="2"/>
        <v>2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2</v>
      </c>
      <c r="L128" s="26">
        <f t="shared" si="2"/>
        <v>2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5</v>
      </c>
      <c r="L129" s="26">
        <f t="shared" si="2"/>
        <v>5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5</v>
      </c>
      <c r="L130" s="26">
        <f t="shared" si="2"/>
        <v>5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5</v>
      </c>
      <c r="L131" s="26">
        <f t="shared" si="2"/>
        <v>5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5</v>
      </c>
      <c r="L132" s="26">
        <f t="shared" si="2"/>
        <v>5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ref="L133:L196" si="4">K133-(SUM(N133:AD133))</f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3</v>
      </c>
      <c r="L138" s="26">
        <f t="shared" si="4"/>
        <v>3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2</v>
      </c>
      <c r="L139" s="26">
        <f t="shared" si="4"/>
        <v>2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200</v>
      </c>
      <c r="L146" s="26">
        <f t="shared" si="4"/>
        <v>200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30</v>
      </c>
      <c r="L149" s="26">
        <f t="shared" si="4"/>
        <v>30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2</v>
      </c>
      <c r="L150" s="26">
        <f t="shared" si="4"/>
        <v>2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2</v>
      </c>
      <c r="L151" s="26">
        <f t="shared" si="4"/>
        <v>2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30</v>
      </c>
      <c r="L153" s="26">
        <f t="shared" si="4"/>
        <v>30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6</v>
      </c>
      <c r="L155" s="26">
        <f t="shared" si="4"/>
        <v>6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2</v>
      </c>
      <c r="L157" s="26">
        <f t="shared" si="4"/>
        <v>2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10</v>
      </c>
      <c r="L160" s="26">
        <f t="shared" si="4"/>
        <v>10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3</v>
      </c>
      <c r="L162" s="26">
        <f t="shared" si="4"/>
        <v>3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2</v>
      </c>
      <c r="L163" s="26">
        <f t="shared" si="4"/>
        <v>2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1</v>
      </c>
      <c r="L164" s="26">
        <f t="shared" si="4"/>
        <v>1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10</v>
      </c>
      <c r="L168" s="26">
        <f t="shared" si="4"/>
        <v>10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20</v>
      </c>
      <c r="L169" s="26">
        <f t="shared" si="4"/>
        <v>20</v>
      </c>
      <c r="M169" s="27" t="str">
        <f t="shared" si="5"/>
        <v>OK</v>
      </c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2</v>
      </c>
      <c r="L170" s="26">
        <f t="shared" si="4"/>
        <v>2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>
        <v>1</v>
      </c>
      <c r="L171" s="26">
        <f t="shared" si="4"/>
        <v>1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>
        <v>1</v>
      </c>
      <c r="L172" s="26">
        <f t="shared" si="4"/>
        <v>1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>
        <v>1</v>
      </c>
      <c r="L173" s="26">
        <f t="shared" si="4"/>
        <v>1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>
        <v>1</v>
      </c>
      <c r="L174" s="26">
        <f t="shared" si="4"/>
        <v>1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>
        <v>1</v>
      </c>
      <c r="L175" s="26">
        <f t="shared" si="4"/>
        <v>1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1</v>
      </c>
      <c r="L176" s="26">
        <f t="shared" si="4"/>
        <v>1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1</v>
      </c>
      <c r="L177" s="26">
        <f t="shared" si="4"/>
        <v>1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>
        <v>1</v>
      </c>
      <c r="L178" s="26">
        <f t="shared" si="4"/>
        <v>1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>
        <v>1</v>
      </c>
      <c r="L179" s="26">
        <f t="shared" si="4"/>
        <v>1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>
        <v>1</v>
      </c>
      <c r="L180" s="26">
        <f t="shared" si="4"/>
        <v>1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>
        <v>1</v>
      </c>
      <c r="L181" s="26">
        <f t="shared" si="4"/>
        <v>1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>
        <v>1</v>
      </c>
      <c r="L182" s="26">
        <f t="shared" si="4"/>
        <v>1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>
        <v>4</v>
      </c>
      <c r="L184" s="26">
        <f t="shared" si="4"/>
        <v>4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>
        <v>2</v>
      </c>
      <c r="L185" s="26">
        <f t="shared" si="4"/>
        <v>2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5</v>
      </c>
      <c r="L186" s="26">
        <f t="shared" si="4"/>
        <v>5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1</v>
      </c>
      <c r="L190" s="26">
        <f t="shared" si="4"/>
        <v>1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2</v>
      </c>
      <c r="L195" s="26">
        <f t="shared" si="4"/>
        <v>2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/>
      <c r="L196" s="26">
        <f t="shared" si="4"/>
        <v>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/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/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/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/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/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20</v>
      </c>
      <c r="L203" s="26">
        <f t="shared" si="6"/>
        <v>20</v>
      </c>
      <c r="M203" s="27" t="str">
        <f t="shared" si="7"/>
        <v>OK</v>
      </c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10</v>
      </c>
      <c r="L204" s="26">
        <f t="shared" si="6"/>
        <v>10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/>
      <c r="L205" s="26">
        <f t="shared" si="6"/>
        <v>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/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3</v>
      </c>
      <c r="L209" s="26">
        <f t="shared" si="6"/>
        <v>3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10</v>
      </c>
      <c r="L210" s="26">
        <f t="shared" si="6"/>
        <v>10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/>
      <c r="L212" s="26">
        <f t="shared" si="6"/>
        <v>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/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/>
      <c r="L214" s="26">
        <f t="shared" si="6"/>
        <v>0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1</v>
      </c>
      <c r="L215" s="26">
        <f t="shared" si="6"/>
        <v>1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30</v>
      </c>
      <c r="L218" s="26">
        <f t="shared" si="6"/>
        <v>30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>
        <v>20</v>
      </c>
      <c r="L221" s="26">
        <f t="shared" si="6"/>
        <v>20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2</v>
      </c>
      <c r="L222" s="26">
        <f t="shared" si="6"/>
        <v>2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>
        <v>1</v>
      </c>
      <c r="L223" s="26">
        <f t="shared" si="6"/>
        <v>1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/>
      <c r="L224" s="26">
        <f t="shared" si="6"/>
        <v>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1</v>
      </c>
      <c r="L225" s="26">
        <f t="shared" si="6"/>
        <v>1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20</v>
      </c>
      <c r="L228" s="26">
        <f t="shared" si="6"/>
        <v>20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20</v>
      </c>
      <c r="L229" s="26">
        <f t="shared" si="6"/>
        <v>20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20</v>
      </c>
      <c r="L230" s="26">
        <f t="shared" si="6"/>
        <v>20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20</v>
      </c>
      <c r="L231" s="26">
        <f t="shared" si="6"/>
        <v>20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20</v>
      </c>
      <c r="L232" s="26">
        <f t="shared" si="6"/>
        <v>20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20</v>
      </c>
      <c r="L233" s="26">
        <f t="shared" si="6"/>
        <v>20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>
        <v>10</v>
      </c>
      <c r="L234" s="26">
        <f t="shared" si="6"/>
        <v>10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>
        <v>10</v>
      </c>
      <c r="L235" s="26">
        <f t="shared" si="6"/>
        <v>10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>
        <v>10</v>
      </c>
      <c r="L236" s="26">
        <f t="shared" si="6"/>
        <v>10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>
        <v>30</v>
      </c>
      <c r="L241" s="26">
        <f t="shared" si="6"/>
        <v>30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/>
      <c r="L245" s="26">
        <f t="shared" si="6"/>
        <v>0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P251" s="53"/>
      <c r="Q251" s="53"/>
      <c r="R251" s="53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  <c r="N253" s="20"/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  <c r="N254" s="20"/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  <c r="N256" s="20"/>
    </row>
    <row r="257" spans="1:14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</row>
    <row r="258" spans="1:14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  <c r="N258" s="20"/>
    </row>
  </sheetData>
  <mergeCells count="80">
    <mergeCell ref="Y1:Y2"/>
    <mergeCell ref="Z1:Z2"/>
    <mergeCell ref="AA1:AA2"/>
    <mergeCell ref="P1:P2"/>
    <mergeCell ref="Q1:Q2"/>
    <mergeCell ref="R1:R2"/>
    <mergeCell ref="S1:S2"/>
    <mergeCell ref="T1:T2"/>
    <mergeCell ref="U1:U2"/>
    <mergeCell ref="A10:A18"/>
    <mergeCell ref="A19:A21"/>
    <mergeCell ref="V1:V2"/>
    <mergeCell ref="W1:W2"/>
    <mergeCell ref="X1:X2"/>
    <mergeCell ref="N1:N2"/>
    <mergeCell ref="O1:O2"/>
    <mergeCell ref="A1:F1"/>
    <mergeCell ref="G1:J1"/>
    <mergeCell ref="K1:M1"/>
    <mergeCell ref="A92:A127"/>
    <mergeCell ref="A130:A134"/>
    <mergeCell ref="A135:A141"/>
    <mergeCell ref="A142:A154"/>
    <mergeCell ref="A22:A25"/>
    <mergeCell ref="A26:A31"/>
    <mergeCell ref="A32:A35"/>
    <mergeCell ref="A36:A57"/>
    <mergeCell ref="A58:A62"/>
    <mergeCell ref="A63:A68"/>
    <mergeCell ref="B92:B127"/>
    <mergeCell ref="B130:B134"/>
    <mergeCell ref="B135:B141"/>
    <mergeCell ref="B142:B154"/>
    <mergeCell ref="B4:B9"/>
    <mergeCell ref="B10:B18"/>
    <mergeCell ref="B19:B21"/>
    <mergeCell ref="B22:B25"/>
    <mergeCell ref="B26:B31"/>
    <mergeCell ref="B32:B35"/>
    <mergeCell ref="AD1:AD2"/>
    <mergeCell ref="A2:M2"/>
    <mergeCell ref="A86:A89"/>
    <mergeCell ref="B86:B89"/>
    <mergeCell ref="A90:A91"/>
    <mergeCell ref="B90:B91"/>
    <mergeCell ref="B36:B57"/>
    <mergeCell ref="B58:B62"/>
    <mergeCell ref="B63:B68"/>
    <mergeCell ref="B69:B76"/>
    <mergeCell ref="B77:B85"/>
    <mergeCell ref="A69:A76"/>
    <mergeCell ref="A77:A85"/>
    <mergeCell ref="AB1:AB2"/>
    <mergeCell ref="AC1:AC2"/>
    <mergeCell ref="A4:A9"/>
    <mergeCell ref="A156:A162"/>
    <mergeCell ref="B156:B162"/>
    <mergeCell ref="A163:A167"/>
    <mergeCell ref="B163:B167"/>
    <mergeCell ref="A171:A194"/>
    <mergeCell ref="B171:B194"/>
    <mergeCell ref="J171:J194"/>
    <mergeCell ref="A196:A202"/>
    <mergeCell ref="B196:B202"/>
    <mergeCell ref="A203:A208"/>
    <mergeCell ref="B203:B208"/>
    <mergeCell ref="A209:A214"/>
    <mergeCell ref="B209:B214"/>
    <mergeCell ref="A215:A242"/>
    <mergeCell ref="B215:B242"/>
    <mergeCell ref="A243:A244"/>
    <mergeCell ref="B243:B244"/>
    <mergeCell ref="A257:A258"/>
    <mergeCell ref="B257:B258"/>
    <mergeCell ref="A245:A249"/>
    <mergeCell ref="B245:B249"/>
    <mergeCell ref="A250:A251"/>
    <mergeCell ref="B250:B251"/>
    <mergeCell ref="A252:A256"/>
    <mergeCell ref="B252:B256"/>
  </mergeCells>
  <conditionalFormatting sqref="O4:X4">
    <cfRule type="cellIs" dxfId="393" priority="10" stopIfTrue="1" operator="greaterThan">
      <formula>0</formula>
    </cfRule>
    <cfRule type="cellIs" dxfId="392" priority="11" stopIfTrue="1" operator="greaterThan">
      <formula>0</formula>
    </cfRule>
    <cfRule type="cellIs" dxfId="391" priority="12" stopIfTrue="1" operator="greaterThan">
      <formula>0</formula>
    </cfRule>
  </conditionalFormatting>
  <conditionalFormatting sqref="O5:X240">
    <cfRule type="cellIs" dxfId="390" priority="7" stopIfTrue="1" operator="greaterThan">
      <formula>0</formula>
    </cfRule>
    <cfRule type="cellIs" dxfId="389" priority="8" stopIfTrue="1" operator="greaterThan">
      <formula>0</formula>
    </cfRule>
    <cfRule type="cellIs" dxfId="388" priority="9" stopIfTrue="1" operator="greaterThan">
      <formula>0</formula>
    </cfRule>
  </conditionalFormatting>
  <conditionalFormatting sqref="Y5:AD240">
    <cfRule type="cellIs" dxfId="387" priority="25" stopIfTrue="1" operator="greaterThan">
      <formula>0</formula>
    </cfRule>
    <cfRule type="cellIs" dxfId="386" priority="26" stopIfTrue="1" operator="greaterThan">
      <formula>0</formula>
    </cfRule>
    <cfRule type="cellIs" dxfId="385" priority="27" stopIfTrue="1" operator="greaterThan">
      <formula>0</formula>
    </cfRule>
  </conditionalFormatting>
  <conditionalFormatting sqref="Y4:AD4">
    <cfRule type="cellIs" dxfId="384" priority="22" stopIfTrue="1" operator="greaterThan">
      <formula>0</formula>
    </cfRule>
    <cfRule type="cellIs" dxfId="383" priority="23" stopIfTrue="1" operator="greaterThan">
      <formula>0</formula>
    </cfRule>
    <cfRule type="cellIs" dxfId="382" priority="24" stopIfTrue="1" operator="greaterThan">
      <formula>0</formula>
    </cfRule>
  </conditionalFormatting>
  <conditionalFormatting sqref="Y5:AD240">
    <cfRule type="cellIs" dxfId="381" priority="19" stopIfTrue="1" operator="greaterThan">
      <formula>0</formula>
    </cfRule>
    <cfRule type="cellIs" dxfId="380" priority="20" stopIfTrue="1" operator="greaterThan">
      <formula>0</formula>
    </cfRule>
    <cfRule type="cellIs" dxfId="379" priority="21" stopIfTrue="1" operator="greaterThan">
      <formula>0</formula>
    </cfRule>
  </conditionalFormatting>
  <conditionalFormatting sqref="N4">
    <cfRule type="cellIs" dxfId="378" priority="4" stopIfTrue="1" operator="greaterThan">
      <formula>0</formula>
    </cfRule>
    <cfRule type="cellIs" dxfId="377" priority="5" stopIfTrue="1" operator="greaterThan">
      <formula>0</formula>
    </cfRule>
    <cfRule type="cellIs" dxfId="376" priority="6" stopIfTrue="1" operator="greaterThan">
      <formula>0</formula>
    </cfRule>
  </conditionalFormatting>
  <conditionalFormatting sqref="N5:N240">
    <cfRule type="cellIs" dxfId="375" priority="1" stopIfTrue="1" operator="greaterThan">
      <formula>0</formula>
    </cfRule>
    <cfRule type="cellIs" dxfId="374" priority="2" stopIfTrue="1" operator="greaterThan">
      <formula>0</formula>
    </cfRule>
    <cfRule type="cellIs" dxfId="37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A156" zoomScaleNormal="100" workbookViewId="0">
      <selection activeCell="K169" sqref="K169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14" width="15" style="18" customWidth="1"/>
    <col min="15" max="15" width="16.28515625" style="18" customWidth="1"/>
    <col min="16" max="16" width="15" style="18" customWidth="1"/>
    <col min="17" max="17" width="14" style="18" customWidth="1"/>
    <col min="18" max="18" width="13.85546875" style="18" customWidth="1"/>
    <col min="19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803</v>
      </c>
      <c r="O1" s="214" t="s">
        <v>804</v>
      </c>
      <c r="P1" s="214" t="s">
        <v>805</v>
      </c>
      <c r="Q1" s="214" t="s">
        <v>806</v>
      </c>
      <c r="R1" s="214" t="s">
        <v>807</v>
      </c>
      <c r="S1" s="214" t="s">
        <v>892</v>
      </c>
      <c r="T1" s="214" t="s">
        <v>893</v>
      </c>
      <c r="U1" s="214" t="s">
        <v>894</v>
      </c>
      <c r="V1" s="214" t="s">
        <v>895</v>
      </c>
      <c r="W1" s="214" t="s">
        <v>896</v>
      </c>
      <c r="X1" s="214" t="s">
        <v>897</v>
      </c>
      <c r="Y1" s="214" t="s">
        <v>898</v>
      </c>
      <c r="Z1" s="214" t="s">
        <v>899</v>
      </c>
      <c r="AA1" s="214" t="s">
        <v>900</v>
      </c>
      <c r="AB1" s="214" t="s">
        <v>410</v>
      </c>
      <c r="AC1" s="214" t="s">
        <v>410</v>
      </c>
      <c r="AD1" s="214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43465</v>
      </c>
      <c r="O3" s="25">
        <v>43437</v>
      </c>
      <c r="P3" s="25">
        <v>43465</v>
      </c>
      <c r="Q3" s="25">
        <v>43465</v>
      </c>
      <c r="R3" s="25">
        <v>43465</v>
      </c>
      <c r="S3" s="25">
        <v>43465</v>
      </c>
      <c r="T3" s="25">
        <v>43465</v>
      </c>
      <c r="U3" s="25">
        <v>43465</v>
      </c>
      <c r="V3" s="25">
        <v>43465</v>
      </c>
      <c r="W3" s="25">
        <v>43465</v>
      </c>
      <c r="X3" s="25">
        <v>43465</v>
      </c>
      <c r="Y3" s="25">
        <v>43465</v>
      </c>
      <c r="Z3" s="25">
        <v>43465</v>
      </c>
      <c r="AA3" s="25">
        <v>43465</v>
      </c>
      <c r="AB3" s="25" t="s">
        <v>411</v>
      </c>
      <c r="AC3" s="25" t="s">
        <v>411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80</v>
      </c>
      <c r="L5" s="26">
        <f t="shared" ref="L5:L68" si="0">K5-(SUM(N5:AD5))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>
        <v>20</v>
      </c>
      <c r="S5" s="32"/>
      <c r="T5" s="32"/>
      <c r="U5" s="32">
        <v>60</v>
      </c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10</v>
      </c>
      <c r="L7" s="26">
        <f t="shared" si="0"/>
        <v>5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>
        <v>5</v>
      </c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10</v>
      </c>
      <c r="L8" s="26">
        <f t="shared" si="0"/>
        <v>5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>
        <v>5</v>
      </c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5</v>
      </c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>
        <v>5</v>
      </c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5</v>
      </c>
      <c r="L10" s="26">
        <f t="shared" si="0"/>
        <v>0</v>
      </c>
      <c r="M10" s="27" t="str">
        <f t="shared" si="1"/>
        <v>OK</v>
      </c>
      <c r="N10" s="32"/>
      <c r="O10" s="32">
        <v>5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40</v>
      </c>
      <c r="L14" s="26">
        <f>K14-(SUM(N14:AD14))</f>
        <v>0</v>
      </c>
      <c r="M14" s="27" t="str">
        <f t="shared" si="1"/>
        <v>OK</v>
      </c>
      <c r="N14" s="32"/>
      <c r="O14" s="32">
        <v>12</v>
      </c>
      <c r="P14" s="32"/>
      <c r="Q14" s="32"/>
      <c r="R14" s="32"/>
      <c r="S14" s="32"/>
      <c r="T14" s="32"/>
      <c r="U14" s="32"/>
      <c r="V14" s="32">
        <v>28</v>
      </c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10</v>
      </c>
      <c r="L15" s="26">
        <f t="shared" si="0"/>
        <v>5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>
        <v>5</v>
      </c>
      <c r="W15" s="32"/>
      <c r="X15" s="32"/>
      <c r="Y15" s="32"/>
      <c r="Z15" s="32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20</v>
      </c>
      <c r="L16" s="26">
        <f t="shared" si="0"/>
        <v>5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>
        <v>10</v>
      </c>
      <c r="U16" s="32"/>
      <c r="V16" s="32">
        <v>5</v>
      </c>
      <c r="W16" s="32"/>
      <c r="X16" s="32"/>
      <c r="Y16" s="32"/>
      <c r="Z16" s="32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36</v>
      </c>
      <c r="L17" s="26">
        <f t="shared" si="0"/>
        <v>24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>
        <v>12</v>
      </c>
      <c r="W17" s="32"/>
      <c r="X17" s="32"/>
      <c r="Y17" s="32"/>
      <c r="Z17" s="32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30</v>
      </c>
      <c r="L18" s="26">
        <f t="shared" si="0"/>
        <v>10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>
        <v>10</v>
      </c>
      <c r="U18" s="32"/>
      <c r="V18" s="32">
        <v>10</v>
      </c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5</v>
      </c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>
        <v>2</v>
      </c>
      <c r="S19" s="32"/>
      <c r="T19" s="32"/>
      <c r="U19" s="32">
        <v>3</v>
      </c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0"/>
        <v>5</v>
      </c>
      <c r="M20" s="27" t="str">
        <f t="shared" si="1"/>
        <v>OK</v>
      </c>
      <c r="N20" s="32"/>
      <c r="O20" s="32"/>
      <c r="P20" s="32"/>
      <c r="Q20" s="32"/>
      <c r="R20" s="32">
        <v>2</v>
      </c>
      <c r="S20" s="32"/>
      <c r="T20" s="32"/>
      <c r="U20" s="32">
        <v>3</v>
      </c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5</v>
      </c>
      <c r="M21" s="27" t="str">
        <f t="shared" si="1"/>
        <v>OK</v>
      </c>
      <c r="N21" s="32"/>
      <c r="O21" s="32"/>
      <c r="P21" s="32"/>
      <c r="Q21" s="32"/>
      <c r="R21" s="32">
        <v>2</v>
      </c>
      <c r="S21" s="32"/>
      <c r="T21" s="32"/>
      <c r="U21" s="32">
        <v>3</v>
      </c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75</v>
      </c>
      <c r="L22" s="26">
        <f t="shared" si="0"/>
        <v>35</v>
      </c>
      <c r="M22" s="27" t="str">
        <f t="shared" si="1"/>
        <v>OK</v>
      </c>
      <c r="N22" s="32">
        <v>10</v>
      </c>
      <c r="O22" s="32"/>
      <c r="P22" s="32"/>
      <c r="Q22" s="32"/>
      <c r="R22" s="32"/>
      <c r="S22" s="32"/>
      <c r="T22" s="32"/>
      <c r="U22" s="32"/>
      <c r="V22" s="32"/>
      <c r="W22" s="32"/>
      <c r="X22" s="32">
        <v>30</v>
      </c>
      <c r="Y22" s="32"/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75</v>
      </c>
      <c r="L23" s="26">
        <f t="shared" si="0"/>
        <v>35</v>
      </c>
      <c r="M23" s="27" t="str">
        <f t="shared" si="1"/>
        <v>OK</v>
      </c>
      <c r="N23" s="32">
        <v>10</v>
      </c>
      <c r="O23" s="32"/>
      <c r="P23" s="32"/>
      <c r="Q23" s="32"/>
      <c r="R23" s="32"/>
      <c r="S23" s="32"/>
      <c r="T23" s="32"/>
      <c r="U23" s="32"/>
      <c r="V23" s="32"/>
      <c r="W23" s="32"/>
      <c r="X23" s="32">
        <v>30</v>
      </c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f>10</f>
        <v>10</v>
      </c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>
        <v>10</v>
      </c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5</v>
      </c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>
        <v>5</v>
      </c>
      <c r="Y25" s="32"/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>
        <v>5</v>
      </c>
      <c r="L26" s="26">
        <f t="shared" si="0"/>
        <v>5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5</v>
      </c>
      <c r="L27" s="26">
        <f t="shared" si="0"/>
        <v>5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5</v>
      </c>
      <c r="L28" s="26">
        <f t="shared" si="0"/>
        <v>3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>
        <v>2</v>
      </c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f>5-5</f>
        <v>0</v>
      </c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5</v>
      </c>
      <c r="L30" s="26">
        <f t="shared" si="0"/>
        <v>3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>
        <v>2</v>
      </c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10</v>
      </c>
      <c r="L31" s="26">
        <f t="shared" si="0"/>
        <v>5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>
        <v>5</v>
      </c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1000-100</f>
        <v>900</v>
      </c>
      <c r="L32" s="26">
        <f t="shared" si="0"/>
        <v>0</v>
      </c>
      <c r="M32" s="27" t="str">
        <f t="shared" si="1"/>
        <v>OK</v>
      </c>
      <c r="N32" s="32"/>
      <c r="O32" s="32">
        <v>400</v>
      </c>
      <c r="P32" s="32"/>
      <c r="Q32" s="32"/>
      <c r="R32" s="32"/>
      <c r="S32" s="32"/>
      <c r="T32" s="32">
        <v>400</v>
      </c>
      <c r="U32" s="32"/>
      <c r="V32" s="32">
        <v>100</v>
      </c>
      <c r="W32" s="32"/>
      <c r="X32" s="32"/>
      <c r="Y32" s="32"/>
      <c r="Z32" s="32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1000-200</f>
        <v>800</v>
      </c>
      <c r="L33" s="26">
        <f t="shared" si="0"/>
        <v>0</v>
      </c>
      <c r="M33" s="27" t="str">
        <f t="shared" si="1"/>
        <v>OK</v>
      </c>
      <c r="N33" s="32"/>
      <c r="O33" s="32">
        <v>300</v>
      </c>
      <c r="P33" s="32"/>
      <c r="Q33" s="32"/>
      <c r="R33" s="32"/>
      <c r="S33" s="32"/>
      <c r="T33" s="32">
        <v>300</v>
      </c>
      <c r="U33" s="32"/>
      <c r="V33" s="32">
        <v>200</v>
      </c>
      <c r="W33" s="32"/>
      <c r="X33" s="32"/>
      <c r="Y33" s="32"/>
      <c r="Z33" s="32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150</v>
      </c>
      <c r="L34" s="26">
        <f t="shared" si="0"/>
        <v>100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>
        <v>50</v>
      </c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300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>
        <v>100</v>
      </c>
      <c r="U35" s="32"/>
      <c r="V35" s="32">
        <v>200</v>
      </c>
      <c r="W35" s="32"/>
      <c r="X35" s="32"/>
      <c r="Y35" s="32"/>
      <c r="Z35" s="32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6</v>
      </c>
      <c r="L36" s="26">
        <f t="shared" si="0"/>
        <v>6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6</v>
      </c>
      <c r="L37" s="26">
        <f t="shared" si="0"/>
        <v>6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6</v>
      </c>
      <c r="L38" s="26">
        <f t="shared" si="0"/>
        <v>6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6</v>
      </c>
      <c r="L39" s="26">
        <f t="shared" si="0"/>
        <v>6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48</v>
      </c>
      <c r="L40" s="26">
        <f t="shared" si="0"/>
        <v>12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/>
      <c r="U40" s="32">
        <v>36</v>
      </c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48</v>
      </c>
      <c r="L41" s="26">
        <f t="shared" si="0"/>
        <v>12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>
        <v>36</v>
      </c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12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>
        <v>12</v>
      </c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24</v>
      </c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>
        <v>24</v>
      </c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24</v>
      </c>
      <c r="L44" s="26">
        <f t="shared" si="0"/>
        <v>12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>
        <v>12</v>
      </c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3</v>
      </c>
      <c r="L45" s="26">
        <f t="shared" si="0"/>
        <v>3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5</v>
      </c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>
        <v>5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6</v>
      </c>
      <c r="L55" s="26">
        <f t="shared" si="0"/>
        <v>6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936</v>
      </c>
      <c r="L58" s="26">
        <f t="shared" si="0"/>
        <v>0</v>
      </c>
      <c r="M58" s="27" t="str">
        <f t="shared" si="1"/>
        <v>OK</v>
      </c>
      <c r="N58" s="32"/>
      <c r="O58" s="32"/>
      <c r="P58" s="32"/>
      <c r="Q58" s="32"/>
      <c r="R58" s="32"/>
      <c r="S58" s="32">
        <v>240</v>
      </c>
      <c r="T58" s="32"/>
      <c r="U58" s="32"/>
      <c r="V58" s="32"/>
      <c r="W58" s="32"/>
      <c r="X58" s="32">
        <v>696</v>
      </c>
      <c r="Y58" s="32"/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936</v>
      </c>
      <c r="L59" s="26">
        <f t="shared" si="0"/>
        <v>0</v>
      </c>
      <c r="M59" s="27" t="str">
        <f t="shared" si="1"/>
        <v>OK</v>
      </c>
      <c r="N59" s="32"/>
      <c r="O59" s="32"/>
      <c r="P59" s="32"/>
      <c r="Q59" s="32"/>
      <c r="R59" s="32"/>
      <c r="S59" s="32">
        <v>240</v>
      </c>
      <c r="T59" s="32"/>
      <c r="U59" s="32"/>
      <c r="V59" s="32"/>
      <c r="W59" s="32"/>
      <c r="X59" s="32">
        <v>696</v>
      </c>
      <c r="Y59" s="32"/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312</v>
      </c>
      <c r="L60" s="26">
        <f t="shared" si="0"/>
        <v>0</v>
      </c>
      <c r="M60" s="27" t="str">
        <f t="shared" si="1"/>
        <v>OK</v>
      </c>
      <c r="N60" s="32"/>
      <c r="O60" s="32"/>
      <c r="P60" s="32"/>
      <c r="Q60" s="32"/>
      <c r="R60" s="32"/>
      <c r="S60" s="32">
        <v>96</v>
      </c>
      <c r="T60" s="32"/>
      <c r="U60" s="32"/>
      <c r="V60" s="32"/>
      <c r="W60" s="32"/>
      <c r="X60" s="32">
        <v>216</v>
      </c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312</v>
      </c>
      <c r="L61" s="26">
        <f t="shared" si="0"/>
        <v>0</v>
      </c>
      <c r="M61" s="27" t="str">
        <f t="shared" si="1"/>
        <v>OK</v>
      </c>
      <c r="N61" s="32"/>
      <c r="O61" s="32"/>
      <c r="P61" s="32"/>
      <c r="Q61" s="32"/>
      <c r="R61" s="32"/>
      <c r="S61" s="32">
        <v>120</v>
      </c>
      <c r="T61" s="32"/>
      <c r="U61" s="32"/>
      <c r="V61" s="32"/>
      <c r="W61" s="32"/>
      <c r="X61" s="32">
        <v>192</v>
      </c>
      <c r="Y61" s="32"/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36</v>
      </c>
      <c r="L62" s="26">
        <f t="shared" si="0"/>
        <v>0</v>
      </c>
      <c r="M62" s="27" t="str">
        <f t="shared" si="1"/>
        <v>OK</v>
      </c>
      <c r="N62" s="32">
        <v>12</v>
      </c>
      <c r="O62" s="32"/>
      <c r="P62" s="32"/>
      <c r="Q62" s="32"/>
      <c r="R62" s="32"/>
      <c r="S62" s="32"/>
      <c r="T62" s="32"/>
      <c r="U62" s="32"/>
      <c r="V62" s="32"/>
      <c r="W62" s="32"/>
      <c r="X62" s="32">
        <v>24</v>
      </c>
      <c r="Y62" s="32"/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0"/>
        <v>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50</v>
      </c>
      <c r="L69" s="26">
        <f t="shared" ref="L69:L132" si="2">K69-(SUM(N69:AD69))</f>
        <v>0</v>
      </c>
      <c r="M69" s="27" t="str">
        <f t="shared" ref="M69:M132" si="3">IF(L69&lt;0,"ATENÇÃO","OK")</f>
        <v>OK</v>
      </c>
      <c r="N69" s="32">
        <v>30</v>
      </c>
      <c r="O69" s="32"/>
      <c r="P69" s="32"/>
      <c r="Q69" s="32"/>
      <c r="R69" s="32"/>
      <c r="S69" s="32"/>
      <c r="T69" s="32"/>
      <c r="U69" s="32"/>
      <c r="V69" s="32"/>
      <c r="W69" s="32"/>
      <c r="X69" s="32">
        <v>20</v>
      </c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50</v>
      </c>
      <c r="L70" s="26">
        <f t="shared" si="2"/>
        <v>0</v>
      </c>
      <c r="M70" s="27" t="str">
        <f t="shared" si="3"/>
        <v>OK</v>
      </c>
      <c r="N70" s="32">
        <v>30</v>
      </c>
      <c r="O70" s="32"/>
      <c r="P70" s="32"/>
      <c r="Q70" s="32"/>
      <c r="R70" s="32"/>
      <c r="S70" s="32"/>
      <c r="T70" s="32"/>
      <c r="U70" s="32"/>
      <c r="V70" s="32"/>
      <c r="W70" s="32"/>
      <c r="X70" s="32">
        <v>20</v>
      </c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50</v>
      </c>
      <c r="L71" s="26">
        <f t="shared" si="2"/>
        <v>0</v>
      </c>
      <c r="M71" s="27" t="str">
        <f t="shared" si="3"/>
        <v>OK</v>
      </c>
      <c r="N71" s="32">
        <v>30</v>
      </c>
      <c r="O71" s="32"/>
      <c r="P71" s="32"/>
      <c r="Q71" s="32"/>
      <c r="R71" s="32"/>
      <c r="S71" s="32"/>
      <c r="T71" s="32"/>
      <c r="U71" s="32"/>
      <c r="V71" s="32"/>
      <c r="W71" s="32"/>
      <c r="X71" s="32">
        <v>20</v>
      </c>
      <c r="Y71" s="32"/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50</v>
      </c>
      <c r="L72" s="26">
        <f t="shared" si="2"/>
        <v>10</v>
      </c>
      <c r="M72" s="27" t="str">
        <f t="shared" si="3"/>
        <v>OK</v>
      </c>
      <c r="N72" s="32">
        <v>20</v>
      </c>
      <c r="O72" s="32"/>
      <c r="P72" s="32"/>
      <c r="Q72" s="32"/>
      <c r="R72" s="32"/>
      <c r="S72" s="32"/>
      <c r="T72" s="32"/>
      <c r="U72" s="32"/>
      <c r="V72" s="32"/>
      <c r="W72" s="32"/>
      <c r="X72" s="32">
        <v>20</v>
      </c>
      <c r="Y72" s="32"/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50</v>
      </c>
      <c r="L73" s="26">
        <f t="shared" si="2"/>
        <v>10</v>
      </c>
      <c r="M73" s="27" t="str">
        <f t="shared" si="3"/>
        <v>OK</v>
      </c>
      <c r="N73" s="32">
        <v>20</v>
      </c>
      <c r="O73" s="32"/>
      <c r="P73" s="32"/>
      <c r="Q73" s="32"/>
      <c r="R73" s="32"/>
      <c r="S73" s="32"/>
      <c r="T73" s="32"/>
      <c r="U73" s="32"/>
      <c r="V73" s="32"/>
      <c r="W73" s="32"/>
      <c r="X73" s="32">
        <v>20</v>
      </c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5</v>
      </c>
      <c r="L74" s="26">
        <f t="shared" si="2"/>
        <v>5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5</v>
      </c>
      <c r="L75" s="26">
        <f t="shared" si="2"/>
        <v>5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5</v>
      </c>
      <c r="L76" s="26">
        <f t="shared" si="2"/>
        <v>5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5</v>
      </c>
      <c r="L77" s="26">
        <f t="shared" si="2"/>
        <v>0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>
        <v>5</v>
      </c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36</v>
      </c>
      <c r="L79" s="26">
        <f t="shared" si="2"/>
        <v>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/>
      <c r="U79" s="32">
        <v>36</v>
      </c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/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24</v>
      </c>
      <c r="L83" s="26">
        <f t="shared" si="2"/>
        <v>6</v>
      </c>
      <c r="M83" s="27" t="str">
        <f t="shared" si="3"/>
        <v>OK</v>
      </c>
      <c r="N83" s="32"/>
      <c r="O83" s="32"/>
      <c r="P83" s="32"/>
      <c r="Q83" s="32"/>
      <c r="R83" s="32">
        <v>6</v>
      </c>
      <c r="S83" s="32"/>
      <c r="T83" s="32"/>
      <c r="U83" s="32">
        <v>12</v>
      </c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2400</v>
      </c>
      <c r="L88" s="26">
        <f t="shared" si="2"/>
        <v>0</v>
      </c>
      <c r="M88" s="27" t="str">
        <f t="shared" si="3"/>
        <v>OK</v>
      </c>
      <c r="N88" s="32">
        <v>1500</v>
      </c>
      <c r="O88" s="32"/>
      <c r="P88" s="32"/>
      <c r="Q88" s="32"/>
      <c r="R88" s="32"/>
      <c r="S88" s="32"/>
      <c r="T88" s="32"/>
      <c r="U88" s="32"/>
      <c r="V88" s="32"/>
      <c r="W88" s="32"/>
      <c r="X88" s="32">
        <v>900</v>
      </c>
      <c r="Y88" s="32"/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30</v>
      </c>
      <c r="L92" s="26">
        <f t="shared" si="2"/>
        <v>0</v>
      </c>
      <c r="M92" s="27" t="str">
        <f t="shared" si="3"/>
        <v>OK</v>
      </c>
      <c r="N92" s="32">
        <v>30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30</v>
      </c>
      <c r="L93" s="26">
        <f t="shared" si="2"/>
        <v>0</v>
      </c>
      <c r="M93" s="27" t="str">
        <f t="shared" si="3"/>
        <v>OK</v>
      </c>
      <c r="N93" s="32">
        <v>30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200</v>
      </c>
      <c r="L94" s="26">
        <f t="shared" si="2"/>
        <v>100</v>
      </c>
      <c r="M94" s="27" t="str">
        <f t="shared" si="3"/>
        <v>OK</v>
      </c>
      <c r="N94" s="32">
        <v>100</v>
      </c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30</v>
      </c>
      <c r="L95" s="26">
        <f t="shared" si="2"/>
        <v>30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30</v>
      </c>
      <c r="L96" s="26">
        <f t="shared" si="2"/>
        <v>30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</v>
      </c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>
        <v>1</v>
      </c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>
        <v>1</v>
      </c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>
        <v>1</v>
      </c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1</v>
      </c>
      <c r="L111" s="26">
        <f t="shared" si="2"/>
        <v>1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1</v>
      </c>
      <c r="L112" s="26">
        <f t="shared" si="2"/>
        <v>1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1</v>
      </c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>
        <v>1</v>
      </c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>
        <v>1</v>
      </c>
      <c r="L118" s="26">
        <f t="shared" si="2"/>
        <v>1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>
        <v>1</v>
      </c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>
        <v>1</v>
      </c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20</v>
      </c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>
        <v>20</v>
      </c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3</v>
      </c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>
        <v>3</v>
      </c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3</v>
      </c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>
        <v>3</v>
      </c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3</v>
      </c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>
        <v>3</v>
      </c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3</v>
      </c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>
        <v>3</v>
      </c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10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>
        <v>10</v>
      </c>
      <c r="Z128" s="32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60</v>
      </c>
      <c r="L129" s="26">
        <f t="shared" si="2"/>
        <v>0</v>
      </c>
      <c r="M129" s="27" t="str">
        <f t="shared" si="3"/>
        <v>OK</v>
      </c>
      <c r="N129" s="32"/>
      <c r="O129" s="32">
        <v>20</v>
      </c>
      <c r="P129" s="32"/>
      <c r="Q129" s="32"/>
      <c r="R129" s="32"/>
      <c r="S129" s="32"/>
      <c r="T129" s="32">
        <v>10</v>
      </c>
      <c r="U129" s="32"/>
      <c r="V129" s="32">
        <v>30</v>
      </c>
      <c r="W129" s="32"/>
      <c r="X129" s="32"/>
      <c r="Y129" s="32"/>
      <c r="Z129" s="32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60</v>
      </c>
      <c r="L130" s="26">
        <f t="shared" si="2"/>
        <v>30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>
        <v>30</v>
      </c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/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60</v>
      </c>
      <c r="L132" s="26">
        <f t="shared" si="2"/>
        <v>0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>
        <v>60</v>
      </c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ref="L133:L196" si="4">K133-(SUM(N133:AD133))</f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10</v>
      </c>
      <c r="L138" s="26">
        <f t="shared" si="4"/>
        <v>10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10</v>
      </c>
      <c r="L139" s="26">
        <f t="shared" si="4"/>
        <v>10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120</v>
      </c>
      <c r="L146" s="26">
        <f t="shared" si="4"/>
        <v>30</v>
      </c>
      <c r="M146" s="27" t="str">
        <f t="shared" si="5"/>
        <v>OK</v>
      </c>
      <c r="N146" s="32"/>
      <c r="O146" s="32"/>
      <c r="P146" s="32"/>
      <c r="Q146" s="32"/>
      <c r="R146" s="32">
        <v>30</v>
      </c>
      <c r="S146" s="32"/>
      <c r="T146" s="32"/>
      <c r="U146" s="32">
        <v>60</v>
      </c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5</v>
      </c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>
        <v>5</v>
      </c>
      <c r="V153" s="32"/>
      <c r="W153" s="32"/>
      <c r="X153" s="32"/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30</v>
      </c>
      <c r="L155" s="26">
        <f t="shared" si="4"/>
        <v>0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>
        <v>30</v>
      </c>
      <c r="V155" s="32"/>
      <c r="W155" s="32"/>
      <c r="X155" s="32"/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3</v>
      </c>
      <c r="L156" s="26">
        <f t="shared" si="4"/>
        <v>1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>
        <v>2</v>
      </c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30</v>
      </c>
      <c r="L157" s="26">
        <f t="shared" si="4"/>
        <v>30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1</v>
      </c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>
        <v>1</v>
      </c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3</v>
      </c>
      <c r="L159" s="26">
        <f t="shared" si="4"/>
        <v>1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>
        <v>2</v>
      </c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100</v>
      </c>
      <c r="L160" s="26">
        <f t="shared" si="4"/>
        <v>30</v>
      </c>
      <c r="M160" s="27" t="str">
        <f t="shared" si="5"/>
        <v>OK</v>
      </c>
      <c r="N160" s="32"/>
      <c r="O160" s="32"/>
      <c r="P160" s="32"/>
      <c r="Q160" s="32"/>
      <c r="R160" s="32">
        <v>20</v>
      </c>
      <c r="S160" s="32"/>
      <c r="T160" s="32"/>
      <c r="U160" s="32">
        <v>50</v>
      </c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2</v>
      </c>
      <c r="L161" s="26">
        <f t="shared" si="4"/>
        <v>2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2</v>
      </c>
      <c r="L162" s="26">
        <f t="shared" si="4"/>
        <v>2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20</v>
      </c>
      <c r="L163" s="26">
        <f t="shared" si="4"/>
        <v>10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>
        <v>10</v>
      </c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5</v>
      </c>
      <c r="L164" s="26">
        <f t="shared" si="4"/>
        <v>5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50</v>
      </c>
      <c r="L168" s="26">
        <f t="shared" si="4"/>
        <v>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>
        <v>50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f>1200-100</f>
        <v>1100</v>
      </c>
      <c r="L169" s="26">
        <f t="shared" si="4"/>
        <v>300</v>
      </c>
      <c r="M169" s="27" t="str">
        <f t="shared" si="5"/>
        <v>OK</v>
      </c>
      <c r="N169" s="32"/>
      <c r="O169" s="32"/>
      <c r="P169" s="32">
        <v>300</v>
      </c>
      <c r="Q169" s="32"/>
      <c r="R169" s="32"/>
      <c r="S169" s="32"/>
      <c r="T169" s="32"/>
      <c r="U169" s="32"/>
      <c r="V169" s="32"/>
      <c r="W169" s="32">
        <v>500</v>
      </c>
      <c r="X169" s="32"/>
      <c r="Y169" s="32"/>
      <c r="Z169" s="32"/>
      <c r="AA169" s="32"/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300</v>
      </c>
      <c r="L170" s="26">
        <f t="shared" si="4"/>
        <v>200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>
        <v>100</v>
      </c>
      <c r="Y170" s="32"/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30</v>
      </c>
      <c r="L176" s="26">
        <f t="shared" si="4"/>
        <v>30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10</v>
      </c>
      <c r="L177" s="26">
        <f t="shared" si="4"/>
        <v>10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20</v>
      </c>
      <c r="L186" s="26">
        <f t="shared" si="4"/>
        <v>20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2</v>
      </c>
      <c r="L190" s="26">
        <f t="shared" si="4"/>
        <v>2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/>
      <c r="L195" s="26">
        <f t="shared" si="4"/>
        <v>0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200</v>
      </c>
      <c r="L196" s="26">
        <f t="shared" si="4"/>
        <v>0</v>
      </c>
      <c r="M196" s="27" t="str">
        <f t="shared" si="5"/>
        <v>OK</v>
      </c>
      <c r="N196" s="32"/>
      <c r="O196" s="32"/>
      <c r="P196" s="32"/>
      <c r="Q196" s="165">
        <v>200</v>
      </c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10</v>
      </c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/>
      <c r="Q197" s="165">
        <v>10</v>
      </c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10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165">
        <v>10</v>
      </c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10</v>
      </c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165">
        <v>10</v>
      </c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10</v>
      </c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165">
        <v>10</v>
      </c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10</v>
      </c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165">
        <v>10</v>
      </c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50</v>
      </c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>
        <v>50</v>
      </c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/>
      <c r="L205" s="26">
        <f t="shared" si="6"/>
        <v>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5</v>
      </c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>
        <v>5</v>
      </c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5</v>
      </c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>
        <v>5</v>
      </c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3</v>
      </c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>
        <v>3</v>
      </c>
      <c r="V209" s="32"/>
      <c r="W209" s="32"/>
      <c r="X209" s="32"/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20</v>
      </c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>
        <v>20</v>
      </c>
      <c r="V210" s="32"/>
      <c r="W210" s="32"/>
      <c r="X210" s="32"/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10</v>
      </c>
      <c r="L212" s="26">
        <f t="shared" si="6"/>
        <v>10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10</v>
      </c>
      <c r="L213" s="26">
        <f t="shared" si="6"/>
        <v>10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3</v>
      </c>
      <c r="L214" s="26">
        <f t="shared" si="6"/>
        <v>3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4</v>
      </c>
      <c r="L215" s="26">
        <f t="shared" si="6"/>
        <v>2</v>
      </c>
      <c r="M215" s="27" t="str">
        <f t="shared" si="7"/>
        <v>OK</v>
      </c>
      <c r="N215" s="32">
        <v>2</v>
      </c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2</v>
      </c>
      <c r="L216" s="26">
        <f t="shared" si="6"/>
        <v>1</v>
      </c>
      <c r="M216" s="27" t="str">
        <f t="shared" si="7"/>
        <v>OK</v>
      </c>
      <c r="N216" s="32">
        <v>1</v>
      </c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>
        <v>1</v>
      </c>
      <c r="L217" s="26">
        <f t="shared" si="6"/>
        <v>1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5</v>
      </c>
      <c r="L218" s="26">
        <f t="shared" si="6"/>
        <v>5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>
        <v>5</v>
      </c>
      <c r="L219" s="26">
        <f t="shared" si="6"/>
        <v>5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5</v>
      </c>
      <c r="L220" s="26">
        <f t="shared" si="6"/>
        <v>5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24</v>
      </c>
      <c r="L222" s="26">
        <f t="shared" si="6"/>
        <v>14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>
        <v>10</v>
      </c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24</v>
      </c>
      <c r="L224" s="26">
        <f t="shared" si="6"/>
        <v>20</v>
      </c>
      <c r="M224" s="27" t="str">
        <f t="shared" si="7"/>
        <v>OK</v>
      </c>
      <c r="N224" s="32"/>
      <c r="O224" s="32"/>
      <c r="P224" s="32"/>
      <c r="Q224" s="32"/>
      <c r="R224" s="32"/>
      <c r="S224" s="32">
        <v>4</v>
      </c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10</v>
      </c>
      <c r="L245" s="26">
        <f t="shared" si="6"/>
        <v>4</v>
      </c>
      <c r="M245" s="27" t="str">
        <f t="shared" si="7"/>
        <v>OK</v>
      </c>
      <c r="N245" s="20"/>
      <c r="O245" s="20"/>
      <c r="P245" s="20"/>
      <c r="Q245" s="20"/>
      <c r="R245" s="164">
        <v>3</v>
      </c>
      <c r="S245" s="20"/>
      <c r="T245" s="20"/>
      <c r="U245" s="20">
        <v>3</v>
      </c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10</v>
      </c>
      <c r="L246" s="26">
        <f t="shared" si="6"/>
        <v>4</v>
      </c>
      <c r="M246" s="27" t="str">
        <f t="shared" si="7"/>
        <v>OK</v>
      </c>
      <c r="N246" s="20"/>
      <c r="O246" s="20"/>
      <c r="P246" s="20"/>
      <c r="Q246" s="20"/>
      <c r="R246" s="164">
        <v>3</v>
      </c>
      <c r="S246" s="20"/>
      <c r="T246" s="20"/>
      <c r="U246" s="20">
        <v>3</v>
      </c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20</v>
      </c>
      <c r="L247" s="26">
        <f t="shared" si="6"/>
        <v>7</v>
      </c>
      <c r="M247" s="27" t="str">
        <f t="shared" si="7"/>
        <v>OK</v>
      </c>
      <c r="N247" s="20"/>
      <c r="O247" s="20"/>
      <c r="P247" s="20"/>
      <c r="Q247" s="20"/>
      <c r="R247" s="164">
        <v>3</v>
      </c>
      <c r="S247" s="20"/>
      <c r="T247" s="20"/>
      <c r="U247" s="20">
        <v>10</v>
      </c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>
        <v>400</v>
      </c>
      <c r="L248" s="26">
        <f t="shared" si="6"/>
        <v>140</v>
      </c>
      <c r="M248" s="27" t="str">
        <f t="shared" si="7"/>
        <v>OK</v>
      </c>
      <c r="N248" s="20"/>
      <c r="O248" s="20"/>
      <c r="P248" s="20"/>
      <c r="Q248" s="20"/>
      <c r="R248" s="164">
        <v>60</v>
      </c>
      <c r="S248" s="20"/>
      <c r="T248" s="20"/>
      <c r="U248" s="20">
        <v>200</v>
      </c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1</v>
      </c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>
        <v>1</v>
      </c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53"/>
      <c r="P251" s="53"/>
      <c r="Q251" s="53"/>
      <c r="R251" s="53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</row>
    <row r="257" spans="1:13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</row>
    <row r="258" spans="1:13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</row>
  </sheetData>
  <mergeCells count="80">
    <mergeCell ref="B77:B85"/>
    <mergeCell ref="A92:A127"/>
    <mergeCell ref="A26:A31"/>
    <mergeCell ref="A32:A35"/>
    <mergeCell ref="R1:R2"/>
    <mergeCell ref="P1:P2"/>
    <mergeCell ref="Q1:Q2"/>
    <mergeCell ref="N1:N2"/>
    <mergeCell ref="O1:O2"/>
    <mergeCell ref="G1:J1"/>
    <mergeCell ref="K1:M1"/>
    <mergeCell ref="A77:A85"/>
    <mergeCell ref="A36:A57"/>
    <mergeCell ref="A58:A62"/>
    <mergeCell ref="A63:A68"/>
    <mergeCell ref="A69:A76"/>
    <mergeCell ref="A142:A154"/>
    <mergeCell ref="A156:A162"/>
    <mergeCell ref="A163:A167"/>
    <mergeCell ref="A171:A194"/>
    <mergeCell ref="A209:A214"/>
    <mergeCell ref="B142:B154"/>
    <mergeCell ref="B156:B162"/>
    <mergeCell ref="B163:B167"/>
    <mergeCell ref="B171:B194"/>
    <mergeCell ref="B209:B214"/>
    <mergeCell ref="AC1:AC2"/>
    <mergeCell ref="A4:A9"/>
    <mergeCell ref="A10:A18"/>
    <mergeCell ref="A19:A21"/>
    <mergeCell ref="A22:A25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A1:F1"/>
    <mergeCell ref="AD1:AD2"/>
    <mergeCell ref="A2:M2"/>
    <mergeCell ref="A86:A89"/>
    <mergeCell ref="B86:B89"/>
    <mergeCell ref="A90:A91"/>
    <mergeCell ref="B90:B91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B69:B76"/>
    <mergeCell ref="B92:B127"/>
    <mergeCell ref="A130:A134"/>
    <mergeCell ref="B130:B134"/>
    <mergeCell ref="A135:A141"/>
    <mergeCell ref="B135:B141"/>
    <mergeCell ref="J171:J194"/>
    <mergeCell ref="A196:A202"/>
    <mergeCell ref="B196:B202"/>
    <mergeCell ref="A203:A208"/>
    <mergeCell ref="B203:B208"/>
    <mergeCell ref="A215:A242"/>
    <mergeCell ref="B215:B242"/>
    <mergeCell ref="A243:A244"/>
    <mergeCell ref="B243:B244"/>
    <mergeCell ref="A245:A249"/>
    <mergeCell ref="B245:B249"/>
    <mergeCell ref="A250:A251"/>
    <mergeCell ref="B250:B251"/>
    <mergeCell ref="A252:A256"/>
    <mergeCell ref="B252:B256"/>
    <mergeCell ref="A257:A258"/>
    <mergeCell ref="B257:B258"/>
  </mergeCells>
  <conditionalFormatting sqref="AB5:AD240">
    <cfRule type="cellIs" dxfId="372" priority="52" stopIfTrue="1" operator="greaterThan">
      <formula>0</formula>
    </cfRule>
    <cfRule type="cellIs" dxfId="371" priority="53" stopIfTrue="1" operator="greaterThan">
      <formula>0</formula>
    </cfRule>
    <cfRule type="cellIs" dxfId="370" priority="54" stopIfTrue="1" operator="greaterThan">
      <formula>0</formula>
    </cfRule>
  </conditionalFormatting>
  <conditionalFormatting sqref="AB4:AD4">
    <cfRule type="cellIs" dxfId="369" priority="49" stopIfTrue="1" operator="greaterThan">
      <formula>0</formula>
    </cfRule>
    <cfRule type="cellIs" dxfId="368" priority="50" stopIfTrue="1" operator="greaterThan">
      <formula>0</formula>
    </cfRule>
    <cfRule type="cellIs" dxfId="367" priority="51" stopIfTrue="1" operator="greaterThan">
      <formula>0</formula>
    </cfRule>
  </conditionalFormatting>
  <conditionalFormatting sqref="AB5:AD240">
    <cfRule type="cellIs" dxfId="366" priority="46" stopIfTrue="1" operator="greaterThan">
      <formula>0</formula>
    </cfRule>
    <cfRule type="cellIs" dxfId="365" priority="47" stopIfTrue="1" operator="greaterThan">
      <formula>0</formula>
    </cfRule>
    <cfRule type="cellIs" dxfId="364" priority="48" stopIfTrue="1" operator="greaterThan">
      <formula>0</formula>
    </cfRule>
  </conditionalFormatting>
  <conditionalFormatting sqref="N4">
    <cfRule type="cellIs" dxfId="363" priority="10" stopIfTrue="1" operator="greaterThan">
      <formula>0</formula>
    </cfRule>
    <cfRule type="cellIs" dxfId="362" priority="11" stopIfTrue="1" operator="greaterThan">
      <formula>0</formula>
    </cfRule>
    <cfRule type="cellIs" dxfId="361" priority="12" stopIfTrue="1" operator="greaterThan">
      <formula>0</formula>
    </cfRule>
  </conditionalFormatting>
  <conditionalFormatting sqref="N5:N240">
    <cfRule type="cellIs" dxfId="360" priority="7" stopIfTrue="1" operator="greaterThan">
      <formula>0</formula>
    </cfRule>
    <cfRule type="cellIs" dxfId="359" priority="8" stopIfTrue="1" operator="greaterThan">
      <formula>0</formula>
    </cfRule>
    <cfRule type="cellIs" dxfId="358" priority="9" stopIfTrue="1" operator="greaterThan">
      <formula>0</formula>
    </cfRule>
  </conditionalFormatting>
  <conditionalFormatting sqref="O4:X4">
    <cfRule type="cellIs" dxfId="357" priority="4" stopIfTrue="1" operator="greaterThan">
      <formula>0</formula>
    </cfRule>
    <cfRule type="cellIs" dxfId="356" priority="5" stopIfTrue="1" operator="greaterThan">
      <formula>0</formula>
    </cfRule>
    <cfRule type="cellIs" dxfId="355" priority="6" stopIfTrue="1" operator="greaterThan">
      <formula>0</formula>
    </cfRule>
  </conditionalFormatting>
  <conditionalFormatting sqref="O5:X195 O202:X240 O196:P201 R196:X201">
    <cfRule type="cellIs" dxfId="354" priority="1" stopIfTrue="1" operator="greaterThan">
      <formula>0</formula>
    </cfRule>
    <cfRule type="cellIs" dxfId="353" priority="2" stopIfTrue="1" operator="greaterThan">
      <formula>0</formula>
    </cfRule>
    <cfRule type="cellIs" dxfId="352" priority="3" stopIfTrue="1" operator="greaterThan">
      <formula>0</formula>
    </cfRule>
  </conditionalFormatting>
  <conditionalFormatting sqref="Y5:AA240">
    <cfRule type="cellIs" dxfId="351" priority="19" stopIfTrue="1" operator="greaterThan">
      <formula>0</formula>
    </cfRule>
    <cfRule type="cellIs" dxfId="350" priority="20" stopIfTrue="1" operator="greaterThan">
      <formula>0</formula>
    </cfRule>
    <cfRule type="cellIs" dxfId="349" priority="21" stopIfTrue="1" operator="greaterThan">
      <formula>0</formula>
    </cfRule>
  </conditionalFormatting>
  <conditionalFormatting sqref="Y4:AA4">
    <cfRule type="cellIs" dxfId="348" priority="16" stopIfTrue="1" operator="greaterThan">
      <formula>0</formula>
    </cfRule>
    <cfRule type="cellIs" dxfId="347" priority="17" stopIfTrue="1" operator="greaterThan">
      <formula>0</formula>
    </cfRule>
    <cfRule type="cellIs" dxfId="346" priority="18" stopIfTrue="1" operator="greaterThan">
      <formula>0</formula>
    </cfRule>
  </conditionalFormatting>
  <conditionalFormatting sqref="Y5:AA240">
    <cfRule type="cellIs" dxfId="345" priority="13" stopIfTrue="1" operator="greaterThan">
      <formula>0</formula>
    </cfRule>
    <cfRule type="cellIs" dxfId="344" priority="14" stopIfTrue="1" operator="greaterThan">
      <formula>0</formula>
    </cfRule>
    <cfRule type="cellIs" dxfId="343" priority="1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A7" zoomScale="106" zoomScaleNormal="106" workbookViewId="0">
      <selection activeCell="O6" sqref="O6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12" style="18" customWidth="1"/>
    <col min="23" max="23" width="13.42578125" style="18" customWidth="1"/>
    <col min="24" max="24" width="14.85546875" style="15" customWidth="1"/>
    <col min="25" max="25" width="15.5703125" style="15" customWidth="1"/>
    <col min="26" max="26" width="14.7109375" style="15" customWidth="1"/>
    <col min="27" max="16384" width="9.7109375" style="15"/>
  </cols>
  <sheetData>
    <row r="1" spans="1:30" ht="30" customHeight="1" thickBot="1" x14ac:dyDescent="0.3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172" t="s">
        <v>841</v>
      </c>
      <c r="O1" s="172" t="s">
        <v>842</v>
      </c>
      <c r="P1" s="173" t="s">
        <v>843</v>
      </c>
      <c r="Q1" s="172" t="s">
        <v>844</v>
      </c>
      <c r="R1" s="174" t="s">
        <v>845</v>
      </c>
      <c r="S1" s="198" t="s">
        <v>901</v>
      </c>
      <c r="T1" s="199" t="s">
        <v>902</v>
      </c>
      <c r="U1" s="172" t="s">
        <v>903</v>
      </c>
      <c r="V1" s="174" t="s">
        <v>904</v>
      </c>
      <c r="W1" s="198" t="s">
        <v>905</v>
      </c>
      <c r="X1" s="198" t="s">
        <v>906</v>
      </c>
      <c r="Y1" s="198" t="s">
        <v>907</v>
      </c>
      <c r="Z1" s="199" t="s">
        <v>908</v>
      </c>
      <c r="AA1" s="195" t="s">
        <v>909</v>
      </c>
      <c r="AB1" s="195" t="s">
        <v>910</v>
      </c>
      <c r="AC1" s="195" t="s">
        <v>911</v>
      </c>
      <c r="AD1" s="195"/>
    </row>
    <row r="2" spans="1:30" ht="30" customHeight="1" thickBot="1" x14ac:dyDescent="0.3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75">
        <f>SUMPRODUCT($J4:$J251,N4:N251)</f>
        <v>2655.4</v>
      </c>
      <c r="O2" s="175">
        <f>SUMPRODUCT($J4:$J251,O4:O251)</f>
        <v>1436.4200000000003</v>
      </c>
      <c r="P2" s="176">
        <f>SUMPRODUCT($J4:$J251,P4:P251)</f>
        <v>660.1</v>
      </c>
      <c r="Q2" s="177">
        <f t="shared" ref="Q2:U2" si="0">SUMPRODUCT($J4:$J251,Q4:Q251)</f>
        <v>614.4</v>
      </c>
      <c r="R2" s="178">
        <f t="shared" si="0"/>
        <v>0</v>
      </c>
      <c r="S2" s="175">
        <v>623.64</v>
      </c>
      <c r="T2" s="176">
        <f t="shared" si="0"/>
        <v>336.00000000000006</v>
      </c>
      <c r="U2" s="175">
        <f t="shared" si="0"/>
        <v>899.91</v>
      </c>
      <c r="V2" s="178">
        <v>311.22000000000003</v>
      </c>
      <c r="W2" s="175">
        <v>256.08</v>
      </c>
      <c r="X2" s="175">
        <f t="shared" ref="X2:Z2" si="1">SUMPRODUCT($J4:$J251,X4:X251)</f>
        <v>267.75</v>
      </c>
      <c r="Y2" s="175">
        <f t="shared" si="1"/>
        <v>627.84999999999991</v>
      </c>
      <c r="Z2" s="176">
        <f t="shared" si="1"/>
        <v>1441</v>
      </c>
      <c r="AA2" s="200">
        <f t="shared" ref="AA2" si="2">SUMPRODUCT($J4:$J251,AA4:AA251)</f>
        <v>1207</v>
      </c>
      <c r="AB2" s="200" t="s">
        <v>912</v>
      </c>
      <c r="AC2" s="200" t="s">
        <v>913</v>
      </c>
      <c r="AD2" s="200"/>
    </row>
    <row r="3" spans="1:30" s="16" customFormat="1" ht="30" customHeight="1" thickBot="1" x14ac:dyDescent="0.25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179" t="s">
        <v>846</v>
      </c>
      <c r="O3" s="179" t="s">
        <v>847</v>
      </c>
      <c r="P3" s="180" t="s">
        <v>847</v>
      </c>
      <c r="Q3" s="179" t="s">
        <v>848</v>
      </c>
      <c r="R3" s="179" t="s">
        <v>848</v>
      </c>
      <c r="S3" s="181" t="s">
        <v>849</v>
      </c>
      <c r="T3" s="201" t="s">
        <v>411</v>
      </c>
      <c r="U3" s="202" t="s">
        <v>411</v>
      </c>
      <c r="V3" s="181" t="s">
        <v>411</v>
      </c>
      <c r="W3" s="25">
        <v>43206</v>
      </c>
      <c r="X3" s="25">
        <v>43311</v>
      </c>
      <c r="Y3" s="25">
        <v>43306</v>
      </c>
      <c r="Z3" s="201">
        <v>43353</v>
      </c>
      <c r="AA3" s="25"/>
      <c r="AB3" s="25">
        <v>43383</v>
      </c>
      <c r="AC3" s="25">
        <v>43383</v>
      </c>
      <c r="AD3" s="25"/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60</v>
      </c>
      <c r="L4" s="26">
        <f>K4-(SUM(N4:AD4))</f>
        <v>55</v>
      </c>
      <c r="M4" s="27" t="str">
        <f>IF(L4&lt;0,"ATENÇÃO","OK")</f>
        <v>OK</v>
      </c>
      <c r="N4" s="182"/>
      <c r="O4" s="182"/>
      <c r="P4" s="183"/>
      <c r="Q4" s="184"/>
      <c r="R4" s="185"/>
      <c r="S4" s="235"/>
      <c r="T4" s="238"/>
      <c r="U4" s="203"/>
      <c r="V4" s="186">
        <v>5</v>
      </c>
      <c r="W4" s="32"/>
      <c r="X4" s="32"/>
      <c r="Y4" s="32"/>
      <c r="Z4" s="204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30</v>
      </c>
      <c r="L5" s="26">
        <f t="shared" ref="L5:L68" si="3">K5-(SUM(N5:AD5))</f>
        <v>15</v>
      </c>
      <c r="M5" s="27" t="str">
        <f t="shared" ref="M5:M68" si="4">IF(L5&lt;0,"ATENÇÃO","OK")</f>
        <v>OK</v>
      </c>
      <c r="N5" s="182"/>
      <c r="O5" s="182"/>
      <c r="P5" s="184"/>
      <c r="Q5" s="184"/>
      <c r="R5" s="182"/>
      <c r="S5" s="236"/>
      <c r="T5" s="239"/>
      <c r="U5" s="203"/>
      <c r="V5" s="186">
        <v>15</v>
      </c>
      <c r="W5" s="32"/>
      <c r="X5" s="32"/>
      <c r="Y5" s="32"/>
      <c r="Z5" s="204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3"/>
        <v>0</v>
      </c>
      <c r="M6" s="27" t="str">
        <f t="shared" si="4"/>
        <v>OK</v>
      </c>
      <c r="N6" s="182"/>
      <c r="O6" s="182"/>
      <c r="P6" s="184"/>
      <c r="Q6" s="184"/>
      <c r="R6" s="182"/>
      <c r="S6" s="236"/>
      <c r="T6" s="239"/>
      <c r="U6" s="203"/>
      <c r="V6" s="186"/>
      <c r="W6" s="32"/>
      <c r="X6" s="32"/>
      <c r="Y6" s="32"/>
      <c r="Z6" s="204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/>
      <c r="L7" s="26">
        <f t="shared" si="3"/>
        <v>0</v>
      </c>
      <c r="M7" s="27" t="str">
        <f t="shared" si="4"/>
        <v>OK</v>
      </c>
      <c r="N7" s="182"/>
      <c r="O7" s="182"/>
      <c r="P7" s="184"/>
      <c r="Q7" s="184"/>
      <c r="R7" s="182"/>
      <c r="S7" s="236"/>
      <c r="T7" s="239"/>
      <c r="U7" s="203"/>
      <c r="V7" s="186"/>
      <c r="W7" s="32"/>
      <c r="X7" s="32"/>
      <c r="Y7" s="32"/>
      <c r="Z7" s="204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3"/>
        <v>0</v>
      </c>
      <c r="M8" s="27" t="str">
        <f t="shared" si="4"/>
        <v>OK</v>
      </c>
      <c r="N8" s="182"/>
      <c r="O8" s="182"/>
      <c r="P8" s="184"/>
      <c r="Q8" s="184"/>
      <c r="R8" s="182"/>
      <c r="S8" s="236"/>
      <c r="T8" s="239"/>
      <c r="U8" s="203"/>
      <c r="V8" s="186"/>
      <c r="W8" s="32"/>
      <c r="X8" s="32"/>
      <c r="Y8" s="32"/>
      <c r="Z8" s="204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10</v>
      </c>
      <c r="L9" s="26">
        <f t="shared" si="3"/>
        <v>0</v>
      </c>
      <c r="M9" s="27" t="str">
        <f t="shared" si="4"/>
        <v>OK</v>
      </c>
      <c r="N9" s="182"/>
      <c r="O9" s="182">
        <v>10</v>
      </c>
      <c r="P9" s="184"/>
      <c r="Q9" s="184"/>
      <c r="R9" s="182"/>
      <c r="S9" s="236"/>
      <c r="T9" s="239"/>
      <c r="U9" s="203"/>
      <c r="V9" s="186"/>
      <c r="W9" s="32"/>
      <c r="X9" s="32"/>
      <c r="Y9" s="32"/>
      <c r="Z9" s="204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11</v>
      </c>
      <c r="L10" s="26">
        <f t="shared" si="3"/>
        <v>11</v>
      </c>
      <c r="M10" s="27" t="str">
        <f t="shared" si="4"/>
        <v>OK</v>
      </c>
      <c r="N10" s="182"/>
      <c r="O10" s="182"/>
      <c r="P10" s="184"/>
      <c r="Q10" s="184"/>
      <c r="R10" s="182"/>
      <c r="S10" s="236"/>
      <c r="T10" s="239"/>
      <c r="U10" s="203"/>
      <c r="V10" s="186"/>
      <c r="W10" s="32"/>
      <c r="X10" s="32"/>
      <c r="Y10" s="32"/>
      <c r="Z10" s="204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3"/>
        <v>0</v>
      </c>
      <c r="M11" s="27" t="str">
        <f t="shared" si="4"/>
        <v>OK</v>
      </c>
      <c r="N11" s="182"/>
      <c r="O11" s="182"/>
      <c r="P11" s="184"/>
      <c r="Q11" s="184"/>
      <c r="R11" s="182"/>
      <c r="S11" s="236"/>
      <c r="T11" s="239"/>
      <c r="U11" s="203"/>
      <c r="V11" s="186"/>
      <c r="W11" s="32"/>
      <c r="X11" s="32"/>
      <c r="Y11" s="32"/>
      <c r="Z11" s="204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3"/>
        <v>0</v>
      </c>
      <c r="M12" s="27" t="str">
        <f t="shared" si="4"/>
        <v>OK</v>
      </c>
      <c r="N12" s="182"/>
      <c r="O12" s="182"/>
      <c r="P12" s="184"/>
      <c r="Q12" s="184"/>
      <c r="R12" s="182"/>
      <c r="S12" s="236"/>
      <c r="T12" s="239"/>
      <c r="U12" s="203"/>
      <c r="V12" s="186"/>
      <c r="W12" s="32"/>
      <c r="X12" s="32"/>
      <c r="Y12" s="32"/>
      <c r="Z12" s="204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3"/>
        <v>0</v>
      </c>
      <c r="M13" s="27" t="str">
        <f t="shared" si="4"/>
        <v>OK</v>
      </c>
      <c r="N13" s="182"/>
      <c r="O13" s="182"/>
      <c r="P13" s="184"/>
      <c r="Q13" s="184"/>
      <c r="R13" s="182"/>
      <c r="S13" s="236"/>
      <c r="T13" s="239"/>
      <c r="U13" s="203"/>
      <c r="V13" s="186"/>
      <c r="W13" s="32"/>
      <c r="X13" s="32"/>
      <c r="Y13" s="32"/>
      <c r="Z13" s="204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33</v>
      </c>
      <c r="L14" s="26">
        <f t="shared" si="3"/>
        <v>0</v>
      </c>
      <c r="M14" s="27" t="str">
        <f t="shared" si="4"/>
        <v>OK</v>
      </c>
      <c r="N14" s="182"/>
      <c r="O14" s="182"/>
      <c r="P14" s="184"/>
      <c r="Q14" s="184"/>
      <c r="R14" s="182"/>
      <c r="S14" s="236"/>
      <c r="T14" s="239"/>
      <c r="U14" s="203">
        <v>33</v>
      </c>
      <c r="V14" s="186"/>
      <c r="W14" s="32"/>
      <c r="X14" s="32"/>
      <c r="Y14" s="32"/>
      <c r="Z14" s="204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6</v>
      </c>
      <c r="L15" s="26">
        <f t="shared" si="3"/>
        <v>0</v>
      </c>
      <c r="M15" s="27" t="str">
        <f t="shared" si="4"/>
        <v>OK</v>
      </c>
      <c r="N15" s="182"/>
      <c r="O15" s="182"/>
      <c r="P15" s="184"/>
      <c r="Q15" s="184"/>
      <c r="R15" s="182"/>
      <c r="S15" s="236"/>
      <c r="T15" s="239"/>
      <c r="U15" s="203">
        <v>6</v>
      </c>
      <c r="V15" s="186"/>
      <c r="W15" s="32"/>
      <c r="X15" s="32"/>
      <c r="Y15" s="32"/>
      <c r="Z15" s="204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7</v>
      </c>
      <c r="L16" s="26">
        <f t="shared" si="3"/>
        <v>7</v>
      </c>
      <c r="M16" s="27" t="str">
        <f t="shared" si="4"/>
        <v>OK</v>
      </c>
      <c r="N16" s="182"/>
      <c r="O16" s="182"/>
      <c r="P16" s="184"/>
      <c r="Q16" s="184"/>
      <c r="R16" s="182"/>
      <c r="S16" s="236"/>
      <c r="T16" s="239"/>
      <c r="U16" s="203"/>
      <c r="V16" s="186"/>
      <c r="W16" s="32"/>
      <c r="X16" s="32"/>
      <c r="Y16" s="32"/>
      <c r="Z16" s="204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2</v>
      </c>
      <c r="L17" s="26">
        <f t="shared" si="3"/>
        <v>0</v>
      </c>
      <c r="M17" s="27" t="str">
        <f t="shared" si="4"/>
        <v>OK</v>
      </c>
      <c r="N17" s="182"/>
      <c r="O17" s="182"/>
      <c r="P17" s="184"/>
      <c r="Q17" s="184"/>
      <c r="R17" s="182"/>
      <c r="S17" s="236"/>
      <c r="T17" s="239"/>
      <c r="U17" s="203">
        <v>2</v>
      </c>
      <c r="V17" s="186"/>
      <c r="W17" s="32"/>
      <c r="X17" s="32"/>
      <c r="Y17" s="32"/>
      <c r="Z17" s="204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30</v>
      </c>
      <c r="L18" s="26">
        <f t="shared" si="3"/>
        <v>0</v>
      </c>
      <c r="M18" s="27" t="str">
        <f t="shared" si="4"/>
        <v>OK</v>
      </c>
      <c r="N18" s="182"/>
      <c r="O18" s="182"/>
      <c r="P18" s="184"/>
      <c r="Q18" s="184"/>
      <c r="R18" s="182"/>
      <c r="S18" s="236"/>
      <c r="T18" s="239"/>
      <c r="U18" s="203">
        <v>30</v>
      </c>
      <c r="V18" s="186"/>
      <c r="W18" s="32"/>
      <c r="X18" s="32"/>
      <c r="Y18" s="32"/>
      <c r="Z18" s="204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3"/>
        <v>0</v>
      </c>
      <c r="M19" s="27" t="str">
        <f t="shared" si="4"/>
        <v>OK</v>
      </c>
      <c r="N19" s="182"/>
      <c r="O19" s="182"/>
      <c r="P19" s="184"/>
      <c r="Q19" s="184"/>
      <c r="R19" s="182"/>
      <c r="S19" s="236"/>
      <c r="T19" s="239"/>
      <c r="U19" s="203"/>
      <c r="V19" s="186"/>
      <c r="W19" s="32"/>
      <c r="X19" s="32"/>
      <c r="Y19" s="32"/>
      <c r="Z19" s="204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3"/>
        <v>7</v>
      </c>
      <c r="M20" s="27" t="str">
        <f t="shared" si="4"/>
        <v>OK</v>
      </c>
      <c r="N20" s="182"/>
      <c r="O20" s="182"/>
      <c r="P20" s="184"/>
      <c r="Q20" s="184"/>
      <c r="R20" s="182"/>
      <c r="S20" s="236"/>
      <c r="T20" s="239"/>
      <c r="U20" s="203"/>
      <c r="V20" s="186">
        <v>3</v>
      </c>
      <c r="W20" s="32"/>
      <c r="X20" s="32"/>
      <c r="Y20" s="32"/>
      <c r="Z20" s="204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/>
      <c r="L21" s="26">
        <f t="shared" si="3"/>
        <v>0</v>
      </c>
      <c r="M21" s="27" t="str">
        <f t="shared" si="4"/>
        <v>OK</v>
      </c>
      <c r="N21" s="182"/>
      <c r="O21" s="182"/>
      <c r="P21" s="184"/>
      <c r="Q21" s="184"/>
      <c r="R21" s="182"/>
      <c r="S21" s="236"/>
      <c r="T21" s="239"/>
      <c r="U21" s="203"/>
      <c r="V21" s="186"/>
      <c r="W21" s="32"/>
      <c r="X21" s="32"/>
      <c r="Y21" s="32"/>
      <c r="Z21" s="204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5</v>
      </c>
      <c r="L22" s="26">
        <f t="shared" si="3"/>
        <v>0</v>
      </c>
      <c r="M22" s="27" t="str">
        <f t="shared" si="4"/>
        <v>OK</v>
      </c>
      <c r="N22" s="182"/>
      <c r="O22" s="182"/>
      <c r="P22" s="184"/>
      <c r="Q22" s="184">
        <v>5</v>
      </c>
      <c r="R22" s="182"/>
      <c r="S22" s="236"/>
      <c r="T22" s="239"/>
      <c r="U22" s="203"/>
      <c r="V22" s="186"/>
      <c r="W22" s="32"/>
      <c r="X22" s="32"/>
      <c r="Y22" s="32"/>
      <c r="Z22" s="204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65</v>
      </c>
      <c r="L23" s="26">
        <f t="shared" si="3"/>
        <v>35</v>
      </c>
      <c r="M23" s="27" t="str">
        <f t="shared" si="4"/>
        <v>OK</v>
      </c>
      <c r="N23" s="182"/>
      <c r="O23" s="182"/>
      <c r="P23" s="184"/>
      <c r="Q23" s="184">
        <v>30</v>
      </c>
      <c r="R23" s="182"/>
      <c r="S23" s="236"/>
      <c r="T23" s="239"/>
      <c r="U23" s="203"/>
      <c r="V23" s="186"/>
      <c r="W23" s="32"/>
      <c r="X23" s="32"/>
      <c r="Y23" s="32"/>
      <c r="Z23" s="204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f>24-10</f>
        <v>14</v>
      </c>
      <c r="L24" s="26">
        <f t="shared" si="3"/>
        <v>14</v>
      </c>
      <c r="M24" s="27" t="str">
        <f t="shared" si="4"/>
        <v>OK</v>
      </c>
      <c r="N24" s="182"/>
      <c r="O24" s="182"/>
      <c r="P24" s="184"/>
      <c r="Q24" s="184"/>
      <c r="R24" s="182"/>
      <c r="S24" s="236"/>
      <c r="T24" s="239"/>
      <c r="U24" s="203"/>
      <c r="V24" s="186"/>
      <c r="W24" s="32"/>
      <c r="X24" s="32"/>
      <c r="Y24" s="32"/>
      <c r="Z24" s="204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3"/>
        <v>0</v>
      </c>
      <c r="M25" s="27" t="str">
        <f t="shared" si="4"/>
        <v>OK</v>
      </c>
      <c r="N25" s="182"/>
      <c r="O25" s="182"/>
      <c r="P25" s="184"/>
      <c r="Q25" s="184"/>
      <c r="R25" s="182"/>
      <c r="S25" s="236"/>
      <c r="T25" s="239"/>
      <c r="U25" s="203"/>
      <c r="V25" s="186"/>
      <c r="W25" s="32"/>
      <c r="X25" s="32"/>
      <c r="Y25" s="32"/>
      <c r="Z25" s="204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3"/>
        <v>0</v>
      </c>
      <c r="M26" s="27" t="str">
        <f t="shared" si="4"/>
        <v>OK</v>
      </c>
      <c r="N26" s="182"/>
      <c r="O26" s="182"/>
      <c r="P26" s="184"/>
      <c r="Q26" s="184"/>
      <c r="R26" s="182"/>
      <c r="S26" s="236"/>
      <c r="T26" s="239"/>
      <c r="U26" s="203"/>
      <c r="V26" s="186"/>
      <c r="W26" s="32"/>
      <c r="X26" s="32"/>
      <c r="Y26" s="32"/>
      <c r="Z26" s="204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/>
      <c r="L27" s="26">
        <f t="shared" si="3"/>
        <v>0</v>
      </c>
      <c r="M27" s="27" t="str">
        <f t="shared" si="4"/>
        <v>OK</v>
      </c>
      <c r="N27" s="182"/>
      <c r="O27" s="182"/>
      <c r="P27" s="184"/>
      <c r="Q27" s="184"/>
      <c r="R27" s="182"/>
      <c r="S27" s="236"/>
      <c r="T27" s="239"/>
      <c r="U27" s="203"/>
      <c r="V27" s="186"/>
      <c r="W27" s="32"/>
      <c r="X27" s="32"/>
      <c r="Y27" s="32"/>
      <c r="Z27" s="204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/>
      <c r="L28" s="26">
        <f t="shared" si="3"/>
        <v>0</v>
      </c>
      <c r="M28" s="27" t="str">
        <f t="shared" si="4"/>
        <v>OK</v>
      </c>
      <c r="N28" s="182"/>
      <c r="O28" s="182"/>
      <c r="P28" s="184"/>
      <c r="Q28" s="184"/>
      <c r="R28" s="182"/>
      <c r="S28" s="236"/>
      <c r="T28" s="239"/>
      <c r="U28" s="203"/>
      <c r="V28" s="186"/>
      <c r="W28" s="32"/>
      <c r="X28" s="32"/>
      <c r="Y28" s="32"/>
      <c r="Z28" s="204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f>20-10</f>
        <v>10</v>
      </c>
      <c r="L29" s="26">
        <f t="shared" si="3"/>
        <v>10</v>
      </c>
      <c r="M29" s="27" t="str">
        <f t="shared" si="4"/>
        <v>OK</v>
      </c>
      <c r="N29" s="182"/>
      <c r="O29" s="182"/>
      <c r="P29" s="184"/>
      <c r="Q29" s="184"/>
      <c r="R29" s="182"/>
      <c r="S29" s="236"/>
      <c r="T29" s="239"/>
      <c r="U29" s="203"/>
      <c r="V29" s="186"/>
      <c r="W29" s="32"/>
      <c r="X29" s="32"/>
      <c r="Y29" s="32"/>
      <c r="Z29" s="204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20</v>
      </c>
      <c r="L30" s="26">
        <f t="shared" si="3"/>
        <v>10</v>
      </c>
      <c r="M30" s="27" t="str">
        <f t="shared" si="4"/>
        <v>OK</v>
      </c>
      <c r="N30" s="182"/>
      <c r="O30" s="182">
        <v>10</v>
      </c>
      <c r="P30" s="184"/>
      <c r="Q30" s="184"/>
      <c r="R30" s="182"/>
      <c r="S30" s="236"/>
      <c r="T30" s="239"/>
      <c r="U30" s="203"/>
      <c r="V30" s="186"/>
      <c r="W30" s="32"/>
      <c r="X30" s="32"/>
      <c r="Y30" s="32"/>
      <c r="Z30" s="204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1</v>
      </c>
      <c r="L31" s="26">
        <f t="shared" si="3"/>
        <v>1</v>
      </c>
      <c r="M31" s="27" t="str">
        <f t="shared" si="4"/>
        <v>OK</v>
      </c>
      <c r="N31" s="182"/>
      <c r="O31" s="182"/>
      <c r="P31" s="184"/>
      <c r="Q31" s="184"/>
      <c r="R31" s="182"/>
      <c r="S31" s="236"/>
      <c r="T31" s="239"/>
      <c r="U31" s="203"/>
      <c r="V31" s="186"/>
      <c r="W31" s="32"/>
      <c r="X31" s="32"/>
      <c r="Y31" s="32"/>
      <c r="Z31" s="204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410</v>
      </c>
      <c r="L32" s="26">
        <f t="shared" si="3"/>
        <v>0</v>
      </c>
      <c r="M32" s="27" t="str">
        <f t="shared" si="4"/>
        <v>OK</v>
      </c>
      <c r="N32" s="182"/>
      <c r="O32" s="182"/>
      <c r="P32" s="184"/>
      <c r="Q32" s="184"/>
      <c r="R32" s="182"/>
      <c r="S32" s="236"/>
      <c r="T32" s="239"/>
      <c r="U32" s="203">
        <v>410</v>
      </c>
      <c r="V32" s="186"/>
      <c r="W32" s="32"/>
      <c r="X32" s="32"/>
      <c r="Y32" s="32"/>
      <c r="Z32" s="204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410</v>
      </c>
      <c r="L33" s="26">
        <f t="shared" si="3"/>
        <v>0</v>
      </c>
      <c r="M33" s="27" t="str">
        <f t="shared" si="4"/>
        <v>OK</v>
      </c>
      <c r="N33" s="182"/>
      <c r="O33" s="182"/>
      <c r="P33" s="184"/>
      <c r="Q33" s="184"/>
      <c r="R33" s="182"/>
      <c r="S33" s="236"/>
      <c r="T33" s="239"/>
      <c r="U33" s="203">
        <v>410</v>
      </c>
      <c r="V33" s="186"/>
      <c r="W33" s="32"/>
      <c r="X33" s="32"/>
      <c r="Y33" s="32"/>
      <c r="Z33" s="204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10</v>
      </c>
      <c r="L34" s="26">
        <f t="shared" si="3"/>
        <v>0</v>
      </c>
      <c r="M34" s="27" t="str">
        <f t="shared" si="4"/>
        <v>OK</v>
      </c>
      <c r="N34" s="182"/>
      <c r="O34" s="182"/>
      <c r="P34" s="184"/>
      <c r="Q34" s="184"/>
      <c r="R34" s="182"/>
      <c r="S34" s="236"/>
      <c r="T34" s="239"/>
      <c r="U34" s="203">
        <v>10</v>
      </c>
      <c r="V34" s="186"/>
      <c r="W34" s="32"/>
      <c r="X34" s="32"/>
      <c r="Y34" s="32"/>
      <c r="Z34" s="204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</v>
      </c>
      <c r="L35" s="26">
        <f t="shared" si="3"/>
        <v>0</v>
      </c>
      <c r="M35" s="27" t="str">
        <f t="shared" si="4"/>
        <v>OK</v>
      </c>
      <c r="N35" s="182"/>
      <c r="O35" s="182"/>
      <c r="P35" s="184"/>
      <c r="Q35" s="184"/>
      <c r="R35" s="182"/>
      <c r="S35" s="236"/>
      <c r="T35" s="239"/>
      <c r="U35" s="203">
        <v>10</v>
      </c>
      <c r="V35" s="186"/>
      <c r="W35" s="32"/>
      <c r="X35" s="32"/>
      <c r="Y35" s="32"/>
      <c r="Z35" s="204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13</v>
      </c>
      <c r="L36" s="26">
        <f t="shared" si="3"/>
        <v>0</v>
      </c>
      <c r="M36" s="27" t="str">
        <f t="shared" si="4"/>
        <v>OK</v>
      </c>
      <c r="N36" s="182"/>
      <c r="O36" s="182">
        <v>13</v>
      </c>
      <c r="P36" s="184"/>
      <c r="Q36" s="184"/>
      <c r="R36" s="182"/>
      <c r="S36" s="236"/>
      <c r="T36" s="239"/>
      <c r="U36" s="203"/>
      <c r="V36" s="186"/>
      <c r="W36" s="32"/>
      <c r="X36" s="32"/>
      <c r="Y36" s="32"/>
      <c r="Z36" s="204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13</v>
      </c>
      <c r="L37" s="26">
        <f t="shared" si="3"/>
        <v>0</v>
      </c>
      <c r="M37" s="27" t="str">
        <f t="shared" si="4"/>
        <v>OK</v>
      </c>
      <c r="N37" s="182"/>
      <c r="O37" s="182">
        <v>13</v>
      </c>
      <c r="P37" s="184"/>
      <c r="Q37" s="184"/>
      <c r="R37" s="182"/>
      <c r="S37" s="236"/>
      <c r="T37" s="239"/>
      <c r="U37" s="203"/>
      <c r="V37" s="186"/>
      <c r="W37" s="32"/>
      <c r="X37" s="32"/>
      <c r="Y37" s="32"/>
      <c r="Z37" s="204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/>
      <c r="L38" s="26">
        <f t="shared" si="3"/>
        <v>0</v>
      </c>
      <c r="M38" s="27" t="str">
        <f t="shared" si="4"/>
        <v>OK</v>
      </c>
      <c r="N38" s="182"/>
      <c r="O38" s="182"/>
      <c r="P38" s="184"/>
      <c r="Q38" s="184"/>
      <c r="R38" s="182"/>
      <c r="S38" s="236"/>
      <c r="T38" s="239"/>
      <c r="U38" s="203"/>
      <c r="V38" s="186"/>
      <c r="W38" s="32"/>
      <c r="X38" s="32"/>
      <c r="Y38" s="32"/>
      <c r="Z38" s="204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13</v>
      </c>
      <c r="L39" s="26">
        <f t="shared" si="3"/>
        <v>0</v>
      </c>
      <c r="M39" s="27" t="str">
        <f t="shared" si="4"/>
        <v>OK</v>
      </c>
      <c r="N39" s="182"/>
      <c r="O39" s="182">
        <v>13</v>
      </c>
      <c r="P39" s="184"/>
      <c r="Q39" s="184"/>
      <c r="R39" s="182"/>
      <c r="S39" s="236"/>
      <c r="T39" s="239"/>
      <c r="U39" s="203"/>
      <c r="V39" s="186"/>
      <c r="W39" s="32"/>
      <c r="X39" s="32"/>
      <c r="Y39" s="32"/>
      <c r="Z39" s="204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29</v>
      </c>
      <c r="L40" s="26">
        <f t="shared" si="3"/>
        <v>0</v>
      </c>
      <c r="M40" s="27" t="str">
        <f t="shared" si="4"/>
        <v>OK</v>
      </c>
      <c r="N40" s="182"/>
      <c r="O40" s="182">
        <v>29</v>
      </c>
      <c r="P40" s="184"/>
      <c r="Q40" s="184"/>
      <c r="R40" s="182"/>
      <c r="S40" s="236"/>
      <c r="T40" s="239"/>
      <c r="U40" s="203"/>
      <c r="V40" s="186"/>
      <c r="W40" s="32"/>
      <c r="X40" s="32"/>
      <c r="Y40" s="32"/>
      <c r="Z40" s="204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24</v>
      </c>
      <c r="L41" s="26">
        <f t="shared" si="3"/>
        <v>0</v>
      </c>
      <c r="M41" s="27" t="str">
        <f t="shared" si="4"/>
        <v>OK</v>
      </c>
      <c r="N41" s="182"/>
      <c r="O41" s="182">
        <v>24</v>
      </c>
      <c r="P41" s="184"/>
      <c r="Q41" s="184"/>
      <c r="R41" s="182"/>
      <c r="S41" s="236"/>
      <c r="T41" s="239"/>
      <c r="U41" s="203"/>
      <c r="V41" s="186"/>
      <c r="W41" s="32"/>
      <c r="X41" s="32"/>
      <c r="Y41" s="32"/>
      <c r="Z41" s="204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/>
      <c r="L42" s="26">
        <f t="shared" si="3"/>
        <v>0</v>
      </c>
      <c r="M42" s="27" t="str">
        <f t="shared" si="4"/>
        <v>OK</v>
      </c>
      <c r="N42" s="182"/>
      <c r="O42" s="182"/>
      <c r="P42" s="184"/>
      <c r="Q42" s="184"/>
      <c r="R42" s="182"/>
      <c r="S42" s="236"/>
      <c r="T42" s="239"/>
      <c r="U42" s="203"/>
      <c r="V42" s="186"/>
      <c r="W42" s="32"/>
      <c r="X42" s="32"/>
      <c r="Y42" s="32"/>
      <c r="Z42" s="204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/>
      <c r="L43" s="26">
        <f t="shared" si="3"/>
        <v>0</v>
      </c>
      <c r="M43" s="27" t="str">
        <f t="shared" si="4"/>
        <v>OK</v>
      </c>
      <c r="N43" s="182"/>
      <c r="O43" s="182"/>
      <c r="P43" s="184"/>
      <c r="Q43" s="184"/>
      <c r="R43" s="182"/>
      <c r="S43" s="236"/>
      <c r="T43" s="239"/>
      <c r="U43" s="203"/>
      <c r="V43" s="186"/>
      <c r="W43" s="32"/>
      <c r="X43" s="32"/>
      <c r="Y43" s="32"/>
      <c r="Z43" s="204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12</v>
      </c>
      <c r="L44" s="26">
        <f t="shared" si="3"/>
        <v>12</v>
      </c>
      <c r="M44" s="27" t="str">
        <f t="shared" si="4"/>
        <v>OK</v>
      </c>
      <c r="N44" s="182"/>
      <c r="O44" s="182"/>
      <c r="P44" s="184"/>
      <c r="Q44" s="184"/>
      <c r="R44" s="182"/>
      <c r="S44" s="236"/>
      <c r="T44" s="239"/>
      <c r="U44" s="203"/>
      <c r="V44" s="186"/>
      <c r="W44" s="32"/>
      <c r="X44" s="32"/>
      <c r="Y44" s="32"/>
      <c r="Z44" s="204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f>12-8</f>
        <v>4</v>
      </c>
      <c r="L45" s="26">
        <f t="shared" si="3"/>
        <v>0</v>
      </c>
      <c r="M45" s="27" t="str">
        <f t="shared" si="4"/>
        <v>OK</v>
      </c>
      <c r="N45" s="182"/>
      <c r="O45" s="182">
        <v>4</v>
      </c>
      <c r="P45" s="184"/>
      <c r="Q45" s="184"/>
      <c r="R45" s="182"/>
      <c r="S45" s="236"/>
      <c r="T45" s="239"/>
      <c r="U45" s="203"/>
      <c r="V45" s="186"/>
      <c r="W45" s="32"/>
      <c r="X45" s="32"/>
      <c r="Y45" s="32"/>
      <c r="Z45" s="204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>
        <v>10</v>
      </c>
      <c r="L46" s="26">
        <f t="shared" si="3"/>
        <v>10</v>
      </c>
      <c r="M46" s="27" t="str">
        <f t="shared" si="4"/>
        <v>OK</v>
      </c>
      <c r="N46" s="182"/>
      <c r="O46" s="182"/>
      <c r="P46" s="184"/>
      <c r="Q46" s="184"/>
      <c r="R46" s="182"/>
      <c r="S46" s="236"/>
      <c r="T46" s="239"/>
      <c r="U46" s="203"/>
      <c r="V46" s="186"/>
      <c r="W46" s="32"/>
      <c r="X46" s="32"/>
      <c r="Y46" s="32"/>
      <c r="Z46" s="204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3"/>
        <v>0</v>
      </c>
      <c r="M47" s="27" t="str">
        <f t="shared" si="4"/>
        <v>OK</v>
      </c>
      <c r="N47" s="182"/>
      <c r="O47" s="182"/>
      <c r="P47" s="184"/>
      <c r="Q47" s="184"/>
      <c r="R47" s="182"/>
      <c r="S47" s="236"/>
      <c r="T47" s="239"/>
      <c r="U47" s="203"/>
      <c r="V47" s="186"/>
      <c r="W47" s="32"/>
      <c r="X47" s="32"/>
      <c r="Y47" s="32"/>
      <c r="Z47" s="204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3"/>
        <v>0</v>
      </c>
      <c r="M48" s="27" t="str">
        <f t="shared" si="4"/>
        <v>OK</v>
      </c>
      <c r="N48" s="182"/>
      <c r="O48" s="182"/>
      <c r="P48" s="184"/>
      <c r="Q48" s="184"/>
      <c r="R48" s="182"/>
      <c r="S48" s="236"/>
      <c r="T48" s="239"/>
      <c r="U48" s="203"/>
      <c r="V48" s="186"/>
      <c r="W48" s="32"/>
      <c r="X48" s="32"/>
      <c r="Y48" s="32"/>
      <c r="Z48" s="204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3"/>
        <v>0</v>
      </c>
      <c r="M49" s="27" t="str">
        <f t="shared" si="4"/>
        <v>OK</v>
      </c>
      <c r="N49" s="182"/>
      <c r="O49" s="182"/>
      <c r="P49" s="184"/>
      <c r="Q49" s="184"/>
      <c r="R49" s="182"/>
      <c r="S49" s="236"/>
      <c r="T49" s="239"/>
      <c r="U49" s="203"/>
      <c r="V49" s="186"/>
      <c r="W49" s="32"/>
      <c r="X49" s="32"/>
      <c r="Y49" s="32"/>
      <c r="Z49" s="204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3"/>
        <v>0</v>
      </c>
      <c r="M50" s="27" t="str">
        <f t="shared" si="4"/>
        <v>OK</v>
      </c>
      <c r="N50" s="182"/>
      <c r="O50" s="182"/>
      <c r="P50" s="184"/>
      <c r="Q50" s="184"/>
      <c r="R50" s="182"/>
      <c r="S50" s="236"/>
      <c r="T50" s="239"/>
      <c r="U50" s="203"/>
      <c r="V50" s="186"/>
      <c r="W50" s="32"/>
      <c r="X50" s="32"/>
      <c r="Y50" s="32"/>
      <c r="Z50" s="204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3"/>
        <v>0</v>
      </c>
      <c r="M51" s="27" t="str">
        <f t="shared" si="4"/>
        <v>OK</v>
      </c>
      <c r="N51" s="182"/>
      <c r="O51" s="182"/>
      <c r="P51" s="184"/>
      <c r="Q51" s="184"/>
      <c r="R51" s="182"/>
      <c r="S51" s="236"/>
      <c r="T51" s="239"/>
      <c r="U51" s="203"/>
      <c r="V51" s="186"/>
      <c r="W51" s="32"/>
      <c r="X51" s="32"/>
      <c r="Y51" s="32"/>
      <c r="Z51" s="204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>
        <v>10</v>
      </c>
      <c r="L52" s="26">
        <f t="shared" si="3"/>
        <v>9</v>
      </c>
      <c r="M52" s="27" t="str">
        <f t="shared" si="4"/>
        <v>OK</v>
      </c>
      <c r="N52" s="182"/>
      <c r="O52" s="182">
        <v>1</v>
      </c>
      <c r="P52" s="184"/>
      <c r="Q52" s="184"/>
      <c r="R52" s="182"/>
      <c r="S52" s="236"/>
      <c r="T52" s="239"/>
      <c r="U52" s="203"/>
      <c r="V52" s="186"/>
      <c r="W52" s="32"/>
      <c r="X52" s="32"/>
      <c r="Y52" s="32"/>
      <c r="Z52" s="204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>
        <v>1</v>
      </c>
      <c r="L53" s="26">
        <f t="shared" si="3"/>
        <v>0</v>
      </c>
      <c r="M53" s="27" t="str">
        <f t="shared" si="4"/>
        <v>OK</v>
      </c>
      <c r="N53" s="182"/>
      <c r="O53" s="182"/>
      <c r="P53" s="184"/>
      <c r="Q53" s="184"/>
      <c r="R53" s="182"/>
      <c r="S53" s="236"/>
      <c r="T53" s="239"/>
      <c r="U53" s="203"/>
      <c r="V53" s="186"/>
      <c r="W53" s="32"/>
      <c r="X53" s="32"/>
      <c r="Y53" s="32"/>
      <c r="Z53" s="204"/>
      <c r="AA53" s="32"/>
      <c r="AB53" s="32">
        <v>1</v>
      </c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12</v>
      </c>
      <c r="L54" s="26">
        <f t="shared" si="3"/>
        <v>12</v>
      </c>
      <c r="M54" s="27" t="str">
        <f t="shared" si="4"/>
        <v>OK</v>
      </c>
      <c r="N54" s="182"/>
      <c r="O54" s="182"/>
      <c r="P54" s="184"/>
      <c r="Q54" s="184"/>
      <c r="R54" s="182"/>
      <c r="S54" s="236"/>
      <c r="T54" s="239"/>
      <c r="U54" s="203"/>
      <c r="V54" s="186"/>
      <c r="W54" s="32"/>
      <c r="X54" s="32"/>
      <c r="Y54" s="32"/>
      <c r="Z54" s="204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12</v>
      </c>
      <c r="L55" s="26">
        <f t="shared" si="3"/>
        <v>0</v>
      </c>
      <c r="M55" s="27" t="str">
        <f t="shared" si="4"/>
        <v>OK</v>
      </c>
      <c r="N55" s="182"/>
      <c r="O55" s="182"/>
      <c r="P55" s="184"/>
      <c r="Q55" s="184"/>
      <c r="R55" s="182"/>
      <c r="S55" s="236"/>
      <c r="T55" s="239"/>
      <c r="U55" s="203"/>
      <c r="V55" s="186">
        <v>12</v>
      </c>
      <c r="W55" s="32"/>
      <c r="X55" s="32"/>
      <c r="Y55" s="32"/>
      <c r="Z55" s="204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3"/>
        <v>0</v>
      </c>
      <c r="M56" s="27" t="str">
        <f t="shared" si="4"/>
        <v>OK</v>
      </c>
      <c r="N56" s="182"/>
      <c r="O56" s="182"/>
      <c r="P56" s="184"/>
      <c r="Q56" s="184"/>
      <c r="R56" s="182"/>
      <c r="S56" s="236"/>
      <c r="T56" s="239"/>
      <c r="U56" s="203"/>
      <c r="V56" s="186"/>
      <c r="W56" s="32"/>
      <c r="X56" s="32"/>
      <c r="Y56" s="32"/>
      <c r="Z56" s="204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>
        <v>13</v>
      </c>
      <c r="L57" s="26">
        <f t="shared" si="3"/>
        <v>1</v>
      </c>
      <c r="M57" s="27" t="str">
        <f t="shared" si="4"/>
        <v>OK</v>
      </c>
      <c r="N57" s="182"/>
      <c r="O57" s="182"/>
      <c r="P57" s="184"/>
      <c r="Q57" s="184"/>
      <c r="R57" s="182"/>
      <c r="S57" s="236"/>
      <c r="T57" s="239"/>
      <c r="U57" s="203"/>
      <c r="V57" s="186">
        <v>12</v>
      </c>
      <c r="W57" s="32"/>
      <c r="X57" s="32"/>
      <c r="Y57" s="32"/>
      <c r="Z57" s="204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60</v>
      </c>
      <c r="L58" s="26">
        <f t="shared" si="3"/>
        <v>0</v>
      </c>
      <c r="M58" s="27" t="str">
        <f t="shared" si="4"/>
        <v>OK</v>
      </c>
      <c r="N58" s="182"/>
      <c r="O58" s="182"/>
      <c r="P58" s="184"/>
      <c r="Q58" s="184">
        <v>60</v>
      </c>
      <c r="R58" s="182"/>
      <c r="S58" s="236"/>
      <c r="T58" s="239"/>
      <c r="U58" s="203"/>
      <c r="V58" s="186"/>
      <c r="W58" s="32"/>
      <c r="X58" s="32"/>
      <c r="Y58" s="32"/>
      <c r="Z58" s="204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/>
      <c r="L59" s="26">
        <f t="shared" si="3"/>
        <v>0</v>
      </c>
      <c r="M59" s="27" t="str">
        <f t="shared" si="4"/>
        <v>OK</v>
      </c>
      <c r="N59" s="182"/>
      <c r="O59" s="182"/>
      <c r="P59" s="184"/>
      <c r="Q59" s="184"/>
      <c r="R59" s="182"/>
      <c r="S59" s="236"/>
      <c r="T59" s="239"/>
      <c r="U59" s="203"/>
      <c r="V59" s="186"/>
      <c r="W59" s="32"/>
      <c r="X59" s="32"/>
      <c r="Y59" s="32"/>
      <c r="Z59" s="204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/>
      <c r="L60" s="26">
        <f t="shared" si="3"/>
        <v>0</v>
      </c>
      <c r="M60" s="27" t="str">
        <f t="shared" si="4"/>
        <v>OK</v>
      </c>
      <c r="N60" s="182"/>
      <c r="O60" s="182"/>
      <c r="P60" s="184"/>
      <c r="Q60" s="184"/>
      <c r="R60" s="182"/>
      <c r="S60" s="236"/>
      <c r="T60" s="239"/>
      <c r="U60" s="203"/>
      <c r="V60" s="186"/>
      <c r="W60" s="32"/>
      <c r="X60" s="32"/>
      <c r="Y60" s="32"/>
      <c r="Z60" s="204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/>
      <c r="L61" s="26">
        <f t="shared" si="3"/>
        <v>0</v>
      </c>
      <c r="M61" s="27" t="str">
        <f t="shared" si="4"/>
        <v>OK</v>
      </c>
      <c r="N61" s="182"/>
      <c r="O61" s="182"/>
      <c r="P61" s="184"/>
      <c r="Q61" s="184"/>
      <c r="R61" s="182"/>
      <c r="S61" s="236"/>
      <c r="T61" s="239"/>
      <c r="U61" s="203"/>
      <c r="V61" s="186"/>
      <c r="W61" s="32"/>
      <c r="X61" s="32"/>
      <c r="Y61" s="32"/>
      <c r="Z61" s="204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3"/>
        <v>0</v>
      </c>
      <c r="M62" s="27" t="str">
        <f t="shared" si="4"/>
        <v>OK</v>
      </c>
      <c r="N62" s="182"/>
      <c r="O62" s="182"/>
      <c r="P62" s="184"/>
      <c r="Q62" s="184"/>
      <c r="R62" s="182"/>
      <c r="S62" s="236"/>
      <c r="T62" s="239"/>
      <c r="U62" s="203"/>
      <c r="V62" s="186"/>
      <c r="W62" s="32"/>
      <c r="X62" s="32"/>
      <c r="Y62" s="32"/>
      <c r="Z62" s="204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3"/>
        <v>0</v>
      </c>
      <c r="M63" s="27" t="str">
        <f t="shared" si="4"/>
        <v>OK</v>
      </c>
      <c r="N63" s="182"/>
      <c r="O63" s="182"/>
      <c r="P63" s="184"/>
      <c r="Q63" s="184"/>
      <c r="R63" s="182"/>
      <c r="S63" s="236"/>
      <c r="T63" s="239"/>
      <c r="U63" s="203"/>
      <c r="V63" s="186"/>
      <c r="W63" s="32"/>
      <c r="X63" s="32"/>
      <c r="Y63" s="32"/>
      <c r="Z63" s="204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3"/>
        <v>0</v>
      </c>
      <c r="M64" s="27" t="str">
        <f t="shared" si="4"/>
        <v>OK</v>
      </c>
      <c r="N64" s="182"/>
      <c r="O64" s="182"/>
      <c r="P64" s="184"/>
      <c r="Q64" s="184"/>
      <c r="R64" s="182"/>
      <c r="S64" s="236"/>
      <c r="T64" s="239"/>
      <c r="U64" s="203"/>
      <c r="V64" s="186"/>
      <c r="W64" s="32"/>
      <c r="X64" s="32"/>
      <c r="Y64" s="32"/>
      <c r="Z64" s="204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3"/>
        <v>0</v>
      </c>
      <c r="M65" s="27" t="str">
        <f t="shared" si="4"/>
        <v>OK</v>
      </c>
      <c r="N65" s="182"/>
      <c r="O65" s="182"/>
      <c r="P65" s="184"/>
      <c r="Q65" s="184"/>
      <c r="R65" s="182"/>
      <c r="S65" s="236"/>
      <c r="T65" s="239"/>
      <c r="U65" s="203"/>
      <c r="V65" s="186"/>
      <c r="W65" s="32"/>
      <c r="X65" s="32"/>
      <c r="Y65" s="32"/>
      <c r="Z65" s="204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3"/>
        <v>0</v>
      </c>
      <c r="M66" s="27" t="str">
        <f t="shared" si="4"/>
        <v>OK</v>
      </c>
      <c r="N66" s="182"/>
      <c r="O66" s="182"/>
      <c r="P66" s="184"/>
      <c r="Q66" s="184"/>
      <c r="R66" s="182"/>
      <c r="S66" s="236"/>
      <c r="T66" s="239"/>
      <c r="U66" s="203"/>
      <c r="V66" s="186"/>
      <c r="W66" s="32"/>
      <c r="X66" s="32"/>
      <c r="Y66" s="32"/>
      <c r="Z66" s="204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3"/>
        <v>0</v>
      </c>
      <c r="M67" s="27" t="str">
        <f t="shared" si="4"/>
        <v>OK</v>
      </c>
      <c r="N67" s="182"/>
      <c r="O67" s="182"/>
      <c r="P67" s="184"/>
      <c r="Q67" s="184"/>
      <c r="R67" s="182"/>
      <c r="S67" s="236"/>
      <c r="T67" s="239"/>
      <c r="U67" s="203"/>
      <c r="V67" s="186"/>
      <c r="W67" s="32"/>
      <c r="X67" s="32"/>
      <c r="Y67" s="32"/>
      <c r="Z67" s="204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3"/>
        <v>0</v>
      </c>
      <c r="M68" s="27" t="str">
        <f t="shared" si="4"/>
        <v>OK</v>
      </c>
      <c r="N68" s="182"/>
      <c r="O68" s="182"/>
      <c r="P68" s="184"/>
      <c r="Q68" s="184"/>
      <c r="R68" s="182"/>
      <c r="S68" s="236"/>
      <c r="T68" s="239"/>
      <c r="U68" s="203"/>
      <c r="V68" s="186"/>
      <c r="W68" s="32"/>
      <c r="X68" s="32"/>
      <c r="Y68" s="32"/>
      <c r="Z68" s="204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63</v>
      </c>
      <c r="L69" s="26">
        <f t="shared" ref="L69:L132" si="5">K69-(SUM(N69:AD69))</f>
        <v>33</v>
      </c>
      <c r="M69" s="27" t="str">
        <f t="shared" ref="M69:M132" si="6">IF(L69&lt;0,"ATENÇÃO","OK")</f>
        <v>OK</v>
      </c>
      <c r="N69" s="182"/>
      <c r="O69" s="182"/>
      <c r="P69" s="184"/>
      <c r="Q69" s="184">
        <v>30</v>
      </c>
      <c r="R69" s="182"/>
      <c r="S69" s="236"/>
      <c r="T69" s="239"/>
      <c r="U69" s="203"/>
      <c r="V69" s="186"/>
      <c r="W69" s="32"/>
      <c r="X69" s="32"/>
      <c r="Y69" s="32"/>
      <c r="Z69" s="204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60</v>
      </c>
      <c r="L70" s="26">
        <f t="shared" si="5"/>
        <v>30</v>
      </c>
      <c r="M70" s="27" t="str">
        <f t="shared" si="6"/>
        <v>OK</v>
      </c>
      <c r="N70" s="182"/>
      <c r="O70" s="182"/>
      <c r="P70" s="184"/>
      <c r="Q70" s="187">
        <v>30</v>
      </c>
      <c r="R70" s="182"/>
      <c r="S70" s="236"/>
      <c r="T70" s="239"/>
      <c r="U70" s="203"/>
      <c r="V70" s="186"/>
      <c r="W70" s="32"/>
      <c r="X70" s="32"/>
      <c r="Y70" s="32"/>
      <c r="Z70" s="204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50</v>
      </c>
      <c r="L71" s="26">
        <f t="shared" si="5"/>
        <v>50</v>
      </c>
      <c r="M71" s="27" t="str">
        <f t="shared" si="6"/>
        <v>OK</v>
      </c>
      <c r="N71" s="182"/>
      <c r="O71" s="182"/>
      <c r="P71" s="184"/>
      <c r="Q71" s="184"/>
      <c r="R71" s="182"/>
      <c r="S71" s="236"/>
      <c r="T71" s="239"/>
      <c r="U71" s="203"/>
      <c r="V71" s="186"/>
      <c r="W71" s="32"/>
      <c r="X71" s="32"/>
      <c r="Y71" s="32"/>
      <c r="Z71" s="204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24</v>
      </c>
      <c r="L72" s="26">
        <f t="shared" si="5"/>
        <v>4</v>
      </c>
      <c r="M72" s="27" t="str">
        <f t="shared" si="6"/>
        <v>OK</v>
      </c>
      <c r="N72" s="182"/>
      <c r="O72" s="182"/>
      <c r="P72" s="184"/>
      <c r="Q72" s="184">
        <v>20</v>
      </c>
      <c r="R72" s="182"/>
      <c r="S72" s="236"/>
      <c r="T72" s="239"/>
      <c r="U72" s="203"/>
      <c r="V72" s="186"/>
      <c r="W72" s="32"/>
      <c r="X72" s="32"/>
      <c r="Y72" s="32"/>
      <c r="Z72" s="204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/>
      <c r="L73" s="26">
        <f t="shared" si="5"/>
        <v>0</v>
      </c>
      <c r="M73" s="27" t="str">
        <f t="shared" si="6"/>
        <v>OK</v>
      </c>
      <c r="N73" s="182"/>
      <c r="O73" s="182"/>
      <c r="P73" s="184"/>
      <c r="Q73" s="184"/>
      <c r="R73" s="182"/>
      <c r="S73" s="236"/>
      <c r="T73" s="239"/>
      <c r="U73" s="203"/>
      <c r="V73" s="186"/>
      <c r="W73" s="32"/>
      <c r="X73" s="32"/>
      <c r="Y73" s="32"/>
      <c r="Z73" s="204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5"/>
        <v>0</v>
      </c>
      <c r="M74" s="27" t="str">
        <f t="shared" si="6"/>
        <v>OK</v>
      </c>
      <c r="N74" s="182"/>
      <c r="O74" s="182"/>
      <c r="P74" s="184"/>
      <c r="Q74" s="184"/>
      <c r="R74" s="182"/>
      <c r="S74" s="236"/>
      <c r="T74" s="239"/>
      <c r="U74" s="203"/>
      <c r="V74" s="186"/>
      <c r="W74" s="32"/>
      <c r="X74" s="32"/>
      <c r="Y74" s="32"/>
      <c r="Z74" s="204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/>
      <c r="L75" s="26">
        <f t="shared" si="5"/>
        <v>0</v>
      </c>
      <c r="M75" s="27" t="str">
        <f t="shared" si="6"/>
        <v>OK</v>
      </c>
      <c r="N75" s="182"/>
      <c r="O75" s="182"/>
      <c r="P75" s="184"/>
      <c r="Q75" s="184"/>
      <c r="R75" s="182"/>
      <c r="S75" s="236"/>
      <c r="T75" s="239"/>
      <c r="U75" s="203"/>
      <c r="V75" s="186"/>
      <c r="W75" s="32"/>
      <c r="X75" s="32"/>
      <c r="Y75" s="32"/>
      <c r="Z75" s="204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/>
      <c r="L76" s="26">
        <f t="shared" si="5"/>
        <v>0</v>
      </c>
      <c r="M76" s="27" t="str">
        <f t="shared" si="6"/>
        <v>OK</v>
      </c>
      <c r="N76" s="182"/>
      <c r="O76" s="182"/>
      <c r="P76" s="184"/>
      <c r="Q76" s="184"/>
      <c r="R76" s="182"/>
      <c r="S76" s="236"/>
      <c r="T76" s="239"/>
      <c r="U76" s="203"/>
      <c r="V76" s="186"/>
      <c r="W76" s="32"/>
      <c r="X76" s="32"/>
      <c r="Y76" s="32"/>
      <c r="Z76" s="204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6</v>
      </c>
      <c r="L77" s="26">
        <f t="shared" si="5"/>
        <v>0</v>
      </c>
      <c r="M77" s="27" t="str">
        <f t="shared" si="6"/>
        <v>OK</v>
      </c>
      <c r="N77" s="182"/>
      <c r="O77" s="182">
        <v>6</v>
      </c>
      <c r="P77" s="184"/>
      <c r="Q77" s="184"/>
      <c r="R77" s="182"/>
      <c r="S77" s="236"/>
      <c r="T77" s="239"/>
      <c r="U77" s="203"/>
      <c r="V77" s="186"/>
      <c r="W77" s="32"/>
      <c r="X77" s="32"/>
      <c r="Y77" s="32"/>
      <c r="Z77" s="204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5"/>
        <v>0</v>
      </c>
      <c r="M78" s="27" t="str">
        <f t="shared" si="6"/>
        <v>OK</v>
      </c>
      <c r="N78" s="182"/>
      <c r="O78" s="182"/>
      <c r="P78" s="184"/>
      <c r="Q78" s="184"/>
      <c r="R78" s="182"/>
      <c r="S78" s="236"/>
      <c r="T78" s="239"/>
      <c r="U78" s="203"/>
      <c r="V78" s="186"/>
      <c r="W78" s="32"/>
      <c r="X78" s="32"/>
      <c r="Y78" s="32"/>
      <c r="Z78" s="204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27</v>
      </c>
      <c r="L79" s="26">
        <f t="shared" si="5"/>
        <v>0</v>
      </c>
      <c r="M79" s="27" t="str">
        <f t="shared" si="6"/>
        <v>OK</v>
      </c>
      <c r="N79" s="182"/>
      <c r="O79" s="182">
        <v>27</v>
      </c>
      <c r="P79" s="184"/>
      <c r="Q79" s="184"/>
      <c r="R79" s="182"/>
      <c r="S79" s="236"/>
      <c r="T79" s="239"/>
      <c r="U79" s="203"/>
      <c r="V79" s="186"/>
      <c r="W79" s="32"/>
      <c r="X79" s="32"/>
      <c r="Y79" s="32"/>
      <c r="Z79" s="204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27</v>
      </c>
      <c r="L80" s="26">
        <f t="shared" si="5"/>
        <v>0</v>
      </c>
      <c r="M80" s="27" t="str">
        <f t="shared" si="6"/>
        <v>OK</v>
      </c>
      <c r="N80" s="182"/>
      <c r="O80" s="182">
        <v>27</v>
      </c>
      <c r="P80" s="184"/>
      <c r="Q80" s="184"/>
      <c r="R80" s="182"/>
      <c r="S80" s="236"/>
      <c r="T80" s="239"/>
      <c r="U80" s="203"/>
      <c r="V80" s="186"/>
      <c r="W80" s="32"/>
      <c r="X80" s="32"/>
      <c r="Y80" s="32"/>
      <c r="Z80" s="204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>
        <v>10</v>
      </c>
      <c r="L81" s="26">
        <f t="shared" si="5"/>
        <v>6</v>
      </c>
      <c r="M81" s="27" t="str">
        <f t="shared" si="6"/>
        <v>OK</v>
      </c>
      <c r="N81" s="182"/>
      <c r="O81" s="182">
        <v>4</v>
      </c>
      <c r="P81" s="184"/>
      <c r="Q81" s="184"/>
      <c r="R81" s="182"/>
      <c r="S81" s="236"/>
      <c r="T81" s="239"/>
      <c r="U81" s="203"/>
      <c r="V81" s="186"/>
      <c r="W81" s="32"/>
      <c r="X81" s="32"/>
      <c r="Y81" s="32"/>
      <c r="Z81" s="204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5"/>
        <v>0</v>
      </c>
      <c r="M82" s="27" t="str">
        <f t="shared" si="6"/>
        <v>OK</v>
      </c>
      <c r="N82" s="182"/>
      <c r="O82" s="182"/>
      <c r="P82" s="184"/>
      <c r="Q82" s="184"/>
      <c r="R82" s="182"/>
      <c r="S82" s="236"/>
      <c r="T82" s="239"/>
      <c r="U82" s="203"/>
      <c r="V82" s="186"/>
      <c r="W82" s="32"/>
      <c r="X82" s="32"/>
      <c r="Y82" s="32"/>
      <c r="Z82" s="204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24</v>
      </c>
      <c r="L83" s="26">
        <f t="shared" si="5"/>
        <v>18</v>
      </c>
      <c r="M83" s="27" t="str">
        <f t="shared" si="6"/>
        <v>OK</v>
      </c>
      <c r="N83" s="182"/>
      <c r="O83" s="182">
        <v>6</v>
      </c>
      <c r="P83" s="184"/>
      <c r="Q83" s="184"/>
      <c r="R83" s="182"/>
      <c r="S83" s="236"/>
      <c r="T83" s="239"/>
      <c r="U83" s="203"/>
      <c r="V83" s="186"/>
      <c r="W83" s="32"/>
      <c r="X83" s="32"/>
      <c r="Y83" s="32"/>
      <c r="Z83" s="204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3</v>
      </c>
      <c r="L84" s="26">
        <f t="shared" si="5"/>
        <v>0</v>
      </c>
      <c r="M84" s="27" t="str">
        <f t="shared" si="6"/>
        <v>OK</v>
      </c>
      <c r="N84" s="182"/>
      <c r="O84" s="182"/>
      <c r="P84" s="184"/>
      <c r="Q84" s="184"/>
      <c r="R84" s="182"/>
      <c r="S84" s="236"/>
      <c r="T84" s="240"/>
      <c r="U84" s="203"/>
      <c r="V84" s="186">
        <v>3</v>
      </c>
      <c r="W84" s="32"/>
      <c r="X84" s="32"/>
      <c r="Y84" s="32"/>
      <c r="Z84" s="204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5"/>
        <v>0</v>
      </c>
      <c r="M85" s="27" t="str">
        <f t="shared" si="6"/>
        <v>OK</v>
      </c>
      <c r="N85" s="182"/>
      <c r="O85" s="182"/>
      <c r="P85" s="184"/>
      <c r="Q85" s="184"/>
      <c r="R85" s="182"/>
      <c r="S85" s="236"/>
      <c r="T85" s="204"/>
      <c r="U85" s="203"/>
      <c r="V85" s="186"/>
      <c r="W85" s="32"/>
      <c r="X85" s="32"/>
      <c r="Y85" s="32"/>
      <c r="Z85" s="204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300</v>
      </c>
      <c r="L86" s="26">
        <f t="shared" si="5"/>
        <v>0</v>
      </c>
      <c r="M86" s="27" t="str">
        <f t="shared" si="6"/>
        <v>OK</v>
      </c>
      <c r="N86" s="182"/>
      <c r="O86" s="182"/>
      <c r="P86" s="184"/>
      <c r="Q86" s="184"/>
      <c r="R86" s="182"/>
      <c r="S86" s="236"/>
      <c r="T86" s="204">
        <v>300</v>
      </c>
      <c r="U86" s="203"/>
      <c r="V86" s="186"/>
      <c r="W86" s="32"/>
      <c r="X86" s="32"/>
      <c r="Y86" s="32"/>
      <c r="Z86" s="204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300</v>
      </c>
      <c r="L87" s="26">
        <f t="shared" si="5"/>
        <v>300</v>
      </c>
      <c r="M87" s="27" t="str">
        <f t="shared" si="6"/>
        <v>OK</v>
      </c>
      <c r="N87" s="182"/>
      <c r="O87" s="182"/>
      <c r="P87" s="184"/>
      <c r="Q87" s="184"/>
      <c r="R87" s="182"/>
      <c r="S87" s="236"/>
      <c r="T87" s="204"/>
      <c r="U87" s="203"/>
      <c r="V87" s="186"/>
      <c r="W87" s="32"/>
      <c r="X87" s="32"/>
      <c r="Y87" s="32"/>
      <c r="Z87" s="204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f>2200-300+200</f>
        <v>2100</v>
      </c>
      <c r="L88" s="26">
        <f t="shared" si="5"/>
        <v>0</v>
      </c>
      <c r="M88" s="27" t="str">
        <f t="shared" si="6"/>
        <v>OK</v>
      </c>
      <c r="N88" s="182"/>
      <c r="O88" s="182"/>
      <c r="P88" s="184"/>
      <c r="Q88" s="184">
        <v>900</v>
      </c>
      <c r="R88" s="182"/>
      <c r="S88" s="236"/>
      <c r="T88" s="204"/>
      <c r="U88" s="203"/>
      <c r="V88" s="186"/>
      <c r="W88" s="32"/>
      <c r="X88" s="32"/>
      <c r="Y88" s="32">
        <v>1200</v>
      </c>
      <c r="Z88" s="204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5"/>
        <v>0</v>
      </c>
      <c r="M89" s="27" t="str">
        <f t="shared" si="6"/>
        <v>OK</v>
      </c>
      <c r="N89" s="182"/>
      <c r="O89" s="182"/>
      <c r="P89" s="184"/>
      <c r="Q89" s="184"/>
      <c r="R89" s="182"/>
      <c r="S89" s="236"/>
      <c r="T89" s="204"/>
      <c r="U89" s="203"/>
      <c r="V89" s="186"/>
      <c r="W89" s="32"/>
      <c r="X89" s="32"/>
      <c r="Y89" s="32"/>
      <c r="Z89" s="204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50</v>
      </c>
      <c r="L90" s="26">
        <f t="shared" si="5"/>
        <v>50</v>
      </c>
      <c r="M90" s="27" t="str">
        <f t="shared" si="6"/>
        <v>OK</v>
      </c>
      <c r="N90" s="182"/>
      <c r="O90" s="182"/>
      <c r="P90" s="184"/>
      <c r="Q90" s="184"/>
      <c r="R90" s="182"/>
      <c r="S90" s="236"/>
      <c r="T90" s="204"/>
      <c r="U90" s="203"/>
      <c r="V90" s="186"/>
      <c r="W90" s="32"/>
      <c r="X90" s="32"/>
      <c r="Y90" s="32"/>
      <c r="Z90" s="204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5"/>
        <v>0</v>
      </c>
      <c r="M91" s="27" t="str">
        <f t="shared" si="6"/>
        <v>OK</v>
      </c>
      <c r="N91" s="182"/>
      <c r="O91" s="182"/>
      <c r="P91" s="184"/>
      <c r="Q91" s="184"/>
      <c r="R91" s="182"/>
      <c r="S91" s="236"/>
      <c r="T91" s="204"/>
      <c r="U91" s="203"/>
      <c r="V91" s="186"/>
      <c r="W91" s="32"/>
      <c r="X91" s="32"/>
      <c r="Y91" s="32"/>
      <c r="Z91" s="204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5"/>
        <v>0</v>
      </c>
      <c r="M92" s="27" t="str">
        <f t="shared" si="6"/>
        <v>OK</v>
      </c>
      <c r="N92" s="182"/>
      <c r="O92" s="182"/>
      <c r="P92" s="184"/>
      <c r="Q92" s="184"/>
      <c r="R92" s="182"/>
      <c r="S92" s="236"/>
      <c r="T92" s="204"/>
      <c r="U92" s="203"/>
      <c r="V92" s="186"/>
      <c r="W92" s="32"/>
      <c r="X92" s="32"/>
      <c r="Y92" s="32"/>
      <c r="Z92" s="204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5"/>
        <v>0</v>
      </c>
      <c r="M93" s="27" t="str">
        <f t="shared" si="6"/>
        <v>OK</v>
      </c>
      <c r="N93" s="182"/>
      <c r="O93" s="182"/>
      <c r="P93" s="184"/>
      <c r="Q93" s="184"/>
      <c r="R93" s="182"/>
      <c r="S93" s="236"/>
      <c r="T93" s="204"/>
      <c r="U93" s="203"/>
      <c r="V93" s="186"/>
      <c r="W93" s="32"/>
      <c r="X93" s="32"/>
      <c r="Y93" s="32"/>
      <c r="Z93" s="204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5"/>
        <v>0</v>
      </c>
      <c r="M94" s="27" t="str">
        <f t="shared" si="6"/>
        <v>OK</v>
      </c>
      <c r="N94" s="182"/>
      <c r="O94" s="182"/>
      <c r="P94" s="184"/>
      <c r="Q94" s="184"/>
      <c r="R94" s="182"/>
      <c r="S94" s="236"/>
      <c r="T94" s="204"/>
      <c r="U94" s="203"/>
      <c r="V94" s="186"/>
      <c r="W94" s="32"/>
      <c r="X94" s="32"/>
      <c r="Y94" s="32"/>
      <c r="Z94" s="204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5"/>
        <v>0</v>
      </c>
      <c r="M95" s="27" t="str">
        <f t="shared" si="6"/>
        <v>OK</v>
      </c>
      <c r="N95" s="182"/>
      <c r="O95" s="182"/>
      <c r="P95" s="184"/>
      <c r="Q95" s="184"/>
      <c r="R95" s="182"/>
      <c r="S95" s="236"/>
      <c r="T95" s="204"/>
      <c r="U95" s="203"/>
      <c r="V95" s="186"/>
      <c r="W95" s="32"/>
      <c r="X95" s="32"/>
      <c r="Y95" s="32"/>
      <c r="Z95" s="204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5"/>
        <v>0</v>
      </c>
      <c r="M96" s="27" t="str">
        <f t="shared" si="6"/>
        <v>OK</v>
      </c>
      <c r="N96" s="182"/>
      <c r="O96" s="182"/>
      <c r="P96" s="184"/>
      <c r="Q96" s="184"/>
      <c r="R96" s="182"/>
      <c r="S96" s="236"/>
      <c r="T96" s="204"/>
      <c r="U96" s="203"/>
      <c r="V96" s="186"/>
      <c r="W96" s="32"/>
      <c r="X96" s="32"/>
      <c r="Y96" s="32"/>
      <c r="Z96" s="204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5"/>
        <v>0</v>
      </c>
      <c r="M97" s="27" t="str">
        <f t="shared" si="6"/>
        <v>OK</v>
      </c>
      <c r="N97" s="182"/>
      <c r="O97" s="182"/>
      <c r="P97" s="184"/>
      <c r="Q97" s="184"/>
      <c r="R97" s="182"/>
      <c r="S97" s="236"/>
      <c r="T97" s="204"/>
      <c r="U97" s="203"/>
      <c r="V97" s="186"/>
      <c r="W97" s="32"/>
      <c r="X97" s="32"/>
      <c r="Y97" s="32"/>
      <c r="Z97" s="204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5"/>
        <v>0</v>
      </c>
      <c r="M98" s="27" t="str">
        <f t="shared" si="6"/>
        <v>OK</v>
      </c>
      <c r="N98" s="182"/>
      <c r="O98" s="182"/>
      <c r="P98" s="184"/>
      <c r="Q98" s="184"/>
      <c r="R98" s="182"/>
      <c r="S98" s="236"/>
      <c r="T98" s="204"/>
      <c r="U98" s="203"/>
      <c r="V98" s="186"/>
      <c r="W98" s="32"/>
      <c r="X98" s="32"/>
      <c r="Y98" s="32"/>
      <c r="Z98" s="204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5"/>
        <v>0</v>
      </c>
      <c r="M99" s="27" t="str">
        <f t="shared" si="6"/>
        <v>OK</v>
      </c>
      <c r="N99" s="182"/>
      <c r="O99" s="182"/>
      <c r="P99" s="184"/>
      <c r="Q99" s="184"/>
      <c r="R99" s="182"/>
      <c r="S99" s="236"/>
      <c r="T99" s="204"/>
      <c r="U99" s="203"/>
      <c r="V99" s="186"/>
      <c r="W99" s="32"/>
      <c r="X99" s="32"/>
      <c r="Y99" s="32"/>
      <c r="Z99" s="204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5"/>
        <v>0</v>
      </c>
      <c r="M100" s="27" t="str">
        <f t="shared" si="6"/>
        <v>OK</v>
      </c>
      <c r="N100" s="182"/>
      <c r="O100" s="182"/>
      <c r="P100" s="184"/>
      <c r="Q100" s="184"/>
      <c r="R100" s="182"/>
      <c r="S100" s="236"/>
      <c r="T100" s="204"/>
      <c r="U100" s="203"/>
      <c r="V100" s="186"/>
      <c r="W100" s="32"/>
      <c r="X100" s="32"/>
      <c r="Y100" s="32"/>
      <c r="Z100" s="204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5"/>
        <v>0</v>
      </c>
      <c r="M101" s="27" t="str">
        <f t="shared" si="6"/>
        <v>OK</v>
      </c>
      <c r="N101" s="182"/>
      <c r="O101" s="182"/>
      <c r="P101" s="184"/>
      <c r="Q101" s="184"/>
      <c r="R101" s="182"/>
      <c r="S101" s="236"/>
      <c r="T101" s="204"/>
      <c r="U101" s="203"/>
      <c r="V101" s="186"/>
      <c r="W101" s="32"/>
      <c r="X101" s="32"/>
      <c r="Y101" s="32"/>
      <c r="Z101" s="204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5"/>
        <v>0</v>
      </c>
      <c r="M102" s="27" t="str">
        <f t="shared" si="6"/>
        <v>OK</v>
      </c>
      <c r="N102" s="182"/>
      <c r="O102" s="182"/>
      <c r="P102" s="184"/>
      <c r="Q102" s="184"/>
      <c r="R102" s="182"/>
      <c r="S102" s="236"/>
      <c r="T102" s="204"/>
      <c r="U102" s="203"/>
      <c r="V102" s="186"/>
      <c r="W102" s="32"/>
      <c r="X102" s="32"/>
      <c r="Y102" s="32"/>
      <c r="Z102" s="204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5"/>
        <v>0</v>
      </c>
      <c r="M103" s="27" t="str">
        <f t="shared" si="6"/>
        <v>OK</v>
      </c>
      <c r="N103" s="182"/>
      <c r="O103" s="182"/>
      <c r="P103" s="184"/>
      <c r="Q103" s="184"/>
      <c r="R103" s="182"/>
      <c r="S103" s="236"/>
      <c r="T103" s="204"/>
      <c r="U103" s="203"/>
      <c r="V103" s="186"/>
      <c r="W103" s="32"/>
      <c r="X103" s="32"/>
      <c r="Y103" s="32"/>
      <c r="Z103" s="204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5"/>
        <v>0</v>
      </c>
      <c r="M104" s="27" t="str">
        <f t="shared" si="6"/>
        <v>OK</v>
      </c>
      <c r="N104" s="182"/>
      <c r="O104" s="182"/>
      <c r="P104" s="184"/>
      <c r="Q104" s="184"/>
      <c r="R104" s="182"/>
      <c r="S104" s="236"/>
      <c r="T104" s="204"/>
      <c r="U104" s="203"/>
      <c r="V104" s="186"/>
      <c r="W104" s="32"/>
      <c r="X104" s="32"/>
      <c r="Y104" s="32"/>
      <c r="Z104" s="204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5"/>
        <v>0</v>
      </c>
      <c r="M105" s="27" t="str">
        <f t="shared" si="6"/>
        <v>OK</v>
      </c>
      <c r="N105" s="182"/>
      <c r="O105" s="182"/>
      <c r="P105" s="184"/>
      <c r="Q105" s="184"/>
      <c r="R105" s="182"/>
      <c r="S105" s="236"/>
      <c r="T105" s="204"/>
      <c r="U105" s="203"/>
      <c r="V105" s="186"/>
      <c r="W105" s="32"/>
      <c r="X105" s="32"/>
      <c r="Y105" s="32"/>
      <c r="Z105" s="204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5"/>
        <v>0</v>
      </c>
      <c r="M106" s="27" t="str">
        <f t="shared" si="6"/>
        <v>OK</v>
      </c>
      <c r="N106" s="182"/>
      <c r="O106" s="182"/>
      <c r="P106" s="184"/>
      <c r="Q106" s="184"/>
      <c r="R106" s="182"/>
      <c r="S106" s="236"/>
      <c r="T106" s="204"/>
      <c r="U106" s="203"/>
      <c r="V106" s="186"/>
      <c r="W106" s="32"/>
      <c r="X106" s="32"/>
      <c r="Y106" s="32"/>
      <c r="Z106" s="204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5"/>
        <v>0</v>
      </c>
      <c r="M107" s="27" t="str">
        <f t="shared" si="6"/>
        <v>OK</v>
      </c>
      <c r="N107" s="182"/>
      <c r="O107" s="182"/>
      <c r="P107" s="184"/>
      <c r="Q107" s="184"/>
      <c r="R107" s="182"/>
      <c r="S107" s="236"/>
      <c r="T107" s="204"/>
      <c r="U107" s="203"/>
      <c r="V107" s="186"/>
      <c r="W107" s="32"/>
      <c r="X107" s="32"/>
      <c r="Y107" s="32"/>
      <c r="Z107" s="204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5"/>
        <v>0</v>
      </c>
      <c r="M108" s="27" t="str">
        <f t="shared" si="6"/>
        <v>OK</v>
      </c>
      <c r="N108" s="182"/>
      <c r="O108" s="182"/>
      <c r="P108" s="184"/>
      <c r="Q108" s="184"/>
      <c r="R108" s="182"/>
      <c r="S108" s="236"/>
      <c r="T108" s="204"/>
      <c r="U108" s="203"/>
      <c r="V108" s="186"/>
      <c r="W108" s="32"/>
      <c r="X108" s="32"/>
      <c r="Y108" s="32"/>
      <c r="Z108" s="204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/>
      <c r="L109" s="26">
        <f t="shared" si="5"/>
        <v>0</v>
      </c>
      <c r="M109" s="27" t="str">
        <f t="shared" si="6"/>
        <v>OK</v>
      </c>
      <c r="N109" s="182"/>
      <c r="O109" s="182"/>
      <c r="P109" s="184"/>
      <c r="Q109" s="184"/>
      <c r="R109" s="182"/>
      <c r="S109" s="236"/>
      <c r="T109" s="204"/>
      <c r="U109" s="203"/>
      <c r="V109" s="186"/>
      <c r="W109" s="32"/>
      <c r="X109" s="32"/>
      <c r="Y109" s="32"/>
      <c r="Z109" s="204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5"/>
        <v>0</v>
      </c>
      <c r="M110" s="27" t="str">
        <f t="shared" si="6"/>
        <v>OK</v>
      </c>
      <c r="N110" s="182"/>
      <c r="O110" s="182"/>
      <c r="P110" s="184"/>
      <c r="Q110" s="184"/>
      <c r="R110" s="182"/>
      <c r="S110" s="236"/>
      <c r="T110" s="204"/>
      <c r="U110" s="203"/>
      <c r="V110" s="186"/>
      <c r="W110" s="32"/>
      <c r="X110" s="32"/>
      <c r="Y110" s="32"/>
      <c r="Z110" s="204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5"/>
        <v>0</v>
      </c>
      <c r="M111" s="27" t="str">
        <f t="shared" si="6"/>
        <v>OK</v>
      </c>
      <c r="N111" s="182"/>
      <c r="O111" s="182"/>
      <c r="P111" s="184"/>
      <c r="Q111" s="184"/>
      <c r="R111" s="182"/>
      <c r="S111" s="236"/>
      <c r="T111" s="204"/>
      <c r="U111" s="203"/>
      <c r="V111" s="186"/>
      <c r="W111" s="32"/>
      <c r="X111" s="32"/>
      <c r="Y111" s="32"/>
      <c r="Z111" s="204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5"/>
        <v>0</v>
      </c>
      <c r="M112" s="27" t="str">
        <f t="shared" si="6"/>
        <v>OK</v>
      </c>
      <c r="N112" s="182"/>
      <c r="O112" s="182"/>
      <c r="P112" s="184"/>
      <c r="Q112" s="184"/>
      <c r="R112" s="182"/>
      <c r="S112" s="236"/>
      <c r="T112" s="204"/>
      <c r="U112" s="203"/>
      <c r="V112" s="186"/>
      <c r="W112" s="32"/>
      <c r="X112" s="32"/>
      <c r="Y112" s="32"/>
      <c r="Z112" s="204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5"/>
        <v>0</v>
      </c>
      <c r="M113" s="27" t="str">
        <f t="shared" si="6"/>
        <v>OK</v>
      </c>
      <c r="N113" s="182"/>
      <c r="O113" s="182"/>
      <c r="P113" s="184"/>
      <c r="Q113" s="184"/>
      <c r="R113" s="182"/>
      <c r="S113" s="236"/>
      <c r="T113" s="204"/>
      <c r="U113" s="203"/>
      <c r="V113" s="186"/>
      <c r="W113" s="32"/>
      <c r="X113" s="32"/>
      <c r="Y113" s="32"/>
      <c r="Z113" s="204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5"/>
        <v>0</v>
      </c>
      <c r="M114" s="27" t="str">
        <f t="shared" si="6"/>
        <v>OK</v>
      </c>
      <c r="N114" s="182"/>
      <c r="O114" s="182"/>
      <c r="P114" s="184"/>
      <c r="Q114" s="184"/>
      <c r="R114" s="182"/>
      <c r="S114" s="236"/>
      <c r="T114" s="204"/>
      <c r="U114" s="203"/>
      <c r="V114" s="186"/>
      <c r="W114" s="32"/>
      <c r="X114" s="32"/>
      <c r="Y114" s="32"/>
      <c r="Z114" s="204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5"/>
        <v>0</v>
      </c>
      <c r="M115" s="27" t="str">
        <f t="shared" si="6"/>
        <v>OK</v>
      </c>
      <c r="N115" s="182"/>
      <c r="O115" s="182"/>
      <c r="P115" s="184"/>
      <c r="Q115" s="184"/>
      <c r="R115" s="182"/>
      <c r="S115" s="236"/>
      <c r="T115" s="204"/>
      <c r="U115" s="203"/>
      <c r="V115" s="186"/>
      <c r="W115" s="32"/>
      <c r="X115" s="32"/>
      <c r="Y115" s="32"/>
      <c r="Z115" s="204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5"/>
        <v>0</v>
      </c>
      <c r="M116" s="27" t="str">
        <f t="shared" si="6"/>
        <v>OK</v>
      </c>
      <c r="N116" s="182"/>
      <c r="O116" s="182"/>
      <c r="P116" s="184"/>
      <c r="Q116" s="184"/>
      <c r="R116" s="182"/>
      <c r="S116" s="236"/>
      <c r="T116" s="204"/>
      <c r="U116" s="203"/>
      <c r="V116" s="186"/>
      <c r="W116" s="32"/>
      <c r="X116" s="32"/>
      <c r="Y116" s="32"/>
      <c r="Z116" s="204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5"/>
        <v>0</v>
      </c>
      <c r="M117" s="27" t="str">
        <f t="shared" si="6"/>
        <v>OK</v>
      </c>
      <c r="N117" s="182"/>
      <c r="O117" s="182"/>
      <c r="P117" s="184"/>
      <c r="Q117" s="184"/>
      <c r="R117" s="182"/>
      <c r="S117" s="236"/>
      <c r="T117" s="204"/>
      <c r="U117" s="203"/>
      <c r="V117" s="186"/>
      <c r="W117" s="32"/>
      <c r="X117" s="32"/>
      <c r="Y117" s="32"/>
      <c r="Z117" s="204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5"/>
        <v>0</v>
      </c>
      <c r="M118" s="27" t="str">
        <f t="shared" si="6"/>
        <v>OK</v>
      </c>
      <c r="N118" s="182"/>
      <c r="O118" s="182"/>
      <c r="P118" s="184"/>
      <c r="Q118" s="184"/>
      <c r="R118" s="182"/>
      <c r="S118" s="236"/>
      <c r="T118" s="204"/>
      <c r="U118" s="203"/>
      <c r="V118" s="186"/>
      <c r="W118" s="32"/>
      <c r="X118" s="32"/>
      <c r="Y118" s="32"/>
      <c r="Z118" s="204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5"/>
        <v>0</v>
      </c>
      <c r="M119" s="27" t="str">
        <f t="shared" si="6"/>
        <v>OK</v>
      </c>
      <c r="N119" s="182"/>
      <c r="O119" s="182"/>
      <c r="P119" s="184"/>
      <c r="Q119" s="184"/>
      <c r="R119" s="182"/>
      <c r="S119" s="236"/>
      <c r="T119" s="204"/>
      <c r="U119" s="203"/>
      <c r="V119" s="186"/>
      <c r="W119" s="32"/>
      <c r="X119" s="32"/>
      <c r="Y119" s="32"/>
      <c r="Z119" s="204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>
        <v>12</v>
      </c>
      <c r="L120" s="26">
        <f t="shared" si="5"/>
        <v>9</v>
      </c>
      <c r="M120" s="27" t="str">
        <f t="shared" si="6"/>
        <v>OK</v>
      </c>
      <c r="N120" s="182"/>
      <c r="O120" s="182"/>
      <c r="P120" s="184"/>
      <c r="Q120" s="184"/>
      <c r="R120" s="182"/>
      <c r="S120" s="236"/>
      <c r="T120" s="204"/>
      <c r="U120" s="203"/>
      <c r="V120" s="186"/>
      <c r="W120" s="32"/>
      <c r="X120" s="32"/>
      <c r="Y120" s="32">
        <v>3</v>
      </c>
      <c r="Z120" s="204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>
        <v>12</v>
      </c>
      <c r="L121" s="26">
        <f t="shared" si="5"/>
        <v>9</v>
      </c>
      <c r="M121" s="27" t="str">
        <f t="shared" si="6"/>
        <v>OK</v>
      </c>
      <c r="N121" s="182"/>
      <c r="O121" s="182"/>
      <c r="P121" s="184"/>
      <c r="Q121" s="184"/>
      <c r="R121" s="182"/>
      <c r="S121" s="236"/>
      <c r="T121" s="204"/>
      <c r="U121" s="203"/>
      <c r="V121" s="186"/>
      <c r="W121" s="32"/>
      <c r="X121" s="32"/>
      <c r="Y121" s="32">
        <v>3</v>
      </c>
      <c r="Z121" s="204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1</v>
      </c>
      <c r="L122" s="26">
        <f t="shared" si="5"/>
        <v>0</v>
      </c>
      <c r="M122" s="27" t="str">
        <f t="shared" si="6"/>
        <v>OK</v>
      </c>
      <c r="N122" s="182"/>
      <c r="O122" s="182"/>
      <c r="P122" s="184"/>
      <c r="Q122" s="184"/>
      <c r="R122" s="182"/>
      <c r="S122" s="236"/>
      <c r="T122" s="204"/>
      <c r="U122" s="203"/>
      <c r="V122" s="186"/>
      <c r="W122" s="32"/>
      <c r="X122" s="32"/>
      <c r="Y122" s="32">
        <v>1</v>
      </c>
      <c r="Z122" s="204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3</v>
      </c>
      <c r="L123" s="26">
        <f t="shared" si="5"/>
        <v>3</v>
      </c>
      <c r="M123" s="27" t="str">
        <f t="shared" si="6"/>
        <v>OK</v>
      </c>
      <c r="N123" s="182"/>
      <c r="O123" s="182"/>
      <c r="P123" s="184"/>
      <c r="Q123" s="184"/>
      <c r="R123" s="182"/>
      <c r="S123" s="236"/>
      <c r="T123" s="204"/>
      <c r="U123" s="203"/>
      <c r="V123" s="186"/>
      <c r="W123" s="32"/>
      <c r="X123" s="32"/>
      <c r="Y123" s="32"/>
      <c r="Z123" s="204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5"/>
        <v>0</v>
      </c>
      <c r="M124" s="27" t="str">
        <f t="shared" si="6"/>
        <v>OK</v>
      </c>
      <c r="N124" s="182"/>
      <c r="O124" s="182"/>
      <c r="P124" s="184"/>
      <c r="Q124" s="184"/>
      <c r="R124" s="182"/>
      <c r="S124" s="236"/>
      <c r="T124" s="204"/>
      <c r="U124" s="203"/>
      <c r="V124" s="186"/>
      <c r="W124" s="32"/>
      <c r="X124" s="32"/>
      <c r="Y124" s="32"/>
      <c r="Z124" s="204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5"/>
        <v>0</v>
      </c>
      <c r="M125" s="27" t="str">
        <f t="shared" si="6"/>
        <v>OK</v>
      </c>
      <c r="N125" s="182"/>
      <c r="O125" s="182"/>
      <c r="P125" s="184"/>
      <c r="Q125" s="184"/>
      <c r="R125" s="182"/>
      <c r="S125" s="236"/>
      <c r="T125" s="204"/>
      <c r="U125" s="203"/>
      <c r="V125" s="186"/>
      <c r="W125" s="32"/>
      <c r="X125" s="32"/>
      <c r="Y125" s="32"/>
      <c r="Z125" s="204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5"/>
        <v>0</v>
      </c>
      <c r="M126" s="27" t="str">
        <f t="shared" si="6"/>
        <v>OK</v>
      </c>
      <c r="N126" s="182"/>
      <c r="O126" s="182"/>
      <c r="P126" s="184"/>
      <c r="Q126" s="184"/>
      <c r="R126" s="182"/>
      <c r="S126" s="236"/>
      <c r="T126" s="204"/>
      <c r="U126" s="203"/>
      <c r="V126" s="186"/>
      <c r="W126" s="32"/>
      <c r="X126" s="32"/>
      <c r="Y126" s="32"/>
      <c r="Z126" s="204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>
        <v>20</v>
      </c>
      <c r="L127" s="26">
        <f t="shared" si="5"/>
        <v>20</v>
      </c>
      <c r="M127" s="27" t="str">
        <f t="shared" si="6"/>
        <v>OK</v>
      </c>
      <c r="N127" s="182"/>
      <c r="O127" s="182"/>
      <c r="P127" s="184"/>
      <c r="Q127" s="184"/>
      <c r="R127" s="182"/>
      <c r="S127" s="236"/>
      <c r="T127" s="204"/>
      <c r="U127" s="203"/>
      <c r="V127" s="186"/>
      <c r="W127" s="32"/>
      <c r="X127" s="32"/>
      <c r="Y127" s="32"/>
      <c r="Z127" s="204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11</v>
      </c>
      <c r="L128" s="26">
        <f t="shared" si="5"/>
        <v>3</v>
      </c>
      <c r="M128" s="27" t="str">
        <f t="shared" si="6"/>
        <v>OK</v>
      </c>
      <c r="N128" s="182"/>
      <c r="O128" s="182"/>
      <c r="P128" s="184">
        <v>8</v>
      </c>
      <c r="Q128" s="184"/>
      <c r="R128" s="182"/>
      <c r="S128" s="236"/>
      <c r="T128" s="204"/>
      <c r="U128" s="203"/>
      <c r="V128" s="186"/>
      <c r="W128" s="32"/>
      <c r="X128" s="32"/>
      <c r="Y128" s="32"/>
      <c r="Z128" s="204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73</v>
      </c>
      <c r="L129" s="26">
        <f t="shared" si="5"/>
        <v>0</v>
      </c>
      <c r="M129" s="27" t="str">
        <f t="shared" si="6"/>
        <v>OK</v>
      </c>
      <c r="N129" s="182"/>
      <c r="O129" s="182"/>
      <c r="P129" s="184"/>
      <c r="Q129" s="184"/>
      <c r="R129" s="182"/>
      <c r="S129" s="236"/>
      <c r="T129" s="204"/>
      <c r="U129" s="203">
        <v>73</v>
      </c>
      <c r="V129" s="186"/>
      <c r="W129" s="32"/>
      <c r="X129" s="32"/>
      <c r="Y129" s="32"/>
      <c r="Z129" s="204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23</v>
      </c>
      <c r="L130" s="26">
        <f t="shared" si="5"/>
        <v>0</v>
      </c>
      <c r="M130" s="27" t="str">
        <f t="shared" si="6"/>
        <v>OK</v>
      </c>
      <c r="N130" s="182"/>
      <c r="O130" s="182"/>
      <c r="P130" s="184">
        <v>23</v>
      </c>
      <c r="Q130" s="184"/>
      <c r="R130" s="182"/>
      <c r="S130" s="236"/>
      <c r="T130" s="204"/>
      <c r="U130" s="203"/>
      <c r="V130" s="186"/>
      <c r="W130" s="32"/>
      <c r="X130" s="32"/>
      <c r="Y130" s="32"/>
      <c r="Z130" s="204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50</v>
      </c>
      <c r="L131" s="26">
        <f t="shared" si="5"/>
        <v>0</v>
      </c>
      <c r="M131" s="27" t="str">
        <f t="shared" si="6"/>
        <v>OK</v>
      </c>
      <c r="N131" s="182"/>
      <c r="O131" s="182"/>
      <c r="P131" s="184">
        <v>50</v>
      </c>
      <c r="Q131" s="184"/>
      <c r="R131" s="182"/>
      <c r="S131" s="236"/>
      <c r="T131" s="204"/>
      <c r="U131" s="203"/>
      <c r="V131" s="186"/>
      <c r="W131" s="32"/>
      <c r="X131" s="32"/>
      <c r="Y131" s="32"/>
      <c r="Z131" s="204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81</v>
      </c>
      <c r="L132" s="26">
        <f t="shared" si="5"/>
        <v>0</v>
      </c>
      <c r="M132" s="27" t="str">
        <f t="shared" si="6"/>
        <v>OK</v>
      </c>
      <c r="N132" s="182"/>
      <c r="O132" s="182"/>
      <c r="P132" s="184">
        <v>81</v>
      </c>
      <c r="Q132" s="184"/>
      <c r="R132" s="182"/>
      <c r="S132" s="236"/>
      <c r="T132" s="204"/>
      <c r="U132" s="203"/>
      <c r="V132" s="186"/>
      <c r="W132" s="32"/>
      <c r="X132" s="32"/>
      <c r="Y132" s="32"/>
      <c r="Z132" s="204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ref="L133:L196" si="7">K133-(SUM(N133:AD133))</f>
        <v>0</v>
      </c>
      <c r="M133" s="27" t="str">
        <f t="shared" ref="M133:M196" si="8">IF(L133&lt;0,"ATENÇÃO","OK")</f>
        <v>OK</v>
      </c>
      <c r="N133" s="182"/>
      <c r="O133" s="182"/>
      <c r="P133" s="184"/>
      <c r="Q133" s="184"/>
      <c r="R133" s="182"/>
      <c r="S133" s="236"/>
      <c r="T133" s="204"/>
      <c r="U133" s="203"/>
      <c r="V133" s="186"/>
      <c r="W133" s="32"/>
      <c r="X133" s="32"/>
      <c r="Y133" s="32"/>
      <c r="Z133" s="204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7"/>
        <v>0</v>
      </c>
      <c r="M134" s="27" t="str">
        <f t="shared" si="8"/>
        <v>OK</v>
      </c>
      <c r="N134" s="182"/>
      <c r="O134" s="182"/>
      <c r="P134" s="184"/>
      <c r="Q134" s="184"/>
      <c r="R134" s="182"/>
      <c r="S134" s="236"/>
      <c r="T134" s="204"/>
      <c r="U134" s="203"/>
      <c r="V134" s="186"/>
      <c r="W134" s="32"/>
      <c r="X134" s="32"/>
      <c r="Y134" s="32"/>
      <c r="Z134" s="204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7"/>
        <v>0</v>
      </c>
      <c r="M135" s="27" t="str">
        <f t="shared" si="8"/>
        <v>OK</v>
      </c>
      <c r="N135" s="182"/>
      <c r="O135" s="182"/>
      <c r="P135" s="184"/>
      <c r="Q135" s="184"/>
      <c r="R135" s="182"/>
      <c r="S135" s="236"/>
      <c r="T135" s="204"/>
      <c r="U135" s="203"/>
      <c r="V135" s="186"/>
      <c r="W135" s="32"/>
      <c r="X135" s="32"/>
      <c r="Y135" s="32"/>
      <c r="Z135" s="204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7"/>
        <v>0</v>
      </c>
      <c r="M136" s="27" t="str">
        <f t="shared" si="8"/>
        <v>OK</v>
      </c>
      <c r="N136" s="182"/>
      <c r="O136" s="182"/>
      <c r="P136" s="184"/>
      <c r="Q136" s="184"/>
      <c r="R136" s="182"/>
      <c r="S136" s="236"/>
      <c r="T136" s="204"/>
      <c r="U136" s="203"/>
      <c r="V136" s="186"/>
      <c r="W136" s="32"/>
      <c r="X136" s="32"/>
      <c r="Y136" s="32"/>
      <c r="Z136" s="204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7"/>
        <v>0</v>
      </c>
      <c r="M137" s="27" t="str">
        <f t="shared" si="8"/>
        <v>OK</v>
      </c>
      <c r="N137" s="182"/>
      <c r="O137" s="182"/>
      <c r="P137" s="184"/>
      <c r="Q137" s="184"/>
      <c r="R137" s="182"/>
      <c r="S137" s="236"/>
      <c r="T137" s="204"/>
      <c r="U137" s="203"/>
      <c r="V137" s="186"/>
      <c r="W137" s="32"/>
      <c r="X137" s="32"/>
      <c r="Y137" s="32"/>
      <c r="Z137" s="204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21</v>
      </c>
      <c r="L138" s="26">
        <f t="shared" si="7"/>
        <v>21</v>
      </c>
      <c r="M138" s="27" t="str">
        <f t="shared" si="8"/>
        <v>OK</v>
      </c>
      <c r="N138" s="182"/>
      <c r="O138" s="182"/>
      <c r="P138" s="184"/>
      <c r="Q138" s="184"/>
      <c r="R138" s="182"/>
      <c r="S138" s="236"/>
      <c r="T138" s="204"/>
      <c r="U138" s="203"/>
      <c r="V138" s="186"/>
      <c r="W138" s="32"/>
      <c r="X138" s="32"/>
      <c r="Y138" s="32"/>
      <c r="Z138" s="204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20</v>
      </c>
      <c r="L139" s="26">
        <f t="shared" si="7"/>
        <v>20</v>
      </c>
      <c r="M139" s="27" t="str">
        <f t="shared" si="8"/>
        <v>OK</v>
      </c>
      <c r="N139" s="182"/>
      <c r="O139" s="182"/>
      <c r="P139" s="184"/>
      <c r="Q139" s="184"/>
      <c r="R139" s="182"/>
      <c r="S139" s="236"/>
      <c r="T139" s="204"/>
      <c r="U139" s="203"/>
      <c r="V139" s="186"/>
      <c r="W139" s="32"/>
      <c r="X139" s="32"/>
      <c r="Y139" s="32"/>
      <c r="Z139" s="204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>
        <v>30</v>
      </c>
      <c r="L140" s="26">
        <f t="shared" si="7"/>
        <v>10</v>
      </c>
      <c r="M140" s="27" t="str">
        <f t="shared" si="8"/>
        <v>OK</v>
      </c>
      <c r="N140" s="182"/>
      <c r="O140" s="182">
        <v>10</v>
      </c>
      <c r="P140" s="184"/>
      <c r="Q140" s="184"/>
      <c r="R140" s="182"/>
      <c r="S140" s="236"/>
      <c r="T140" s="204"/>
      <c r="U140" s="203"/>
      <c r="V140" s="186">
        <v>10</v>
      </c>
      <c r="W140" s="32"/>
      <c r="X140" s="32"/>
      <c r="Y140" s="32"/>
      <c r="Z140" s="204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7"/>
        <v>0</v>
      </c>
      <c r="M141" s="27" t="str">
        <f t="shared" si="8"/>
        <v>OK</v>
      </c>
      <c r="N141" s="182"/>
      <c r="O141" s="182"/>
      <c r="P141" s="184"/>
      <c r="Q141" s="184"/>
      <c r="R141" s="182"/>
      <c r="S141" s="236"/>
      <c r="T141" s="204"/>
      <c r="U141" s="203"/>
      <c r="V141" s="186"/>
      <c r="W141" s="32"/>
      <c r="X141" s="32"/>
      <c r="Y141" s="32"/>
      <c r="Z141" s="204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7"/>
        <v>0</v>
      </c>
      <c r="M142" s="27" t="str">
        <f t="shared" si="8"/>
        <v>OK</v>
      </c>
      <c r="N142" s="182"/>
      <c r="O142" s="182"/>
      <c r="P142" s="184"/>
      <c r="Q142" s="184"/>
      <c r="R142" s="182"/>
      <c r="S142" s="236"/>
      <c r="T142" s="204"/>
      <c r="U142" s="203"/>
      <c r="V142" s="186"/>
      <c r="W142" s="32"/>
      <c r="X142" s="32"/>
      <c r="Y142" s="32"/>
      <c r="Z142" s="204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7"/>
        <v>0</v>
      </c>
      <c r="M143" s="27" t="str">
        <f t="shared" si="8"/>
        <v>OK</v>
      </c>
      <c r="N143" s="182"/>
      <c r="O143" s="182"/>
      <c r="P143" s="184"/>
      <c r="Q143" s="184"/>
      <c r="R143" s="182"/>
      <c r="S143" s="236"/>
      <c r="T143" s="204"/>
      <c r="U143" s="203"/>
      <c r="V143" s="186"/>
      <c r="W143" s="32"/>
      <c r="X143" s="32"/>
      <c r="Y143" s="32"/>
      <c r="Z143" s="204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7"/>
        <v>0</v>
      </c>
      <c r="M144" s="27" t="str">
        <f t="shared" si="8"/>
        <v>OK</v>
      </c>
      <c r="N144" s="182"/>
      <c r="O144" s="182"/>
      <c r="P144" s="184"/>
      <c r="Q144" s="184"/>
      <c r="R144" s="182"/>
      <c r="S144" s="236"/>
      <c r="T144" s="204"/>
      <c r="U144" s="203"/>
      <c r="V144" s="186"/>
      <c r="W144" s="32"/>
      <c r="X144" s="32"/>
      <c r="Y144" s="32"/>
      <c r="Z144" s="204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7"/>
        <v>0</v>
      </c>
      <c r="M145" s="27" t="str">
        <f t="shared" si="8"/>
        <v>OK</v>
      </c>
      <c r="N145" s="182"/>
      <c r="O145" s="182"/>
      <c r="P145" s="184"/>
      <c r="Q145" s="184"/>
      <c r="R145" s="182"/>
      <c r="S145" s="236"/>
      <c r="T145" s="204"/>
      <c r="U145" s="203"/>
      <c r="V145" s="186"/>
      <c r="W145" s="32"/>
      <c r="X145" s="32"/>
      <c r="Y145" s="32"/>
      <c r="Z145" s="204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155</v>
      </c>
      <c r="L146" s="26">
        <f t="shared" si="7"/>
        <v>0</v>
      </c>
      <c r="M146" s="27" t="str">
        <f t="shared" si="8"/>
        <v>OK</v>
      </c>
      <c r="N146" s="182"/>
      <c r="O146" s="182">
        <v>155</v>
      </c>
      <c r="P146" s="184"/>
      <c r="Q146" s="184"/>
      <c r="R146" s="182"/>
      <c r="S146" s="236"/>
      <c r="T146" s="204"/>
      <c r="U146" s="203"/>
      <c r="V146" s="186"/>
      <c r="W146" s="32"/>
      <c r="X146" s="32"/>
      <c r="Y146" s="32"/>
      <c r="Z146" s="204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7"/>
        <v>0</v>
      </c>
      <c r="M147" s="27" t="str">
        <f t="shared" si="8"/>
        <v>OK</v>
      </c>
      <c r="N147" s="182"/>
      <c r="O147" s="182"/>
      <c r="P147" s="184"/>
      <c r="Q147" s="184"/>
      <c r="R147" s="182"/>
      <c r="S147" s="236"/>
      <c r="T147" s="204"/>
      <c r="U147" s="203"/>
      <c r="V147" s="186"/>
      <c r="W147" s="32"/>
      <c r="X147" s="32"/>
      <c r="Y147" s="32"/>
      <c r="Z147" s="204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7"/>
        <v>0</v>
      </c>
      <c r="M148" s="27" t="str">
        <f t="shared" si="8"/>
        <v>OK</v>
      </c>
      <c r="N148" s="182"/>
      <c r="O148" s="182"/>
      <c r="P148" s="184"/>
      <c r="Q148" s="184"/>
      <c r="R148" s="182"/>
      <c r="S148" s="236"/>
      <c r="T148" s="204"/>
      <c r="U148" s="203"/>
      <c r="V148" s="186"/>
      <c r="W148" s="32"/>
      <c r="X148" s="32"/>
      <c r="Y148" s="32"/>
      <c r="Z148" s="204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7"/>
        <v>0</v>
      </c>
      <c r="M149" s="27" t="str">
        <f t="shared" si="8"/>
        <v>OK</v>
      </c>
      <c r="N149" s="182"/>
      <c r="O149" s="182"/>
      <c r="P149" s="184"/>
      <c r="Q149" s="184"/>
      <c r="R149" s="182"/>
      <c r="S149" s="236"/>
      <c r="T149" s="204"/>
      <c r="U149" s="203"/>
      <c r="V149" s="186"/>
      <c r="W149" s="32"/>
      <c r="X149" s="32"/>
      <c r="Y149" s="32"/>
      <c r="Z149" s="204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7"/>
        <v>0</v>
      </c>
      <c r="M150" s="27" t="str">
        <f t="shared" si="8"/>
        <v>OK</v>
      </c>
      <c r="N150" s="182"/>
      <c r="O150" s="182"/>
      <c r="P150" s="184"/>
      <c r="Q150" s="184"/>
      <c r="R150" s="182"/>
      <c r="S150" s="236"/>
      <c r="T150" s="204"/>
      <c r="U150" s="203"/>
      <c r="V150" s="186"/>
      <c r="W150" s="32"/>
      <c r="X150" s="32"/>
      <c r="Y150" s="32"/>
      <c r="Z150" s="204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7"/>
        <v>0</v>
      </c>
      <c r="M151" s="27" t="str">
        <f t="shared" si="8"/>
        <v>OK</v>
      </c>
      <c r="N151" s="182"/>
      <c r="O151" s="182"/>
      <c r="P151" s="184"/>
      <c r="Q151" s="184"/>
      <c r="R151" s="182"/>
      <c r="S151" s="236"/>
      <c r="T151" s="204"/>
      <c r="U151" s="203"/>
      <c r="V151" s="186"/>
      <c r="W151" s="32"/>
      <c r="X151" s="32"/>
      <c r="Y151" s="32"/>
      <c r="Z151" s="204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7"/>
        <v>0</v>
      </c>
      <c r="M152" s="27" t="str">
        <f t="shared" si="8"/>
        <v>OK</v>
      </c>
      <c r="N152" s="182"/>
      <c r="O152" s="182"/>
      <c r="P152" s="184"/>
      <c r="Q152" s="184"/>
      <c r="R152" s="182"/>
      <c r="S152" s="236"/>
      <c r="T152" s="204"/>
      <c r="U152" s="203"/>
      <c r="V152" s="186"/>
      <c r="W152" s="32"/>
      <c r="X152" s="32"/>
      <c r="Y152" s="32"/>
      <c r="Z152" s="204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7"/>
        <v>0</v>
      </c>
      <c r="M153" s="27" t="str">
        <f t="shared" si="8"/>
        <v>OK</v>
      </c>
      <c r="N153" s="182"/>
      <c r="O153" s="182"/>
      <c r="P153" s="184"/>
      <c r="Q153" s="184"/>
      <c r="R153" s="182"/>
      <c r="S153" s="236"/>
      <c r="T153" s="204"/>
      <c r="U153" s="203"/>
      <c r="V153" s="186"/>
      <c r="W153" s="32"/>
      <c r="X153" s="32"/>
      <c r="Y153" s="32"/>
      <c r="Z153" s="204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>
        <v>5</v>
      </c>
      <c r="L154" s="26">
        <f t="shared" si="7"/>
        <v>0</v>
      </c>
      <c r="M154" s="27" t="str">
        <f t="shared" si="8"/>
        <v>OK</v>
      </c>
      <c r="N154" s="182"/>
      <c r="O154" s="182"/>
      <c r="P154" s="184"/>
      <c r="Q154" s="184"/>
      <c r="R154" s="182"/>
      <c r="S154" s="236"/>
      <c r="T154" s="204"/>
      <c r="U154" s="203"/>
      <c r="V154" s="186"/>
      <c r="W154" s="32"/>
      <c r="X154" s="32"/>
      <c r="Y154" s="32"/>
      <c r="Z154" s="204"/>
      <c r="AA154" s="32"/>
      <c r="AB154" s="32">
        <v>5</v>
      </c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21</v>
      </c>
      <c r="L155" s="26">
        <f t="shared" si="7"/>
        <v>16</v>
      </c>
      <c r="M155" s="27" t="str">
        <f t="shared" si="8"/>
        <v>OK</v>
      </c>
      <c r="N155" s="182"/>
      <c r="O155" s="182">
        <v>5</v>
      </c>
      <c r="P155" s="184"/>
      <c r="Q155" s="184"/>
      <c r="R155" s="182"/>
      <c r="S155" s="236"/>
      <c r="T155" s="204"/>
      <c r="U155" s="203"/>
      <c r="V155" s="186"/>
      <c r="W155" s="32"/>
      <c r="X155" s="32"/>
      <c r="Y155" s="32"/>
      <c r="Z155" s="204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1</v>
      </c>
      <c r="L156" s="26">
        <f t="shared" si="7"/>
        <v>1</v>
      </c>
      <c r="M156" s="27" t="str">
        <f t="shared" si="8"/>
        <v>OK</v>
      </c>
      <c r="N156" s="182"/>
      <c r="O156" s="182"/>
      <c r="P156" s="184"/>
      <c r="Q156" s="184"/>
      <c r="R156" s="182"/>
      <c r="S156" s="236"/>
      <c r="T156" s="204"/>
      <c r="U156" s="203"/>
      <c r="V156" s="186"/>
      <c r="W156" s="32"/>
      <c r="X156" s="32"/>
      <c r="Y156" s="32"/>
      <c r="Z156" s="204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/>
      <c r="L157" s="26">
        <f t="shared" si="7"/>
        <v>0</v>
      </c>
      <c r="M157" s="27" t="str">
        <f t="shared" si="8"/>
        <v>OK</v>
      </c>
      <c r="N157" s="182"/>
      <c r="O157" s="182"/>
      <c r="P157" s="184"/>
      <c r="Q157" s="184"/>
      <c r="R157" s="182"/>
      <c r="S157" s="236"/>
      <c r="T157" s="204"/>
      <c r="U157" s="203"/>
      <c r="V157" s="186"/>
      <c r="W157" s="32"/>
      <c r="X157" s="32"/>
      <c r="Y157" s="32"/>
      <c r="Z157" s="204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7"/>
        <v>0</v>
      </c>
      <c r="M158" s="27" t="str">
        <f t="shared" si="8"/>
        <v>OK</v>
      </c>
      <c r="N158" s="182"/>
      <c r="O158" s="182"/>
      <c r="P158" s="184"/>
      <c r="Q158" s="184"/>
      <c r="R158" s="182"/>
      <c r="S158" s="236"/>
      <c r="T158" s="204"/>
      <c r="U158" s="203"/>
      <c r="V158" s="186"/>
      <c r="W158" s="32"/>
      <c r="X158" s="32"/>
      <c r="Y158" s="32"/>
      <c r="Z158" s="204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5</v>
      </c>
      <c r="L159" s="26">
        <f t="shared" si="7"/>
        <v>3</v>
      </c>
      <c r="M159" s="27" t="str">
        <f t="shared" si="8"/>
        <v>OK</v>
      </c>
      <c r="N159" s="182"/>
      <c r="O159" s="182">
        <v>2</v>
      </c>
      <c r="P159" s="184"/>
      <c r="Q159" s="184"/>
      <c r="R159" s="182"/>
      <c r="S159" s="236"/>
      <c r="T159" s="204"/>
      <c r="U159" s="203"/>
      <c r="V159" s="186"/>
      <c r="W159" s="32"/>
      <c r="X159" s="32"/>
      <c r="Y159" s="32"/>
      <c r="Z159" s="204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51</v>
      </c>
      <c r="L160" s="26">
        <f t="shared" si="7"/>
        <v>51</v>
      </c>
      <c r="M160" s="27" t="str">
        <f t="shared" si="8"/>
        <v>OK</v>
      </c>
      <c r="N160" s="182"/>
      <c r="O160" s="182"/>
      <c r="P160" s="184"/>
      <c r="Q160" s="184"/>
      <c r="R160" s="182"/>
      <c r="S160" s="236"/>
      <c r="T160" s="204"/>
      <c r="U160" s="203"/>
      <c r="V160" s="186"/>
      <c r="W160" s="32"/>
      <c r="X160" s="32"/>
      <c r="Y160" s="32"/>
      <c r="Z160" s="204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7"/>
        <v>0</v>
      </c>
      <c r="M161" s="27" t="str">
        <f t="shared" si="8"/>
        <v>OK</v>
      </c>
      <c r="N161" s="182"/>
      <c r="O161" s="182"/>
      <c r="P161" s="184"/>
      <c r="Q161" s="184"/>
      <c r="R161" s="182"/>
      <c r="S161" s="236"/>
      <c r="T161" s="204"/>
      <c r="U161" s="203"/>
      <c r="V161" s="186"/>
      <c r="W161" s="32"/>
      <c r="X161" s="32"/>
      <c r="Y161" s="32"/>
      <c r="Z161" s="204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7"/>
        <v>0</v>
      </c>
      <c r="M162" s="27" t="str">
        <f t="shared" si="8"/>
        <v>OK</v>
      </c>
      <c r="N162" s="182"/>
      <c r="O162" s="182"/>
      <c r="P162" s="184"/>
      <c r="Q162" s="184"/>
      <c r="R162" s="182"/>
      <c r="S162" s="236"/>
      <c r="T162" s="204"/>
      <c r="U162" s="203"/>
      <c r="V162" s="186"/>
      <c r="W162" s="32"/>
      <c r="X162" s="32"/>
      <c r="Y162" s="32"/>
      <c r="Z162" s="204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1</v>
      </c>
      <c r="L163" s="26">
        <f t="shared" si="7"/>
        <v>0</v>
      </c>
      <c r="M163" s="27" t="str">
        <f t="shared" si="8"/>
        <v>OK</v>
      </c>
      <c r="N163" s="182"/>
      <c r="O163" s="182"/>
      <c r="P163" s="184"/>
      <c r="Q163" s="184"/>
      <c r="R163" s="182"/>
      <c r="S163" s="236"/>
      <c r="T163" s="204"/>
      <c r="U163" s="203"/>
      <c r="V163" s="186">
        <v>1</v>
      </c>
      <c r="W163" s="32"/>
      <c r="X163" s="32"/>
      <c r="Y163" s="32"/>
      <c r="Z163" s="204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/>
      <c r="L164" s="26">
        <f t="shared" si="7"/>
        <v>0</v>
      </c>
      <c r="M164" s="27" t="str">
        <f t="shared" si="8"/>
        <v>OK</v>
      </c>
      <c r="N164" s="182"/>
      <c r="O164" s="182"/>
      <c r="P164" s="184"/>
      <c r="Q164" s="184"/>
      <c r="R164" s="182"/>
      <c r="S164" s="236"/>
      <c r="T164" s="204"/>
      <c r="U164" s="203"/>
      <c r="V164" s="186"/>
      <c r="W164" s="32"/>
      <c r="X164" s="32"/>
      <c r="Y164" s="32"/>
      <c r="Z164" s="204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7"/>
        <v>0</v>
      </c>
      <c r="M165" s="27" t="str">
        <f t="shared" si="8"/>
        <v>OK</v>
      </c>
      <c r="N165" s="182"/>
      <c r="O165" s="182"/>
      <c r="P165" s="184"/>
      <c r="Q165" s="184"/>
      <c r="R165" s="182"/>
      <c r="S165" s="236"/>
      <c r="T165" s="204"/>
      <c r="U165" s="203"/>
      <c r="V165" s="186"/>
      <c r="W165" s="32"/>
      <c r="X165" s="32"/>
      <c r="Y165" s="32"/>
      <c r="Z165" s="204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7"/>
        <v>0</v>
      </c>
      <c r="M166" s="27" t="str">
        <f t="shared" si="8"/>
        <v>OK</v>
      </c>
      <c r="N166" s="182"/>
      <c r="O166" s="182"/>
      <c r="P166" s="184"/>
      <c r="Q166" s="184"/>
      <c r="R166" s="182"/>
      <c r="S166" s="236"/>
      <c r="T166" s="204"/>
      <c r="U166" s="203"/>
      <c r="V166" s="186"/>
      <c r="W166" s="32"/>
      <c r="X166" s="32"/>
      <c r="Y166" s="32"/>
      <c r="Z166" s="204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7"/>
        <v>0</v>
      </c>
      <c r="M167" s="27" t="str">
        <f t="shared" si="8"/>
        <v>OK</v>
      </c>
      <c r="N167" s="182"/>
      <c r="O167" s="182"/>
      <c r="P167" s="184"/>
      <c r="Q167" s="184"/>
      <c r="R167" s="182"/>
      <c r="S167" s="236"/>
      <c r="T167" s="204"/>
      <c r="U167" s="203"/>
      <c r="V167" s="186"/>
      <c r="W167" s="32"/>
      <c r="X167" s="32"/>
      <c r="Y167" s="32"/>
      <c r="Z167" s="204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160</v>
      </c>
      <c r="L168" s="26">
        <f t="shared" si="7"/>
        <v>60</v>
      </c>
      <c r="M168" s="27" t="str">
        <f t="shared" si="8"/>
        <v>OK</v>
      </c>
      <c r="N168" s="182"/>
      <c r="O168" s="182"/>
      <c r="P168" s="184"/>
      <c r="Q168" s="184"/>
      <c r="R168" s="182"/>
      <c r="S168" s="236"/>
      <c r="T168" s="204"/>
      <c r="U168" s="203"/>
      <c r="V168" s="186"/>
      <c r="W168" s="32"/>
      <c r="X168" s="32"/>
      <c r="Y168" s="32"/>
      <c r="Z168" s="204">
        <v>100</v>
      </c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f>220+100</f>
        <v>320</v>
      </c>
      <c r="L169" s="26">
        <f t="shared" si="7"/>
        <v>0</v>
      </c>
      <c r="M169" s="27" t="str">
        <f t="shared" si="8"/>
        <v>OK</v>
      </c>
      <c r="N169" s="182">
        <v>220</v>
      </c>
      <c r="O169" s="182"/>
      <c r="P169" s="184"/>
      <c r="Q169" s="184"/>
      <c r="R169" s="182"/>
      <c r="S169" s="236"/>
      <c r="T169" s="204"/>
      <c r="U169" s="203"/>
      <c r="V169" s="186"/>
      <c r="W169" s="32"/>
      <c r="X169" s="32"/>
      <c r="Y169" s="32"/>
      <c r="Z169" s="204"/>
      <c r="AA169" s="32">
        <v>100</v>
      </c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10</v>
      </c>
      <c r="L170" s="26">
        <f t="shared" si="7"/>
        <v>10</v>
      </c>
      <c r="M170" s="27" t="str">
        <f t="shared" si="8"/>
        <v>OK</v>
      </c>
      <c r="N170" s="182"/>
      <c r="O170" s="182"/>
      <c r="P170" s="184"/>
      <c r="Q170" s="184"/>
      <c r="R170" s="182"/>
      <c r="S170" s="236"/>
      <c r="T170" s="204"/>
      <c r="U170" s="203"/>
      <c r="V170" s="186"/>
      <c r="W170" s="32"/>
      <c r="X170" s="32"/>
      <c r="Y170" s="32"/>
      <c r="Z170" s="204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7"/>
        <v>0</v>
      </c>
      <c r="M171" s="27" t="str">
        <f t="shared" si="8"/>
        <v>OK</v>
      </c>
      <c r="N171" s="182"/>
      <c r="O171" s="182"/>
      <c r="P171" s="184"/>
      <c r="Q171" s="184"/>
      <c r="R171" s="182"/>
      <c r="S171" s="236"/>
      <c r="T171" s="204"/>
      <c r="U171" s="203"/>
      <c r="V171" s="186"/>
      <c r="W171" s="32"/>
      <c r="X171" s="32"/>
      <c r="Y171" s="32"/>
      <c r="Z171" s="204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7"/>
        <v>0</v>
      </c>
      <c r="M172" s="27" t="str">
        <f t="shared" si="8"/>
        <v>OK</v>
      </c>
      <c r="N172" s="182"/>
      <c r="O172" s="182"/>
      <c r="P172" s="184"/>
      <c r="Q172" s="184"/>
      <c r="R172" s="182"/>
      <c r="S172" s="236"/>
      <c r="T172" s="204"/>
      <c r="U172" s="203"/>
      <c r="V172" s="186"/>
      <c r="W172" s="32"/>
      <c r="X172" s="32"/>
      <c r="Y172" s="32"/>
      <c r="Z172" s="204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7"/>
        <v>0</v>
      </c>
      <c r="M173" s="27" t="str">
        <f t="shared" si="8"/>
        <v>OK</v>
      </c>
      <c r="N173" s="182"/>
      <c r="O173" s="182"/>
      <c r="P173" s="184"/>
      <c r="Q173" s="184"/>
      <c r="R173" s="182"/>
      <c r="S173" s="236"/>
      <c r="T173" s="204"/>
      <c r="U173" s="203"/>
      <c r="V173" s="186"/>
      <c r="W173" s="32"/>
      <c r="X173" s="32"/>
      <c r="Y173" s="32"/>
      <c r="Z173" s="204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7"/>
        <v>0</v>
      </c>
      <c r="M174" s="27" t="str">
        <f t="shared" si="8"/>
        <v>OK</v>
      </c>
      <c r="N174" s="182"/>
      <c r="O174" s="182"/>
      <c r="P174" s="184"/>
      <c r="Q174" s="184"/>
      <c r="R174" s="182"/>
      <c r="S174" s="236"/>
      <c r="T174" s="204"/>
      <c r="U174" s="203"/>
      <c r="V174" s="186"/>
      <c r="W174" s="32"/>
      <c r="X174" s="32"/>
      <c r="Y174" s="32"/>
      <c r="Z174" s="204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7"/>
        <v>0</v>
      </c>
      <c r="M175" s="27" t="str">
        <f t="shared" si="8"/>
        <v>OK</v>
      </c>
      <c r="N175" s="182"/>
      <c r="O175" s="182"/>
      <c r="P175" s="184"/>
      <c r="Q175" s="184"/>
      <c r="R175" s="182"/>
      <c r="S175" s="236"/>
      <c r="T175" s="204"/>
      <c r="U175" s="203"/>
      <c r="V175" s="186"/>
      <c r="W175" s="32"/>
      <c r="X175" s="32"/>
      <c r="Y175" s="32"/>
      <c r="Z175" s="204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20</v>
      </c>
      <c r="L176" s="26">
        <f t="shared" si="7"/>
        <v>20</v>
      </c>
      <c r="M176" s="27" t="str">
        <f t="shared" si="8"/>
        <v>OK</v>
      </c>
      <c r="N176" s="182"/>
      <c r="O176" s="182"/>
      <c r="P176" s="184"/>
      <c r="Q176" s="184"/>
      <c r="R176" s="182"/>
      <c r="S176" s="236"/>
      <c r="T176" s="204"/>
      <c r="U176" s="203"/>
      <c r="V176" s="186"/>
      <c r="W176" s="32"/>
      <c r="X176" s="32"/>
      <c r="Y176" s="32"/>
      <c r="Z176" s="204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7"/>
        <v>0</v>
      </c>
      <c r="M177" s="27" t="str">
        <f t="shared" si="8"/>
        <v>OK</v>
      </c>
      <c r="N177" s="182"/>
      <c r="O177" s="182"/>
      <c r="P177" s="184"/>
      <c r="Q177" s="184"/>
      <c r="R177" s="182"/>
      <c r="S177" s="236"/>
      <c r="T177" s="204"/>
      <c r="U177" s="203"/>
      <c r="V177" s="186"/>
      <c r="W177" s="32"/>
      <c r="X177" s="32"/>
      <c r="Y177" s="32"/>
      <c r="Z177" s="204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7"/>
        <v>0</v>
      </c>
      <c r="M178" s="27" t="str">
        <f t="shared" si="8"/>
        <v>OK</v>
      </c>
      <c r="N178" s="182"/>
      <c r="O178" s="182"/>
      <c r="P178" s="184"/>
      <c r="Q178" s="184"/>
      <c r="R178" s="182"/>
      <c r="S178" s="236"/>
      <c r="T178" s="204"/>
      <c r="U178" s="203"/>
      <c r="V178" s="186"/>
      <c r="W178" s="32"/>
      <c r="X178" s="32"/>
      <c r="Y178" s="32"/>
      <c r="Z178" s="204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7"/>
        <v>0</v>
      </c>
      <c r="M179" s="27" t="str">
        <f t="shared" si="8"/>
        <v>OK</v>
      </c>
      <c r="N179" s="182"/>
      <c r="O179" s="182"/>
      <c r="P179" s="184"/>
      <c r="Q179" s="184"/>
      <c r="R179" s="182"/>
      <c r="S179" s="236"/>
      <c r="T179" s="204"/>
      <c r="U179" s="203"/>
      <c r="V179" s="186"/>
      <c r="W179" s="32"/>
      <c r="X179" s="32"/>
      <c r="Y179" s="32"/>
      <c r="Z179" s="204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7"/>
        <v>0</v>
      </c>
      <c r="M180" s="27" t="str">
        <f t="shared" si="8"/>
        <v>OK</v>
      </c>
      <c r="N180" s="182"/>
      <c r="O180" s="182"/>
      <c r="P180" s="184"/>
      <c r="Q180" s="184"/>
      <c r="R180" s="182"/>
      <c r="S180" s="236"/>
      <c r="T180" s="204"/>
      <c r="U180" s="203"/>
      <c r="V180" s="186"/>
      <c r="W180" s="32"/>
      <c r="X180" s="32"/>
      <c r="Y180" s="32"/>
      <c r="Z180" s="204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7"/>
        <v>0</v>
      </c>
      <c r="M181" s="27" t="str">
        <f t="shared" si="8"/>
        <v>OK</v>
      </c>
      <c r="N181" s="182"/>
      <c r="O181" s="182"/>
      <c r="P181" s="184"/>
      <c r="Q181" s="184"/>
      <c r="R181" s="182"/>
      <c r="S181" s="236"/>
      <c r="T181" s="204"/>
      <c r="U181" s="203"/>
      <c r="V181" s="186"/>
      <c r="W181" s="32"/>
      <c r="X181" s="32"/>
      <c r="Y181" s="32"/>
      <c r="Z181" s="204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7"/>
        <v>0</v>
      </c>
      <c r="M182" s="27" t="str">
        <f t="shared" si="8"/>
        <v>OK</v>
      </c>
      <c r="N182" s="182"/>
      <c r="O182" s="182"/>
      <c r="P182" s="184"/>
      <c r="Q182" s="184"/>
      <c r="R182" s="182"/>
      <c r="S182" s="236"/>
      <c r="T182" s="204"/>
      <c r="U182" s="203"/>
      <c r="V182" s="186"/>
      <c r="W182" s="32"/>
      <c r="X182" s="32"/>
      <c r="Y182" s="32"/>
      <c r="Z182" s="204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7"/>
        <v>0</v>
      </c>
      <c r="M183" s="27" t="str">
        <f t="shared" si="8"/>
        <v>OK</v>
      </c>
      <c r="N183" s="182"/>
      <c r="O183" s="182"/>
      <c r="P183" s="184"/>
      <c r="Q183" s="184"/>
      <c r="R183" s="182"/>
      <c r="S183" s="236"/>
      <c r="T183" s="204"/>
      <c r="U183" s="203"/>
      <c r="V183" s="186"/>
      <c r="W183" s="32"/>
      <c r="X183" s="32"/>
      <c r="Y183" s="32"/>
      <c r="Z183" s="204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>
        <v>1</v>
      </c>
      <c r="L184" s="26">
        <f t="shared" si="7"/>
        <v>1</v>
      </c>
      <c r="M184" s="27" t="str">
        <f t="shared" si="8"/>
        <v>OK</v>
      </c>
      <c r="N184" s="182"/>
      <c r="O184" s="182"/>
      <c r="P184" s="184"/>
      <c r="Q184" s="184"/>
      <c r="R184" s="182"/>
      <c r="S184" s="236"/>
      <c r="T184" s="204"/>
      <c r="U184" s="203"/>
      <c r="V184" s="186"/>
      <c r="W184" s="32"/>
      <c r="X184" s="32"/>
      <c r="Y184" s="32"/>
      <c r="Z184" s="204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>
        <v>3</v>
      </c>
      <c r="L185" s="26">
        <f t="shared" si="7"/>
        <v>3</v>
      </c>
      <c r="M185" s="27" t="str">
        <f t="shared" si="8"/>
        <v>OK</v>
      </c>
      <c r="N185" s="182"/>
      <c r="O185" s="182"/>
      <c r="P185" s="184"/>
      <c r="Q185" s="184"/>
      <c r="R185" s="182"/>
      <c r="S185" s="236"/>
      <c r="T185" s="204"/>
      <c r="U185" s="203"/>
      <c r="V185" s="186"/>
      <c r="W185" s="32"/>
      <c r="X185" s="32"/>
      <c r="Y185" s="32"/>
      <c r="Z185" s="204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16</v>
      </c>
      <c r="L186" s="26">
        <f t="shared" si="7"/>
        <v>16</v>
      </c>
      <c r="M186" s="27" t="str">
        <f t="shared" si="8"/>
        <v>OK</v>
      </c>
      <c r="N186" s="182"/>
      <c r="O186" s="182"/>
      <c r="P186" s="184"/>
      <c r="Q186" s="184"/>
      <c r="R186" s="182"/>
      <c r="S186" s="236"/>
      <c r="T186" s="204"/>
      <c r="U186" s="203"/>
      <c r="V186" s="186"/>
      <c r="W186" s="32"/>
      <c r="X186" s="32"/>
      <c r="Y186" s="32"/>
      <c r="Z186" s="204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>
        <v>4</v>
      </c>
      <c r="L187" s="26">
        <f t="shared" si="7"/>
        <v>4</v>
      </c>
      <c r="M187" s="27" t="str">
        <f t="shared" si="8"/>
        <v>OK</v>
      </c>
      <c r="N187" s="182"/>
      <c r="O187" s="182"/>
      <c r="P187" s="184"/>
      <c r="Q187" s="184"/>
      <c r="R187" s="182"/>
      <c r="S187" s="236"/>
      <c r="T187" s="204"/>
      <c r="U187" s="203"/>
      <c r="V187" s="186"/>
      <c r="W187" s="32"/>
      <c r="X187" s="32"/>
      <c r="Y187" s="32"/>
      <c r="Z187" s="204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>
        <v>8</v>
      </c>
      <c r="L188" s="26">
        <f t="shared" si="7"/>
        <v>8</v>
      </c>
      <c r="M188" s="27" t="str">
        <f t="shared" si="8"/>
        <v>OK</v>
      </c>
      <c r="N188" s="182"/>
      <c r="O188" s="182"/>
      <c r="P188" s="184"/>
      <c r="Q188" s="184"/>
      <c r="R188" s="182"/>
      <c r="S188" s="236"/>
      <c r="T188" s="204"/>
      <c r="U188" s="203"/>
      <c r="V188" s="186"/>
      <c r="W188" s="32"/>
      <c r="X188" s="32"/>
      <c r="Y188" s="32"/>
      <c r="Z188" s="204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>
        <v>8</v>
      </c>
      <c r="L189" s="26">
        <f t="shared" si="7"/>
        <v>8</v>
      </c>
      <c r="M189" s="27" t="str">
        <f t="shared" si="8"/>
        <v>OK</v>
      </c>
      <c r="N189" s="182"/>
      <c r="O189" s="182"/>
      <c r="P189" s="184"/>
      <c r="Q189" s="184"/>
      <c r="R189" s="182"/>
      <c r="S189" s="236"/>
      <c r="T189" s="204"/>
      <c r="U189" s="203"/>
      <c r="V189" s="186"/>
      <c r="W189" s="32"/>
      <c r="X189" s="32"/>
      <c r="Y189" s="32"/>
      <c r="Z189" s="204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28</v>
      </c>
      <c r="L190" s="26">
        <f t="shared" si="7"/>
        <v>28</v>
      </c>
      <c r="M190" s="27" t="str">
        <f t="shared" si="8"/>
        <v>OK</v>
      </c>
      <c r="N190" s="182"/>
      <c r="O190" s="182"/>
      <c r="P190" s="184"/>
      <c r="Q190" s="184"/>
      <c r="R190" s="182"/>
      <c r="S190" s="236"/>
      <c r="T190" s="204"/>
      <c r="U190" s="203"/>
      <c r="V190" s="186"/>
      <c r="W190" s="32"/>
      <c r="X190" s="32"/>
      <c r="Y190" s="32"/>
      <c r="Z190" s="204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>
        <v>5</v>
      </c>
      <c r="L191" s="26">
        <f t="shared" si="7"/>
        <v>5</v>
      </c>
      <c r="M191" s="27" t="str">
        <f t="shared" si="8"/>
        <v>OK</v>
      </c>
      <c r="N191" s="182"/>
      <c r="O191" s="182"/>
      <c r="P191" s="184"/>
      <c r="Q191" s="184"/>
      <c r="R191" s="182"/>
      <c r="S191" s="236"/>
      <c r="T191" s="204"/>
      <c r="U191" s="203"/>
      <c r="V191" s="186"/>
      <c r="W191" s="32"/>
      <c r="X191" s="32"/>
      <c r="Y191" s="32"/>
      <c r="Z191" s="204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7"/>
        <v>0</v>
      </c>
      <c r="M192" s="27" t="str">
        <f t="shared" si="8"/>
        <v>OK</v>
      </c>
      <c r="N192" s="182"/>
      <c r="O192" s="182"/>
      <c r="P192" s="184"/>
      <c r="Q192" s="184"/>
      <c r="R192" s="182"/>
      <c r="S192" s="236"/>
      <c r="T192" s="204"/>
      <c r="U192" s="203"/>
      <c r="V192" s="186"/>
      <c r="W192" s="32"/>
      <c r="X192" s="32"/>
      <c r="Y192" s="32"/>
      <c r="Z192" s="204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7"/>
        <v>0</v>
      </c>
      <c r="M193" s="27" t="str">
        <f t="shared" si="8"/>
        <v>OK</v>
      </c>
      <c r="N193" s="182"/>
      <c r="O193" s="182"/>
      <c r="P193" s="184"/>
      <c r="Q193" s="184"/>
      <c r="R193" s="182"/>
      <c r="S193" s="236"/>
      <c r="T193" s="204"/>
      <c r="U193" s="203"/>
      <c r="V193" s="186"/>
      <c r="W193" s="32"/>
      <c r="X193" s="32"/>
      <c r="Y193" s="32"/>
      <c r="Z193" s="204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>
        <v>5</v>
      </c>
      <c r="L194" s="26">
        <f t="shared" si="7"/>
        <v>5</v>
      </c>
      <c r="M194" s="27" t="str">
        <f t="shared" si="8"/>
        <v>OK</v>
      </c>
      <c r="N194" s="182"/>
      <c r="O194" s="182"/>
      <c r="P194" s="184"/>
      <c r="Q194" s="184"/>
      <c r="R194" s="182"/>
      <c r="S194" s="237"/>
      <c r="T194" s="204"/>
      <c r="U194" s="203"/>
      <c r="V194" s="186"/>
      <c r="W194" s="32"/>
      <c r="X194" s="32"/>
      <c r="Y194" s="32"/>
      <c r="Z194" s="204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15</v>
      </c>
      <c r="L195" s="26">
        <f t="shared" si="7"/>
        <v>4</v>
      </c>
      <c r="M195" s="27" t="str">
        <f t="shared" si="8"/>
        <v>OK</v>
      </c>
      <c r="N195" s="182"/>
      <c r="O195" s="182">
        <v>5</v>
      </c>
      <c r="P195" s="184"/>
      <c r="Q195" s="184"/>
      <c r="R195" s="182"/>
      <c r="S195" s="186">
        <v>6</v>
      </c>
      <c r="T195" s="204"/>
      <c r="U195" s="203"/>
      <c r="V195" s="186"/>
      <c r="W195" s="32"/>
      <c r="X195" s="32"/>
      <c r="Y195" s="32"/>
      <c r="Z195" s="204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3</v>
      </c>
      <c r="L196" s="26">
        <f t="shared" si="7"/>
        <v>0</v>
      </c>
      <c r="M196" s="27" t="str">
        <f t="shared" si="8"/>
        <v>OK</v>
      </c>
      <c r="N196" s="182"/>
      <c r="O196" s="182"/>
      <c r="P196" s="184"/>
      <c r="Q196" s="184"/>
      <c r="R196" s="182"/>
      <c r="S196" s="186"/>
      <c r="T196" s="204"/>
      <c r="U196" s="203"/>
      <c r="V196" s="186"/>
      <c r="W196" s="32"/>
      <c r="X196" s="32">
        <v>3</v>
      </c>
      <c r="Y196" s="32"/>
      <c r="Z196" s="204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50</v>
      </c>
      <c r="L197" s="26">
        <f t="shared" ref="L197:L258" si="9">K197-(SUM(N197:AD197))</f>
        <v>30</v>
      </c>
      <c r="M197" s="27" t="str">
        <f t="shared" ref="M197:M258" si="10">IF(L197&lt;0,"ATENÇÃO","OK")</f>
        <v>OK</v>
      </c>
      <c r="N197" s="182"/>
      <c r="O197" s="182"/>
      <c r="P197" s="184"/>
      <c r="Q197" s="184"/>
      <c r="R197" s="182"/>
      <c r="S197" s="186"/>
      <c r="T197" s="204"/>
      <c r="U197" s="203"/>
      <c r="V197" s="186"/>
      <c r="W197" s="32"/>
      <c r="X197" s="32">
        <v>20</v>
      </c>
      <c r="Y197" s="32"/>
      <c r="Z197" s="204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50</v>
      </c>
      <c r="L198" s="26">
        <f t="shared" si="9"/>
        <v>30</v>
      </c>
      <c r="M198" s="27" t="str">
        <f t="shared" si="10"/>
        <v>OK</v>
      </c>
      <c r="N198" s="182"/>
      <c r="O198" s="182"/>
      <c r="P198" s="184"/>
      <c r="Q198" s="184"/>
      <c r="R198" s="182"/>
      <c r="S198" s="186"/>
      <c r="T198" s="204"/>
      <c r="U198" s="203"/>
      <c r="V198" s="186"/>
      <c r="W198" s="32"/>
      <c r="X198" s="32">
        <v>20</v>
      </c>
      <c r="Y198" s="32"/>
      <c r="Z198" s="204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50</v>
      </c>
      <c r="L199" s="26">
        <f t="shared" si="9"/>
        <v>30</v>
      </c>
      <c r="M199" s="27" t="str">
        <f t="shared" si="10"/>
        <v>OK</v>
      </c>
      <c r="N199" s="182"/>
      <c r="O199" s="182"/>
      <c r="P199" s="184"/>
      <c r="Q199" s="184"/>
      <c r="R199" s="182"/>
      <c r="S199" s="186"/>
      <c r="T199" s="204"/>
      <c r="U199" s="203"/>
      <c r="V199" s="186"/>
      <c r="W199" s="32"/>
      <c r="X199" s="32">
        <v>20</v>
      </c>
      <c r="Y199" s="32"/>
      <c r="Z199" s="204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/>
      <c r="L200" s="26">
        <f t="shared" si="9"/>
        <v>0</v>
      </c>
      <c r="M200" s="27" t="str">
        <f t="shared" si="10"/>
        <v>OK</v>
      </c>
      <c r="N200" s="182"/>
      <c r="O200" s="182"/>
      <c r="P200" s="184"/>
      <c r="Q200" s="184"/>
      <c r="R200" s="182"/>
      <c r="S200" s="186"/>
      <c r="T200" s="204"/>
      <c r="U200" s="203"/>
      <c r="V200" s="186"/>
      <c r="W200" s="32"/>
      <c r="X200" s="32"/>
      <c r="Y200" s="32"/>
      <c r="Z200" s="204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/>
      <c r="L201" s="26">
        <f t="shared" si="9"/>
        <v>0</v>
      </c>
      <c r="M201" s="27" t="str">
        <f t="shared" si="10"/>
        <v>OK</v>
      </c>
      <c r="N201" s="182"/>
      <c r="O201" s="182"/>
      <c r="P201" s="184"/>
      <c r="Q201" s="184"/>
      <c r="R201" s="182"/>
      <c r="S201" s="186"/>
      <c r="T201" s="204"/>
      <c r="U201" s="203"/>
      <c r="V201" s="186"/>
      <c r="W201" s="32"/>
      <c r="X201" s="32"/>
      <c r="Y201" s="32"/>
      <c r="Z201" s="204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9"/>
        <v>0</v>
      </c>
      <c r="M202" s="27" t="str">
        <f t="shared" si="10"/>
        <v>OK</v>
      </c>
      <c r="N202" s="182"/>
      <c r="O202" s="182"/>
      <c r="P202" s="184"/>
      <c r="Q202" s="184"/>
      <c r="R202" s="182"/>
      <c r="S202" s="186"/>
      <c r="T202" s="204"/>
      <c r="U202" s="203"/>
      <c r="V202" s="186"/>
      <c r="W202" s="32"/>
      <c r="X202" s="32"/>
      <c r="Y202" s="32"/>
      <c r="Z202" s="204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80</v>
      </c>
      <c r="L203" s="26">
        <f t="shared" si="9"/>
        <v>30</v>
      </c>
      <c r="M203" s="27" t="str">
        <f t="shared" si="10"/>
        <v>OK</v>
      </c>
      <c r="N203" s="182"/>
      <c r="O203" s="182"/>
      <c r="P203" s="184">
        <v>50</v>
      </c>
      <c r="Q203" s="184"/>
      <c r="R203" s="182"/>
      <c r="S203" s="186"/>
      <c r="T203" s="204"/>
      <c r="U203" s="203"/>
      <c r="V203" s="186"/>
      <c r="W203" s="32"/>
      <c r="X203" s="32"/>
      <c r="Y203" s="32"/>
      <c r="Z203" s="204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9"/>
        <v>0</v>
      </c>
      <c r="M204" s="27" t="str">
        <f t="shared" si="10"/>
        <v>OK</v>
      </c>
      <c r="N204" s="182"/>
      <c r="O204" s="182"/>
      <c r="P204" s="184"/>
      <c r="Q204" s="184"/>
      <c r="R204" s="182"/>
      <c r="S204" s="186"/>
      <c r="T204" s="204"/>
      <c r="U204" s="203"/>
      <c r="V204" s="186"/>
      <c r="W204" s="32"/>
      <c r="X204" s="32"/>
      <c r="Y204" s="32"/>
      <c r="Z204" s="204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/>
      <c r="L205" s="26">
        <f t="shared" si="9"/>
        <v>0</v>
      </c>
      <c r="M205" s="27" t="str">
        <f t="shared" si="10"/>
        <v>OK</v>
      </c>
      <c r="N205" s="182"/>
      <c r="O205" s="182"/>
      <c r="P205" s="184"/>
      <c r="Q205" s="184"/>
      <c r="R205" s="182"/>
      <c r="S205" s="186"/>
      <c r="T205" s="204"/>
      <c r="U205" s="203"/>
      <c r="V205" s="186"/>
      <c r="W205" s="32"/>
      <c r="X205" s="32"/>
      <c r="Y205" s="32"/>
      <c r="Z205" s="204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5</v>
      </c>
      <c r="L206" s="26">
        <f t="shared" si="9"/>
        <v>0</v>
      </c>
      <c r="M206" s="27" t="str">
        <f t="shared" si="10"/>
        <v>OK</v>
      </c>
      <c r="N206" s="182"/>
      <c r="O206" s="182"/>
      <c r="P206" s="184">
        <v>5</v>
      </c>
      <c r="Q206" s="184"/>
      <c r="R206" s="182"/>
      <c r="S206" s="186"/>
      <c r="T206" s="204"/>
      <c r="U206" s="203"/>
      <c r="V206" s="186"/>
      <c r="W206" s="32"/>
      <c r="X206" s="32"/>
      <c r="Y206" s="32"/>
      <c r="Z206" s="204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9"/>
        <v>0</v>
      </c>
      <c r="M207" s="27" t="str">
        <f t="shared" si="10"/>
        <v>OK</v>
      </c>
      <c r="N207" s="182"/>
      <c r="O207" s="182"/>
      <c r="P207" s="184"/>
      <c r="Q207" s="184"/>
      <c r="R207" s="182"/>
      <c r="S207" s="186"/>
      <c r="T207" s="204"/>
      <c r="U207" s="203"/>
      <c r="V207" s="186"/>
      <c r="W207" s="32"/>
      <c r="X207" s="32"/>
      <c r="Y207" s="32"/>
      <c r="Z207" s="204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10</v>
      </c>
      <c r="L208" s="26">
        <f t="shared" si="9"/>
        <v>5</v>
      </c>
      <c r="M208" s="27" t="str">
        <f t="shared" si="10"/>
        <v>OK</v>
      </c>
      <c r="N208" s="182"/>
      <c r="O208" s="182"/>
      <c r="P208" s="184">
        <v>5</v>
      </c>
      <c r="Q208" s="184"/>
      <c r="R208" s="182"/>
      <c r="S208" s="186"/>
      <c r="T208" s="204"/>
      <c r="U208" s="203"/>
      <c r="V208" s="186"/>
      <c r="W208" s="32"/>
      <c r="X208" s="32"/>
      <c r="Y208" s="32"/>
      <c r="Z208" s="204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/>
      <c r="L209" s="26">
        <f t="shared" si="9"/>
        <v>0</v>
      </c>
      <c r="M209" s="27" t="str">
        <f t="shared" si="10"/>
        <v>OK</v>
      </c>
      <c r="N209" s="182"/>
      <c r="O209" s="182"/>
      <c r="P209" s="184"/>
      <c r="Q209" s="184"/>
      <c r="R209" s="182"/>
      <c r="S209" s="186"/>
      <c r="T209" s="204"/>
      <c r="U209" s="203"/>
      <c r="V209" s="186"/>
      <c r="W209" s="32"/>
      <c r="X209" s="32"/>
      <c r="Y209" s="32"/>
      <c r="Z209" s="204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/>
      <c r="L210" s="26">
        <f t="shared" si="9"/>
        <v>0</v>
      </c>
      <c r="M210" s="27" t="str">
        <f t="shared" si="10"/>
        <v>OK</v>
      </c>
      <c r="N210" s="182"/>
      <c r="O210" s="182"/>
      <c r="P210" s="184"/>
      <c r="Q210" s="184"/>
      <c r="R210" s="182"/>
      <c r="S210" s="186"/>
      <c r="T210" s="204"/>
      <c r="U210" s="203"/>
      <c r="V210" s="186"/>
      <c r="W210" s="32"/>
      <c r="X210" s="32"/>
      <c r="Y210" s="32"/>
      <c r="Z210" s="204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>
        <v>100</v>
      </c>
      <c r="L211" s="26">
        <f t="shared" si="9"/>
        <v>80</v>
      </c>
      <c r="M211" s="27" t="str">
        <f t="shared" si="10"/>
        <v>OK</v>
      </c>
      <c r="N211" s="182"/>
      <c r="O211" s="182">
        <v>20</v>
      </c>
      <c r="P211" s="184"/>
      <c r="Q211" s="184"/>
      <c r="R211" s="182"/>
      <c r="S211" s="186"/>
      <c r="T211" s="204"/>
      <c r="U211" s="203"/>
      <c r="V211" s="186"/>
      <c r="W211" s="32"/>
      <c r="X211" s="32"/>
      <c r="Y211" s="32"/>
      <c r="Z211" s="204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3</v>
      </c>
      <c r="L212" s="26">
        <f t="shared" si="9"/>
        <v>3</v>
      </c>
      <c r="M212" s="27" t="str">
        <f t="shared" si="10"/>
        <v>OK</v>
      </c>
      <c r="N212" s="182"/>
      <c r="O212" s="182"/>
      <c r="P212" s="184"/>
      <c r="Q212" s="184"/>
      <c r="R212" s="182"/>
      <c r="S212" s="186"/>
      <c r="T212" s="204"/>
      <c r="U212" s="203"/>
      <c r="V212" s="186"/>
      <c r="W212" s="32"/>
      <c r="X212" s="32"/>
      <c r="Y212" s="32"/>
      <c r="Z212" s="204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/>
      <c r="L213" s="26">
        <f t="shared" si="9"/>
        <v>0</v>
      </c>
      <c r="M213" s="27" t="str">
        <f t="shared" si="10"/>
        <v>OK</v>
      </c>
      <c r="N213" s="182"/>
      <c r="O213" s="182"/>
      <c r="P213" s="184"/>
      <c r="Q213" s="184"/>
      <c r="R213" s="182"/>
      <c r="S213" s="186"/>
      <c r="T213" s="204"/>
      <c r="U213" s="203"/>
      <c r="V213" s="186"/>
      <c r="W213" s="32"/>
      <c r="X213" s="32"/>
      <c r="Y213" s="32"/>
      <c r="Z213" s="204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/>
      <c r="L214" s="26">
        <f t="shared" si="9"/>
        <v>0</v>
      </c>
      <c r="M214" s="27" t="str">
        <f t="shared" si="10"/>
        <v>OK</v>
      </c>
      <c r="N214" s="182"/>
      <c r="O214" s="182"/>
      <c r="P214" s="184"/>
      <c r="Q214" s="184"/>
      <c r="R214" s="182"/>
      <c r="S214" s="186"/>
      <c r="T214" s="204"/>
      <c r="U214" s="203"/>
      <c r="V214" s="186"/>
      <c r="W214" s="32"/>
      <c r="X214" s="32"/>
      <c r="Y214" s="32"/>
      <c r="Z214" s="204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10</v>
      </c>
      <c r="L215" s="26">
        <f t="shared" si="9"/>
        <v>10</v>
      </c>
      <c r="M215" s="27" t="str">
        <f t="shared" si="10"/>
        <v>OK</v>
      </c>
      <c r="N215" s="182"/>
      <c r="O215" s="182"/>
      <c r="P215" s="184"/>
      <c r="Q215" s="184"/>
      <c r="R215" s="182"/>
      <c r="S215" s="186"/>
      <c r="T215" s="204"/>
      <c r="U215" s="203"/>
      <c r="V215" s="186"/>
      <c r="W215" s="32"/>
      <c r="X215" s="32"/>
      <c r="Y215" s="32"/>
      <c r="Z215" s="204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5</v>
      </c>
      <c r="L216" s="26">
        <f t="shared" si="9"/>
        <v>5</v>
      </c>
      <c r="M216" s="27" t="str">
        <f t="shared" si="10"/>
        <v>OK</v>
      </c>
      <c r="N216" s="182"/>
      <c r="O216" s="182"/>
      <c r="P216" s="184"/>
      <c r="Q216" s="184"/>
      <c r="R216" s="182"/>
      <c r="S216" s="186"/>
      <c r="T216" s="204"/>
      <c r="U216" s="203"/>
      <c r="V216" s="186"/>
      <c r="W216" s="32"/>
      <c r="X216" s="32"/>
      <c r="Y216" s="32"/>
      <c r="Z216" s="204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9"/>
        <v>0</v>
      </c>
      <c r="M217" s="27" t="str">
        <f t="shared" si="10"/>
        <v>OK</v>
      </c>
      <c r="N217" s="182"/>
      <c r="O217" s="182"/>
      <c r="P217" s="184"/>
      <c r="Q217" s="184"/>
      <c r="R217" s="182"/>
      <c r="S217" s="186"/>
      <c r="T217" s="204"/>
      <c r="U217" s="203"/>
      <c r="V217" s="186"/>
      <c r="W217" s="32"/>
      <c r="X217" s="32"/>
      <c r="Y217" s="32"/>
      <c r="Z217" s="204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23</v>
      </c>
      <c r="L218" s="26">
        <f t="shared" si="9"/>
        <v>18</v>
      </c>
      <c r="M218" s="27" t="str">
        <f t="shared" si="10"/>
        <v>OK</v>
      </c>
      <c r="N218" s="182"/>
      <c r="O218" s="182"/>
      <c r="P218" s="184"/>
      <c r="Q218" s="184">
        <v>5</v>
      </c>
      <c r="R218" s="182"/>
      <c r="S218" s="186"/>
      <c r="T218" s="204"/>
      <c r="U218" s="203"/>
      <c r="V218" s="186"/>
      <c r="W218" s="32"/>
      <c r="X218" s="32"/>
      <c r="Y218" s="32"/>
      <c r="Z218" s="204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9"/>
        <v>0</v>
      </c>
      <c r="M219" s="27" t="str">
        <f t="shared" si="10"/>
        <v>OK</v>
      </c>
      <c r="N219" s="182"/>
      <c r="O219" s="182"/>
      <c r="P219" s="184"/>
      <c r="Q219" s="184"/>
      <c r="R219" s="182"/>
      <c r="S219" s="186"/>
      <c r="T219" s="204"/>
      <c r="U219" s="203"/>
      <c r="V219" s="186"/>
      <c r="W219" s="32"/>
      <c r="X219" s="32"/>
      <c r="Y219" s="32"/>
      <c r="Z219" s="204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10</v>
      </c>
      <c r="L220" s="26">
        <f t="shared" si="9"/>
        <v>0</v>
      </c>
      <c r="M220" s="27" t="str">
        <f t="shared" si="10"/>
        <v>OK</v>
      </c>
      <c r="N220" s="182"/>
      <c r="O220" s="182"/>
      <c r="P220" s="184"/>
      <c r="Q220" s="184">
        <v>10</v>
      </c>
      <c r="R220" s="182"/>
      <c r="S220" s="186"/>
      <c r="T220" s="204"/>
      <c r="U220" s="203"/>
      <c r="V220" s="186"/>
      <c r="W220" s="32"/>
      <c r="X220" s="32"/>
      <c r="Y220" s="32"/>
      <c r="Z220" s="204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9"/>
        <v>0</v>
      </c>
      <c r="M221" s="27" t="str">
        <f t="shared" si="10"/>
        <v>OK</v>
      </c>
      <c r="N221" s="182"/>
      <c r="O221" s="182"/>
      <c r="P221" s="184"/>
      <c r="Q221" s="184"/>
      <c r="R221" s="182"/>
      <c r="S221" s="186"/>
      <c r="T221" s="204"/>
      <c r="U221" s="203"/>
      <c r="V221" s="186"/>
      <c r="W221" s="32"/>
      <c r="X221" s="32"/>
      <c r="Y221" s="32"/>
      <c r="Z221" s="204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25</v>
      </c>
      <c r="L222" s="26">
        <f t="shared" si="9"/>
        <v>10</v>
      </c>
      <c r="M222" s="27" t="str">
        <f t="shared" si="10"/>
        <v>OK</v>
      </c>
      <c r="N222" s="182"/>
      <c r="O222" s="182"/>
      <c r="P222" s="184"/>
      <c r="Q222" s="184">
        <v>10</v>
      </c>
      <c r="R222" s="182"/>
      <c r="S222" s="186"/>
      <c r="T222" s="204"/>
      <c r="U222" s="203"/>
      <c r="V222" s="186"/>
      <c r="W222" s="32"/>
      <c r="X222" s="32"/>
      <c r="Y222" s="32">
        <v>5</v>
      </c>
      <c r="Z222" s="204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9"/>
        <v>0</v>
      </c>
      <c r="M223" s="27" t="str">
        <f t="shared" si="10"/>
        <v>OK</v>
      </c>
      <c r="N223" s="182"/>
      <c r="O223" s="182"/>
      <c r="P223" s="184"/>
      <c r="Q223" s="184"/>
      <c r="R223" s="182"/>
      <c r="S223" s="186"/>
      <c r="T223" s="204"/>
      <c r="U223" s="203"/>
      <c r="V223" s="186"/>
      <c r="W223" s="32"/>
      <c r="X223" s="32"/>
      <c r="Y223" s="32"/>
      <c r="Z223" s="204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6</v>
      </c>
      <c r="L224" s="26">
        <f t="shared" si="9"/>
        <v>0</v>
      </c>
      <c r="M224" s="27" t="str">
        <f t="shared" si="10"/>
        <v>OK</v>
      </c>
      <c r="N224" s="182"/>
      <c r="O224" s="182"/>
      <c r="P224" s="184"/>
      <c r="Q224" s="184"/>
      <c r="R224" s="182"/>
      <c r="S224" s="186"/>
      <c r="T224" s="204"/>
      <c r="U224" s="203"/>
      <c r="V224" s="186"/>
      <c r="W224" s="32"/>
      <c r="X224" s="32"/>
      <c r="Y224" s="32">
        <v>6</v>
      </c>
      <c r="Z224" s="204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9"/>
        <v>0</v>
      </c>
      <c r="M225" s="27" t="str">
        <f t="shared" si="10"/>
        <v>OK</v>
      </c>
      <c r="N225" s="182"/>
      <c r="O225" s="182"/>
      <c r="P225" s="184"/>
      <c r="Q225" s="184"/>
      <c r="R225" s="182"/>
      <c r="S225" s="186"/>
      <c r="T225" s="204"/>
      <c r="U225" s="203"/>
      <c r="V225" s="186"/>
      <c r="W225" s="32"/>
      <c r="X225" s="32"/>
      <c r="Y225" s="32"/>
      <c r="Z225" s="204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9"/>
        <v>0</v>
      </c>
      <c r="M226" s="27" t="str">
        <f t="shared" si="10"/>
        <v>OK</v>
      </c>
      <c r="N226" s="182"/>
      <c r="O226" s="182"/>
      <c r="P226" s="184"/>
      <c r="Q226" s="184"/>
      <c r="R226" s="182"/>
      <c r="S226" s="186"/>
      <c r="T226" s="204"/>
      <c r="U226" s="203"/>
      <c r="V226" s="186"/>
      <c r="W226" s="32"/>
      <c r="X226" s="32"/>
      <c r="Y226" s="32"/>
      <c r="Z226" s="204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9"/>
        <v>0</v>
      </c>
      <c r="M227" s="27" t="str">
        <f t="shared" si="10"/>
        <v>OK</v>
      </c>
      <c r="N227" s="182"/>
      <c r="O227" s="182"/>
      <c r="P227" s="184"/>
      <c r="Q227" s="184"/>
      <c r="R227" s="182"/>
      <c r="S227" s="186"/>
      <c r="T227" s="204"/>
      <c r="U227" s="203"/>
      <c r="V227" s="186"/>
      <c r="W227" s="32"/>
      <c r="X227" s="32"/>
      <c r="Y227" s="32"/>
      <c r="Z227" s="204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13</v>
      </c>
      <c r="L228" s="26">
        <f t="shared" si="9"/>
        <v>8</v>
      </c>
      <c r="M228" s="27" t="str">
        <f t="shared" si="10"/>
        <v>OK</v>
      </c>
      <c r="N228" s="182"/>
      <c r="O228" s="182"/>
      <c r="P228" s="184"/>
      <c r="Q228" s="184"/>
      <c r="R228" s="182"/>
      <c r="S228" s="186"/>
      <c r="T228" s="204"/>
      <c r="U228" s="203"/>
      <c r="V228" s="186"/>
      <c r="W228" s="32"/>
      <c r="X228" s="32"/>
      <c r="Y228" s="32"/>
      <c r="Z228" s="204"/>
      <c r="AA228" s="32"/>
      <c r="AB228" s="32"/>
      <c r="AC228" s="32">
        <v>5</v>
      </c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13</v>
      </c>
      <c r="L229" s="26">
        <f t="shared" si="9"/>
        <v>3</v>
      </c>
      <c r="M229" s="27" t="str">
        <f t="shared" si="10"/>
        <v>OK</v>
      </c>
      <c r="N229" s="182"/>
      <c r="O229" s="182"/>
      <c r="P229" s="184"/>
      <c r="Q229" s="184"/>
      <c r="R229" s="182"/>
      <c r="S229" s="186"/>
      <c r="T229" s="204"/>
      <c r="U229" s="203"/>
      <c r="V229" s="186"/>
      <c r="W229" s="32"/>
      <c r="X229" s="32"/>
      <c r="Y229" s="32"/>
      <c r="Z229" s="204"/>
      <c r="AA229" s="32"/>
      <c r="AB229" s="32"/>
      <c r="AC229" s="32">
        <v>10</v>
      </c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13</v>
      </c>
      <c r="L230" s="26">
        <f t="shared" si="9"/>
        <v>3</v>
      </c>
      <c r="M230" s="27" t="str">
        <f t="shared" si="10"/>
        <v>OK</v>
      </c>
      <c r="N230" s="182"/>
      <c r="O230" s="182"/>
      <c r="P230" s="184"/>
      <c r="Q230" s="184"/>
      <c r="R230" s="182"/>
      <c r="S230" s="186"/>
      <c r="T230" s="204"/>
      <c r="U230" s="203"/>
      <c r="V230" s="186"/>
      <c r="W230" s="32"/>
      <c r="X230" s="32"/>
      <c r="Y230" s="32"/>
      <c r="Z230" s="204"/>
      <c r="AA230" s="32"/>
      <c r="AB230" s="32"/>
      <c r="AC230" s="32">
        <v>10</v>
      </c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13</v>
      </c>
      <c r="L231" s="26">
        <f t="shared" si="9"/>
        <v>3</v>
      </c>
      <c r="M231" s="27" t="str">
        <f t="shared" si="10"/>
        <v>OK</v>
      </c>
      <c r="N231" s="182"/>
      <c r="O231" s="182"/>
      <c r="P231" s="184"/>
      <c r="Q231" s="184"/>
      <c r="R231" s="182"/>
      <c r="S231" s="186"/>
      <c r="T231" s="204"/>
      <c r="U231" s="203"/>
      <c r="V231" s="186"/>
      <c r="W231" s="32"/>
      <c r="X231" s="32"/>
      <c r="Y231" s="32"/>
      <c r="Z231" s="204"/>
      <c r="AA231" s="32"/>
      <c r="AB231" s="32"/>
      <c r="AC231" s="32">
        <v>10</v>
      </c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13</v>
      </c>
      <c r="L232" s="26">
        <f t="shared" si="9"/>
        <v>3</v>
      </c>
      <c r="M232" s="27" t="str">
        <f t="shared" si="10"/>
        <v>OK</v>
      </c>
      <c r="N232" s="182"/>
      <c r="O232" s="182"/>
      <c r="P232" s="184"/>
      <c r="Q232" s="184"/>
      <c r="R232" s="182"/>
      <c r="S232" s="186"/>
      <c r="T232" s="204"/>
      <c r="U232" s="203"/>
      <c r="V232" s="186"/>
      <c r="W232" s="32"/>
      <c r="X232" s="32"/>
      <c r="Y232" s="32"/>
      <c r="Z232" s="204"/>
      <c r="AA232" s="32"/>
      <c r="AB232" s="32"/>
      <c r="AC232" s="32">
        <v>10</v>
      </c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13</v>
      </c>
      <c r="L233" s="26">
        <f t="shared" si="9"/>
        <v>3</v>
      </c>
      <c r="M233" s="27" t="str">
        <f t="shared" si="10"/>
        <v>OK</v>
      </c>
      <c r="N233" s="182"/>
      <c r="O233" s="182"/>
      <c r="P233" s="184"/>
      <c r="Q233" s="184"/>
      <c r="R233" s="182"/>
      <c r="S233" s="186"/>
      <c r="T233" s="204"/>
      <c r="U233" s="203"/>
      <c r="V233" s="186"/>
      <c r="W233" s="32"/>
      <c r="X233" s="32"/>
      <c r="Y233" s="32"/>
      <c r="Z233" s="204"/>
      <c r="AA233" s="32"/>
      <c r="AB233" s="32"/>
      <c r="AC233" s="32">
        <v>10</v>
      </c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9"/>
        <v>0</v>
      </c>
      <c r="M234" s="27"/>
      <c r="N234" s="182"/>
      <c r="O234" s="182"/>
      <c r="P234" s="184"/>
      <c r="Q234" s="184"/>
      <c r="R234" s="182"/>
      <c r="S234" s="186"/>
      <c r="T234" s="204"/>
      <c r="U234" s="203"/>
      <c r="V234" s="186"/>
      <c r="W234" s="32"/>
      <c r="X234" s="32"/>
      <c r="Y234" s="32"/>
      <c r="Z234" s="204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9"/>
        <v>0</v>
      </c>
      <c r="M235" s="27" t="str">
        <f t="shared" si="10"/>
        <v>OK</v>
      </c>
      <c r="N235" s="182"/>
      <c r="O235" s="182"/>
      <c r="P235" s="184"/>
      <c r="Q235" s="184"/>
      <c r="R235" s="182"/>
      <c r="S235" s="186"/>
      <c r="T235" s="204"/>
      <c r="U235" s="203"/>
      <c r="V235" s="186"/>
      <c r="W235" s="32"/>
      <c r="X235" s="32"/>
      <c r="Y235" s="32"/>
      <c r="Z235" s="204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9"/>
        <v>0</v>
      </c>
      <c r="M236" s="27" t="str">
        <f t="shared" si="10"/>
        <v>OK</v>
      </c>
      <c r="N236" s="182"/>
      <c r="O236" s="182"/>
      <c r="P236" s="184"/>
      <c r="Q236" s="184"/>
      <c r="R236" s="182"/>
      <c r="S236" s="186"/>
      <c r="T236" s="204"/>
      <c r="U236" s="203"/>
      <c r="V236" s="186"/>
      <c r="W236" s="32"/>
      <c r="X236" s="32"/>
      <c r="Y236" s="32"/>
      <c r="Z236" s="204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9"/>
        <v>0</v>
      </c>
      <c r="M237" s="27" t="str">
        <f t="shared" si="10"/>
        <v>OK</v>
      </c>
      <c r="N237" s="182"/>
      <c r="O237" s="182"/>
      <c r="P237" s="184"/>
      <c r="Q237" s="184"/>
      <c r="R237" s="182"/>
      <c r="S237" s="186"/>
      <c r="T237" s="204"/>
      <c r="U237" s="203"/>
      <c r="V237" s="186"/>
      <c r="W237" s="32"/>
      <c r="X237" s="32"/>
      <c r="Y237" s="32"/>
      <c r="Z237" s="204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9"/>
        <v>0</v>
      </c>
      <c r="M238" s="27" t="str">
        <f t="shared" si="10"/>
        <v>OK</v>
      </c>
      <c r="N238" s="182"/>
      <c r="O238" s="182"/>
      <c r="P238" s="184"/>
      <c r="Q238" s="184"/>
      <c r="R238" s="182"/>
      <c r="S238" s="186"/>
      <c r="T238" s="204"/>
      <c r="U238" s="203"/>
      <c r="V238" s="186"/>
      <c r="W238" s="32"/>
      <c r="X238" s="32"/>
      <c r="Y238" s="32"/>
      <c r="Z238" s="204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9"/>
        <v>0</v>
      </c>
      <c r="M239" s="27" t="str">
        <f t="shared" si="10"/>
        <v>OK</v>
      </c>
      <c r="N239" s="182"/>
      <c r="O239" s="182"/>
      <c r="P239" s="184"/>
      <c r="Q239" s="184"/>
      <c r="R239" s="182"/>
      <c r="S239" s="186"/>
      <c r="T239" s="204"/>
      <c r="U239" s="203"/>
      <c r="V239" s="186"/>
      <c r="W239" s="32"/>
      <c r="X239" s="32"/>
      <c r="Y239" s="32"/>
      <c r="Z239" s="204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9"/>
        <v>0</v>
      </c>
      <c r="M240" s="27" t="str">
        <f t="shared" si="10"/>
        <v>OK</v>
      </c>
      <c r="N240" s="182"/>
      <c r="O240" s="182"/>
      <c r="P240" s="184"/>
      <c r="Q240" s="184"/>
      <c r="R240" s="182"/>
      <c r="S240" s="186"/>
      <c r="T240" s="204"/>
      <c r="U240" s="203"/>
      <c r="V240" s="186"/>
      <c r="W240" s="32"/>
      <c r="X240" s="32"/>
      <c r="Y240" s="32"/>
      <c r="Z240" s="204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9"/>
        <v>0</v>
      </c>
      <c r="M241" s="27" t="str">
        <f t="shared" si="10"/>
        <v>OK</v>
      </c>
      <c r="N241" s="188"/>
      <c r="O241" s="188"/>
      <c r="P241" s="189"/>
      <c r="Q241" s="189"/>
      <c r="R241" s="188"/>
      <c r="S241" s="190"/>
      <c r="T241" s="205"/>
      <c r="U241" s="206"/>
      <c r="V241" s="190"/>
      <c r="W241" s="20"/>
      <c r="X241" s="35"/>
      <c r="Y241" s="35"/>
      <c r="Z241" s="207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9"/>
        <v>0</v>
      </c>
      <c r="M242" s="27" t="str">
        <f t="shared" si="10"/>
        <v>OK</v>
      </c>
      <c r="N242" s="188"/>
      <c r="O242" s="188"/>
      <c r="P242" s="189"/>
      <c r="Q242" s="189"/>
      <c r="R242" s="188"/>
      <c r="S242" s="190"/>
      <c r="T242" s="205"/>
      <c r="U242" s="206"/>
      <c r="V242" s="190"/>
      <c r="W242" s="20"/>
      <c r="X242" s="35"/>
      <c r="Y242" s="35"/>
      <c r="Z242" s="207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9"/>
        <v>0</v>
      </c>
      <c r="M243" s="27" t="str">
        <f t="shared" si="10"/>
        <v>OK</v>
      </c>
      <c r="N243" s="188"/>
      <c r="O243" s="188"/>
      <c r="P243" s="189"/>
      <c r="Q243" s="189"/>
      <c r="R243" s="188"/>
      <c r="S243" s="190"/>
      <c r="T243" s="205"/>
      <c r="U243" s="206"/>
      <c r="V243" s="190"/>
      <c r="W243" s="20"/>
      <c r="X243" s="35"/>
      <c r="Y243" s="35"/>
      <c r="Z243" s="207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9"/>
        <v>0</v>
      </c>
      <c r="M244" s="27" t="str">
        <f t="shared" si="10"/>
        <v>OK</v>
      </c>
      <c r="N244" s="188"/>
      <c r="O244" s="188"/>
      <c r="P244" s="189"/>
      <c r="Q244" s="189"/>
      <c r="R244" s="188"/>
      <c r="S244" s="190"/>
      <c r="T244" s="205"/>
      <c r="U244" s="206"/>
      <c r="V244" s="190"/>
      <c r="W244" s="20"/>
      <c r="X244" s="35"/>
      <c r="Y244" s="35"/>
      <c r="Z244" s="207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10</v>
      </c>
      <c r="L245" s="26">
        <f t="shared" si="9"/>
        <v>6</v>
      </c>
      <c r="M245" s="27" t="str">
        <f t="shared" si="10"/>
        <v>OK</v>
      </c>
      <c r="N245" s="188"/>
      <c r="O245" s="188"/>
      <c r="P245" s="189"/>
      <c r="Q245" s="189"/>
      <c r="R245" s="188"/>
      <c r="S245" s="190"/>
      <c r="T245" s="205"/>
      <c r="U245" s="206"/>
      <c r="V245" s="190"/>
      <c r="W245" s="20">
        <v>4</v>
      </c>
      <c r="X245" s="35"/>
      <c r="Y245" s="35"/>
      <c r="Z245" s="207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9"/>
        <v>0</v>
      </c>
      <c r="M246" s="27" t="str">
        <f t="shared" si="10"/>
        <v>OK</v>
      </c>
      <c r="N246" s="188"/>
      <c r="O246" s="188"/>
      <c r="P246" s="189"/>
      <c r="Q246" s="189"/>
      <c r="R246" s="188"/>
      <c r="S246" s="190"/>
      <c r="T246" s="205"/>
      <c r="U246" s="206"/>
      <c r="V246" s="190"/>
      <c r="W246" s="20"/>
      <c r="X246" s="35"/>
      <c r="Y246" s="35"/>
      <c r="Z246" s="207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9"/>
        <v>0</v>
      </c>
      <c r="M247" s="27" t="str">
        <f t="shared" si="10"/>
        <v>OK</v>
      </c>
      <c r="N247" s="188"/>
      <c r="O247" s="188"/>
      <c r="P247" s="189"/>
      <c r="Q247" s="189"/>
      <c r="R247" s="188"/>
      <c r="S247" s="190"/>
      <c r="T247" s="205"/>
      <c r="U247" s="206"/>
      <c r="V247" s="190"/>
      <c r="W247" s="20"/>
      <c r="X247" s="35"/>
      <c r="Y247" s="35"/>
      <c r="Z247" s="207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9"/>
        <v>0</v>
      </c>
      <c r="M248" s="27" t="str">
        <f t="shared" si="10"/>
        <v>OK</v>
      </c>
      <c r="N248" s="188"/>
      <c r="O248" s="188"/>
      <c r="P248" s="189"/>
      <c r="Q248" s="189"/>
      <c r="R248" s="188"/>
      <c r="S248" s="190"/>
      <c r="T248" s="205"/>
      <c r="U248" s="206"/>
      <c r="V248" s="190"/>
      <c r="W248" s="20"/>
      <c r="X248" s="35"/>
      <c r="Y248" s="35"/>
      <c r="Z248" s="207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2</v>
      </c>
      <c r="L249" s="26">
        <f t="shared" si="9"/>
        <v>2</v>
      </c>
      <c r="M249" s="27" t="str">
        <f t="shared" si="10"/>
        <v>OK</v>
      </c>
      <c r="N249" s="188"/>
      <c r="O249" s="188"/>
      <c r="P249" s="189"/>
      <c r="Q249" s="189"/>
      <c r="R249" s="188"/>
      <c r="S249" s="190"/>
      <c r="T249" s="205"/>
      <c r="U249" s="206"/>
      <c r="V249" s="190"/>
      <c r="W249" s="20"/>
      <c r="X249" s="35"/>
      <c r="Y249" s="35"/>
      <c r="Z249" s="207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9"/>
        <v>0</v>
      </c>
      <c r="M250" s="27" t="str">
        <f t="shared" si="10"/>
        <v>OK</v>
      </c>
      <c r="N250" s="188"/>
      <c r="O250" s="188"/>
      <c r="P250" s="189"/>
      <c r="Q250" s="189"/>
      <c r="R250" s="188"/>
      <c r="S250" s="190"/>
      <c r="T250" s="205"/>
      <c r="U250" s="206"/>
      <c r="V250" s="190"/>
      <c r="W250" s="20"/>
      <c r="X250" s="35"/>
      <c r="Y250" s="35"/>
      <c r="Z250" s="35"/>
      <c r="AA250" s="35"/>
      <c r="AB250" s="35"/>
      <c r="AC250" s="35"/>
      <c r="AD250" s="35"/>
    </row>
    <row r="251" spans="1:30" ht="30" customHeight="1" thickBot="1" x14ac:dyDescent="0.3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>
        <v>1</v>
      </c>
      <c r="L251" s="26">
        <f t="shared" si="9"/>
        <v>1</v>
      </c>
      <c r="M251" s="27" t="str">
        <f t="shared" si="10"/>
        <v>OK</v>
      </c>
      <c r="N251" s="191"/>
      <c r="O251" s="192"/>
      <c r="P251" s="193"/>
      <c r="Q251" s="193"/>
      <c r="R251" s="194"/>
      <c r="U251" s="192"/>
      <c r="AA251" s="35"/>
      <c r="AB251" s="35"/>
      <c r="AC251" s="35"/>
      <c r="AD251" s="35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9"/>
        <v>0</v>
      </c>
      <c r="M252" s="27" t="str">
        <f t="shared" si="10"/>
        <v>OK</v>
      </c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9"/>
        <v>0</v>
      </c>
      <c r="M253" s="27" t="str">
        <f t="shared" si="10"/>
        <v>OK</v>
      </c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9"/>
        <v>0</v>
      </c>
      <c r="M254" s="27" t="str">
        <f t="shared" si="10"/>
        <v>OK</v>
      </c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9"/>
        <v>0</v>
      </c>
      <c r="M255" s="27" t="str">
        <f t="shared" si="10"/>
        <v>OK</v>
      </c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9"/>
        <v>0</v>
      </c>
      <c r="M256" s="27" t="str">
        <f t="shared" si="10"/>
        <v>OK</v>
      </c>
    </row>
    <row r="257" spans="1:13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9"/>
        <v>0</v>
      </c>
      <c r="M257" s="27" t="str">
        <f t="shared" si="10"/>
        <v>OK</v>
      </c>
    </row>
    <row r="258" spans="1:13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9"/>
        <v>0</v>
      </c>
      <c r="M258" s="27" t="str">
        <f t="shared" si="10"/>
        <v>OK</v>
      </c>
    </row>
  </sheetData>
  <mergeCells count="65">
    <mergeCell ref="B36:B57"/>
    <mergeCell ref="B58:B62"/>
    <mergeCell ref="B63:B68"/>
    <mergeCell ref="B69:B76"/>
    <mergeCell ref="B77:B85"/>
    <mergeCell ref="A215:A242"/>
    <mergeCell ref="B215:B242"/>
    <mergeCell ref="A135:A141"/>
    <mergeCell ref="B135:B141"/>
    <mergeCell ref="A142:A154"/>
    <mergeCell ref="B142:B154"/>
    <mergeCell ref="A156:A162"/>
    <mergeCell ref="B156:B162"/>
    <mergeCell ref="A163:A167"/>
    <mergeCell ref="A26:A31"/>
    <mergeCell ref="A32:A35"/>
    <mergeCell ref="A4:A9"/>
    <mergeCell ref="A10:A18"/>
    <mergeCell ref="A19:A21"/>
    <mergeCell ref="A22:A25"/>
    <mergeCell ref="A203:A208"/>
    <mergeCell ref="B203:B208"/>
    <mergeCell ref="A209:A214"/>
    <mergeCell ref="B209:B214"/>
    <mergeCell ref="A77:A85"/>
    <mergeCell ref="A90:A91"/>
    <mergeCell ref="B90:B91"/>
    <mergeCell ref="A2:M2"/>
    <mergeCell ref="A86:A89"/>
    <mergeCell ref="B86:B89"/>
    <mergeCell ref="A1:F1"/>
    <mergeCell ref="G1:J1"/>
    <mergeCell ref="K1:M1"/>
    <mergeCell ref="B4:B9"/>
    <mergeCell ref="B10:B18"/>
    <mergeCell ref="B19:B21"/>
    <mergeCell ref="B22:B25"/>
    <mergeCell ref="B26:B31"/>
    <mergeCell ref="B32:B35"/>
    <mergeCell ref="A36:A57"/>
    <mergeCell ref="A58:A62"/>
    <mergeCell ref="A63:A68"/>
    <mergeCell ref="A69:A76"/>
    <mergeCell ref="B196:B202"/>
    <mergeCell ref="A92:A127"/>
    <mergeCell ref="B92:B127"/>
    <mergeCell ref="A130:A134"/>
    <mergeCell ref="B130:B134"/>
    <mergeCell ref="B163:B167"/>
    <mergeCell ref="S4:S194"/>
    <mergeCell ref="T4:T84"/>
    <mergeCell ref="A252:A256"/>
    <mergeCell ref="B252:B256"/>
    <mergeCell ref="A257:A258"/>
    <mergeCell ref="B257:B258"/>
    <mergeCell ref="A243:A244"/>
    <mergeCell ref="B243:B244"/>
    <mergeCell ref="A245:A249"/>
    <mergeCell ref="B245:B249"/>
    <mergeCell ref="A250:A251"/>
    <mergeCell ref="B250:B251"/>
    <mergeCell ref="A171:A194"/>
    <mergeCell ref="B171:B194"/>
    <mergeCell ref="J171:J194"/>
    <mergeCell ref="A196:A202"/>
  </mergeCells>
  <conditionalFormatting sqref="O195:W240 U5:W84 T85:W194 O4:W4 X4:AD240">
    <cfRule type="cellIs" dxfId="342" priority="13" stopIfTrue="1" operator="greaterThan">
      <formula>0</formula>
    </cfRule>
    <cfRule type="cellIs" dxfId="341" priority="14" stopIfTrue="1" operator="greaterThan">
      <formula>0</formula>
    </cfRule>
    <cfRule type="cellIs" dxfId="340" priority="15" stopIfTrue="1" operator="greaterThan">
      <formula>0</formula>
    </cfRule>
  </conditionalFormatting>
  <conditionalFormatting sqref="N4">
    <cfRule type="cellIs" dxfId="339" priority="10" stopIfTrue="1" operator="greaterThan">
      <formula>0</formula>
    </cfRule>
    <cfRule type="cellIs" dxfId="338" priority="11" stopIfTrue="1" operator="greaterThan">
      <formula>0</formula>
    </cfRule>
    <cfRule type="cellIs" dxfId="337" priority="12" stopIfTrue="1" operator="greaterThan">
      <formula>0</formula>
    </cfRule>
  </conditionalFormatting>
  <conditionalFormatting sqref="N5:N240">
    <cfRule type="cellIs" dxfId="336" priority="7" stopIfTrue="1" operator="greaterThan">
      <formula>0</formula>
    </cfRule>
    <cfRule type="cellIs" dxfId="335" priority="8" stopIfTrue="1" operator="greaterThan">
      <formula>0</formula>
    </cfRule>
    <cfRule type="cellIs" dxfId="334" priority="9" stopIfTrue="1" operator="greaterThan">
      <formula>0</formula>
    </cfRule>
  </conditionalFormatting>
  <conditionalFormatting sqref="O5:R194">
    <cfRule type="cellIs" dxfId="333" priority="1" stopIfTrue="1" operator="greaterThan">
      <formula>0</formula>
    </cfRule>
    <cfRule type="cellIs" dxfId="332" priority="2" stopIfTrue="1" operator="greaterThan">
      <formula>0</formula>
    </cfRule>
    <cfRule type="cellIs" dxfId="33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8"/>
  <sheetViews>
    <sheetView topLeftCell="I1" zoomScaleNormal="100" workbookViewId="0">
      <selection activeCell="V6" sqref="V6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0" width="12" style="18" customWidth="1"/>
    <col min="21" max="21" width="13.28515625" style="18" customWidth="1"/>
    <col min="22" max="22" width="13.42578125" style="18" customWidth="1"/>
    <col min="23" max="23" width="15" style="18" customWidth="1"/>
    <col min="24" max="24" width="15.5703125" style="15" customWidth="1"/>
    <col min="25" max="25" width="14.5703125" style="15" customWidth="1"/>
    <col min="26" max="26" width="14.85546875" style="15" customWidth="1"/>
    <col min="27" max="27" width="14.7109375" style="15" customWidth="1"/>
    <col min="28" max="16384" width="9.7109375" style="15"/>
  </cols>
  <sheetData>
    <row r="1" spans="1:28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797</v>
      </c>
      <c r="O1" s="214" t="s">
        <v>798</v>
      </c>
      <c r="P1" s="214" t="s">
        <v>799</v>
      </c>
      <c r="Q1" s="214" t="s">
        <v>800</v>
      </c>
      <c r="R1" s="214" t="s">
        <v>801</v>
      </c>
      <c r="S1" s="214" t="s">
        <v>802</v>
      </c>
      <c r="T1" s="214" t="s">
        <v>934</v>
      </c>
      <c r="U1" s="214" t="s">
        <v>935</v>
      </c>
      <c r="V1" s="214" t="s">
        <v>936</v>
      </c>
      <c r="W1" s="214" t="s">
        <v>937</v>
      </c>
      <c r="X1" s="214" t="s">
        <v>938</v>
      </c>
      <c r="Y1" s="242" t="s">
        <v>939</v>
      </c>
      <c r="Z1" s="243" t="s">
        <v>940</v>
      </c>
      <c r="AA1" s="241" t="s">
        <v>941</v>
      </c>
      <c r="AB1" s="214" t="s">
        <v>410</v>
      </c>
    </row>
    <row r="2" spans="1:28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42"/>
      <c r="Z2" s="244"/>
      <c r="AA2" s="241"/>
      <c r="AB2" s="214"/>
    </row>
    <row r="3" spans="1:28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43137</v>
      </c>
      <c r="O3" s="25">
        <v>42785</v>
      </c>
      <c r="P3" s="25">
        <v>42785</v>
      </c>
      <c r="Q3" s="25">
        <v>43151</v>
      </c>
      <c r="R3" s="25">
        <v>43151</v>
      </c>
      <c r="S3" s="25">
        <v>43227</v>
      </c>
      <c r="T3" s="25">
        <v>43322</v>
      </c>
      <c r="U3" s="25">
        <v>43326</v>
      </c>
      <c r="V3" s="25">
        <v>43326</v>
      </c>
      <c r="W3" s="25">
        <v>43326</v>
      </c>
      <c r="X3" s="25">
        <v>43363</v>
      </c>
      <c r="Y3" s="201">
        <v>43375</v>
      </c>
      <c r="Z3" s="208">
        <v>43381</v>
      </c>
      <c r="AA3" s="181">
        <v>43374</v>
      </c>
      <c r="AB3" s="25" t="s">
        <v>411</v>
      </c>
    </row>
    <row r="4" spans="1:28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20</v>
      </c>
      <c r="L4" s="26">
        <f t="shared" ref="L4:L67" si="0">K4-(SUM(N4:AA4))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>
        <v>10</v>
      </c>
      <c r="V4" s="32"/>
      <c r="W4" s="32"/>
      <c r="X4" s="32"/>
      <c r="Y4" s="204">
        <v>10</v>
      </c>
      <c r="Z4" s="209"/>
      <c r="AA4" s="186"/>
      <c r="AB4" s="32"/>
    </row>
    <row r="5" spans="1:28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40</v>
      </c>
      <c r="L5" s="26">
        <f t="shared" si="0"/>
        <v>0</v>
      </c>
      <c r="M5" s="27" t="str">
        <f t="shared" ref="M5:M68" si="1">IF(L5&lt;0,"ATENÇÃO","OK")</f>
        <v>OK</v>
      </c>
      <c r="N5" s="32"/>
      <c r="O5" s="32"/>
      <c r="P5" s="32">
        <v>20</v>
      </c>
      <c r="Q5" s="32"/>
      <c r="R5" s="32"/>
      <c r="S5" s="32"/>
      <c r="T5" s="32"/>
      <c r="U5" s="32"/>
      <c r="V5" s="32"/>
      <c r="W5" s="32"/>
      <c r="X5" s="32"/>
      <c r="Y5" s="204">
        <v>20</v>
      </c>
      <c r="Z5" s="209"/>
      <c r="AA5" s="186"/>
      <c r="AB5" s="32"/>
    </row>
    <row r="6" spans="1:28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204"/>
      <c r="Z6" s="209"/>
      <c r="AA6" s="186"/>
      <c r="AB6" s="32"/>
    </row>
    <row r="7" spans="1:28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20</v>
      </c>
      <c r="L7" s="26">
        <f t="shared" si="0"/>
        <v>0</v>
      </c>
      <c r="M7" s="27" t="str">
        <f t="shared" si="1"/>
        <v>OK</v>
      </c>
      <c r="N7" s="32"/>
      <c r="O7" s="32"/>
      <c r="P7" s="32">
        <v>10</v>
      </c>
      <c r="Q7" s="32"/>
      <c r="R7" s="32"/>
      <c r="S7" s="32"/>
      <c r="T7" s="32"/>
      <c r="U7" s="32"/>
      <c r="V7" s="32"/>
      <c r="W7" s="32"/>
      <c r="X7" s="32"/>
      <c r="Y7" s="204">
        <v>10</v>
      </c>
      <c r="Z7" s="209"/>
      <c r="AA7" s="186"/>
      <c r="AB7" s="32"/>
    </row>
    <row r="8" spans="1:28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20</v>
      </c>
      <c r="L8" s="26">
        <f t="shared" si="0"/>
        <v>0</v>
      </c>
      <c r="M8" s="27" t="str">
        <f t="shared" si="1"/>
        <v>OK</v>
      </c>
      <c r="N8" s="32"/>
      <c r="O8" s="32"/>
      <c r="P8" s="32">
        <v>10</v>
      </c>
      <c r="Q8" s="32"/>
      <c r="R8" s="32"/>
      <c r="S8" s="32"/>
      <c r="T8" s="32"/>
      <c r="U8" s="32"/>
      <c r="V8" s="32"/>
      <c r="W8" s="32"/>
      <c r="X8" s="32"/>
      <c r="Y8" s="204">
        <v>10</v>
      </c>
      <c r="Z8" s="209"/>
      <c r="AA8" s="186"/>
      <c r="AB8" s="32"/>
    </row>
    <row r="9" spans="1:28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30</v>
      </c>
      <c r="L9" s="26">
        <f t="shared" si="0"/>
        <v>0</v>
      </c>
      <c r="M9" s="27" t="str">
        <f t="shared" si="1"/>
        <v>OK</v>
      </c>
      <c r="N9" s="32"/>
      <c r="O9" s="32"/>
      <c r="P9" s="32">
        <v>10</v>
      </c>
      <c r="Q9" s="32"/>
      <c r="R9" s="32"/>
      <c r="S9" s="32"/>
      <c r="T9" s="32"/>
      <c r="U9" s="32"/>
      <c r="V9" s="32"/>
      <c r="W9" s="32"/>
      <c r="X9" s="32"/>
      <c r="Y9" s="204">
        <v>20</v>
      </c>
      <c r="Z9" s="209"/>
      <c r="AA9" s="186"/>
      <c r="AB9" s="32"/>
    </row>
    <row r="10" spans="1:28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40</v>
      </c>
      <c r="L10" s="26">
        <f t="shared" si="0"/>
        <v>20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204"/>
      <c r="Z10" s="209">
        <v>20</v>
      </c>
      <c r="AA10" s="186"/>
      <c r="AB10" s="32"/>
    </row>
    <row r="11" spans="1:28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>
        <v>10</v>
      </c>
      <c r="L11" s="26">
        <f t="shared" si="0"/>
        <v>10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204"/>
      <c r="Z11" s="209"/>
      <c r="AA11" s="186"/>
      <c r="AB11" s="32"/>
    </row>
    <row r="12" spans="1:28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>
        <v>10</v>
      </c>
      <c r="L12" s="26">
        <f t="shared" si="0"/>
        <v>10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204"/>
      <c r="Z12" s="209"/>
      <c r="AA12" s="186"/>
      <c r="AB12" s="32"/>
    </row>
    <row r="13" spans="1:28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>
        <v>20</v>
      </c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>
        <v>20</v>
      </c>
      <c r="X13" s="32"/>
      <c r="Y13" s="204"/>
      <c r="Z13" s="209"/>
      <c r="AA13" s="186"/>
      <c r="AB13" s="32"/>
    </row>
    <row r="14" spans="1:28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70</v>
      </c>
      <c r="L14" s="26">
        <f t="shared" si="0"/>
        <v>0</v>
      </c>
      <c r="M14" s="27" t="str">
        <f t="shared" si="1"/>
        <v>OK</v>
      </c>
      <c r="N14" s="32"/>
      <c r="O14" s="32">
        <v>30</v>
      </c>
      <c r="P14" s="32"/>
      <c r="Q14" s="32"/>
      <c r="R14" s="32"/>
      <c r="S14" s="32"/>
      <c r="T14" s="32"/>
      <c r="U14" s="32"/>
      <c r="V14" s="32"/>
      <c r="W14" s="32">
        <v>40</v>
      </c>
      <c r="X14" s="32"/>
      <c r="Y14" s="204"/>
      <c r="Z14" s="209"/>
      <c r="AA14" s="186"/>
      <c r="AB14" s="32"/>
    </row>
    <row r="15" spans="1:28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30</v>
      </c>
      <c r="L15" s="26">
        <f t="shared" si="0"/>
        <v>0</v>
      </c>
      <c r="M15" s="27" t="str">
        <f t="shared" si="1"/>
        <v>OK</v>
      </c>
      <c r="N15" s="32"/>
      <c r="O15" s="32">
        <v>10</v>
      </c>
      <c r="P15" s="32"/>
      <c r="Q15" s="32"/>
      <c r="R15" s="32"/>
      <c r="S15" s="32"/>
      <c r="T15" s="32"/>
      <c r="U15" s="32"/>
      <c r="V15" s="32"/>
      <c r="W15" s="32">
        <v>10</v>
      </c>
      <c r="X15" s="32"/>
      <c r="Y15" s="204"/>
      <c r="Z15" s="209">
        <v>10</v>
      </c>
      <c r="AA15" s="186"/>
      <c r="AB15" s="32"/>
    </row>
    <row r="16" spans="1:28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50</v>
      </c>
      <c r="L16" s="26">
        <f t="shared" si="0"/>
        <v>25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>
        <v>25</v>
      </c>
      <c r="X16" s="32"/>
      <c r="Y16" s="204"/>
      <c r="Z16" s="209"/>
      <c r="AA16" s="186"/>
      <c r="AB16" s="32"/>
    </row>
    <row r="17" spans="1:28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90</v>
      </c>
      <c r="L17" s="26">
        <f t="shared" si="0"/>
        <v>0</v>
      </c>
      <c r="M17" s="27" t="str">
        <f t="shared" si="1"/>
        <v>OK</v>
      </c>
      <c r="N17" s="32"/>
      <c r="O17" s="32">
        <v>40</v>
      </c>
      <c r="P17" s="32"/>
      <c r="Q17" s="32"/>
      <c r="R17" s="32"/>
      <c r="S17" s="32"/>
      <c r="T17" s="32"/>
      <c r="U17" s="32"/>
      <c r="V17" s="32"/>
      <c r="W17" s="32">
        <v>50</v>
      </c>
      <c r="X17" s="32"/>
      <c r="Y17" s="204"/>
      <c r="Z17" s="209"/>
      <c r="AA17" s="186"/>
      <c r="AB17" s="32"/>
    </row>
    <row r="18" spans="1:28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50</v>
      </c>
      <c r="L18" s="26">
        <f t="shared" si="0"/>
        <v>25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>
        <v>25</v>
      </c>
      <c r="X18" s="32"/>
      <c r="Y18" s="204"/>
      <c r="Z18" s="209"/>
      <c r="AA18" s="186"/>
      <c r="AB18" s="32"/>
    </row>
    <row r="19" spans="1:28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25</v>
      </c>
      <c r="L19" s="26">
        <f t="shared" si="0"/>
        <v>15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204">
        <v>10</v>
      </c>
      <c r="Z19" s="209"/>
      <c r="AA19" s="186"/>
      <c r="AB19" s="32"/>
    </row>
    <row r="20" spans="1:28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25</v>
      </c>
      <c r="L20" s="26">
        <f t="shared" si="0"/>
        <v>15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204">
        <v>10</v>
      </c>
      <c r="Z20" s="209"/>
      <c r="AA20" s="186"/>
      <c r="AB20" s="32"/>
    </row>
    <row r="21" spans="1:28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25</v>
      </c>
      <c r="L21" s="26">
        <f t="shared" si="0"/>
        <v>15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204">
        <v>10</v>
      </c>
      <c r="Z21" s="209"/>
      <c r="AA21" s="186"/>
      <c r="AB21" s="32"/>
    </row>
    <row r="22" spans="1:28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120</v>
      </c>
      <c r="L22" s="26">
        <f t="shared" si="0"/>
        <v>120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204"/>
      <c r="Z22" s="209"/>
      <c r="AA22" s="186"/>
      <c r="AB22" s="32"/>
    </row>
    <row r="23" spans="1:28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80</v>
      </c>
      <c r="L23" s="26">
        <f t="shared" si="0"/>
        <v>40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>
        <v>40</v>
      </c>
      <c r="W23" s="32"/>
      <c r="X23" s="32"/>
      <c r="Y23" s="204"/>
      <c r="Z23" s="209"/>
      <c r="AA23" s="186"/>
      <c r="AB23" s="32"/>
    </row>
    <row r="24" spans="1:28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204"/>
      <c r="Z24" s="209"/>
      <c r="AA24" s="186"/>
      <c r="AB24" s="32"/>
    </row>
    <row r="25" spans="1:28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>
        <v>7</v>
      </c>
      <c r="L25" s="26">
        <f t="shared" si="0"/>
        <v>7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204"/>
      <c r="Z25" s="209"/>
      <c r="AA25" s="186"/>
      <c r="AB25" s="32"/>
    </row>
    <row r="26" spans="1:28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>
        <v>30</v>
      </c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>
        <v>15</v>
      </c>
      <c r="V26" s="32"/>
      <c r="W26" s="32"/>
      <c r="X26" s="32"/>
      <c r="Y26" s="204">
        <v>15</v>
      </c>
      <c r="Z26" s="209"/>
      <c r="AA26" s="186"/>
      <c r="AB26" s="32"/>
    </row>
    <row r="27" spans="1:28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40</v>
      </c>
      <c r="L27" s="26">
        <f t="shared" si="0"/>
        <v>0</v>
      </c>
      <c r="M27" s="27" t="str">
        <f t="shared" si="1"/>
        <v>OK</v>
      </c>
      <c r="N27" s="32"/>
      <c r="O27" s="32"/>
      <c r="P27" s="32">
        <v>20</v>
      </c>
      <c r="Q27" s="32"/>
      <c r="R27" s="32"/>
      <c r="S27" s="32"/>
      <c r="T27" s="32"/>
      <c r="U27" s="32">
        <v>20</v>
      </c>
      <c r="V27" s="32"/>
      <c r="W27" s="32"/>
      <c r="X27" s="32"/>
      <c r="Y27" s="204"/>
      <c r="Z27" s="209"/>
      <c r="AA27" s="186"/>
      <c r="AB27" s="32"/>
    </row>
    <row r="28" spans="1:28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30</v>
      </c>
      <c r="L28" s="26">
        <f t="shared" si="0"/>
        <v>30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204"/>
      <c r="Z28" s="209"/>
      <c r="AA28" s="186"/>
      <c r="AB28" s="32"/>
    </row>
    <row r="29" spans="1:28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f>15-10</f>
        <v>5</v>
      </c>
      <c r="L29" s="26">
        <f t="shared" si="0"/>
        <v>5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204"/>
      <c r="Z29" s="209"/>
      <c r="AA29" s="186"/>
      <c r="AB29" s="32"/>
    </row>
    <row r="30" spans="1:28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f>15-10</f>
        <v>5</v>
      </c>
      <c r="L30" s="26">
        <f t="shared" si="0"/>
        <v>5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204"/>
      <c r="Z30" s="209"/>
      <c r="AA30" s="186"/>
      <c r="AB30" s="32"/>
    </row>
    <row r="31" spans="1:28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20</v>
      </c>
      <c r="L31" s="26">
        <f t="shared" si="0"/>
        <v>10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204">
        <v>10</v>
      </c>
      <c r="Z31" s="209"/>
      <c r="AA31" s="186"/>
      <c r="AB31" s="32"/>
    </row>
    <row r="32" spans="1:28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2000-200</f>
        <v>1800</v>
      </c>
      <c r="L32" s="26">
        <f t="shared" si="0"/>
        <v>0</v>
      </c>
      <c r="M32" s="27" t="str">
        <f t="shared" si="1"/>
        <v>OK</v>
      </c>
      <c r="N32" s="32"/>
      <c r="O32" s="32">
        <v>600</v>
      </c>
      <c r="P32" s="32"/>
      <c r="Q32" s="32"/>
      <c r="R32" s="32"/>
      <c r="S32" s="32"/>
      <c r="T32" s="32"/>
      <c r="U32" s="32"/>
      <c r="V32" s="32"/>
      <c r="W32" s="32">
        <v>600</v>
      </c>
      <c r="X32" s="32"/>
      <c r="Y32" s="204"/>
      <c r="Z32" s="209">
        <v>600</v>
      </c>
      <c r="AA32" s="186"/>
      <c r="AB32" s="32"/>
    </row>
    <row r="33" spans="1:28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2000-200</f>
        <v>1800</v>
      </c>
      <c r="L33" s="26">
        <f t="shared" si="0"/>
        <v>0</v>
      </c>
      <c r="M33" s="27" t="str">
        <f t="shared" si="1"/>
        <v>OK</v>
      </c>
      <c r="N33" s="32"/>
      <c r="O33" s="32">
        <v>600</v>
      </c>
      <c r="P33" s="32"/>
      <c r="Q33" s="32"/>
      <c r="R33" s="32"/>
      <c r="S33" s="32"/>
      <c r="T33" s="32"/>
      <c r="U33" s="32"/>
      <c r="V33" s="32"/>
      <c r="W33" s="32">
        <v>600</v>
      </c>
      <c r="X33" s="32"/>
      <c r="Y33" s="204"/>
      <c r="Z33" s="209">
        <v>600</v>
      </c>
      <c r="AA33" s="186"/>
      <c r="AB33" s="32"/>
    </row>
    <row r="34" spans="1:28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300</v>
      </c>
      <c r="L34" s="26">
        <f t="shared" si="0"/>
        <v>0</v>
      </c>
      <c r="M34" s="27" t="str">
        <f t="shared" si="1"/>
        <v>OK</v>
      </c>
      <c r="N34" s="32"/>
      <c r="O34" s="32">
        <v>100</v>
      </c>
      <c r="P34" s="32"/>
      <c r="Q34" s="32"/>
      <c r="R34" s="32"/>
      <c r="S34" s="32"/>
      <c r="T34" s="32"/>
      <c r="U34" s="32"/>
      <c r="V34" s="32"/>
      <c r="W34" s="32">
        <v>100</v>
      </c>
      <c r="X34" s="32"/>
      <c r="Y34" s="204"/>
      <c r="Z34" s="209">
        <v>100</v>
      </c>
      <c r="AA34" s="186"/>
      <c r="AB34" s="32"/>
    </row>
    <row r="35" spans="1:28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500</v>
      </c>
      <c r="L35" s="26">
        <f t="shared" si="0"/>
        <v>150</v>
      </c>
      <c r="M35" s="27" t="str">
        <f t="shared" si="1"/>
        <v>OK</v>
      </c>
      <c r="N35" s="32"/>
      <c r="O35" s="32">
        <v>100</v>
      </c>
      <c r="P35" s="32"/>
      <c r="Q35" s="32"/>
      <c r="R35" s="32"/>
      <c r="S35" s="32"/>
      <c r="T35" s="32"/>
      <c r="U35" s="32"/>
      <c r="V35" s="32"/>
      <c r="W35" s="32">
        <v>100</v>
      </c>
      <c r="X35" s="32"/>
      <c r="Y35" s="204"/>
      <c r="Z35" s="209">
        <v>150</v>
      </c>
      <c r="AA35" s="186"/>
      <c r="AB35" s="32"/>
    </row>
    <row r="36" spans="1:28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20</v>
      </c>
      <c r="L36" s="26">
        <f t="shared" si="0"/>
        <v>0</v>
      </c>
      <c r="M36" s="27" t="str">
        <f t="shared" si="1"/>
        <v>OK</v>
      </c>
      <c r="N36" s="32"/>
      <c r="O36" s="32"/>
      <c r="P36" s="32">
        <v>10</v>
      </c>
      <c r="Q36" s="32"/>
      <c r="R36" s="32"/>
      <c r="S36" s="32"/>
      <c r="T36" s="32"/>
      <c r="U36" s="32"/>
      <c r="V36" s="32"/>
      <c r="W36" s="32"/>
      <c r="X36" s="32"/>
      <c r="Y36" s="204">
        <v>10</v>
      </c>
      <c r="Z36" s="209"/>
      <c r="AA36" s="186"/>
      <c r="AB36" s="32"/>
    </row>
    <row r="37" spans="1:28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20</v>
      </c>
      <c r="L37" s="26">
        <f t="shared" si="0"/>
        <v>0</v>
      </c>
      <c r="M37" s="27" t="str">
        <f t="shared" si="1"/>
        <v>OK</v>
      </c>
      <c r="N37" s="32"/>
      <c r="O37" s="32"/>
      <c r="P37" s="32">
        <v>10</v>
      </c>
      <c r="Q37" s="32"/>
      <c r="R37" s="32"/>
      <c r="S37" s="32"/>
      <c r="T37" s="32"/>
      <c r="U37" s="32"/>
      <c r="V37" s="32"/>
      <c r="W37" s="32"/>
      <c r="X37" s="32"/>
      <c r="Y37" s="204">
        <v>10</v>
      </c>
      <c r="Z37" s="209"/>
      <c r="AA37" s="186"/>
      <c r="AB37" s="32"/>
    </row>
    <row r="38" spans="1:28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20</v>
      </c>
      <c r="L38" s="26">
        <f t="shared" si="0"/>
        <v>0</v>
      </c>
      <c r="M38" s="27" t="str">
        <f t="shared" si="1"/>
        <v>OK</v>
      </c>
      <c r="N38" s="32"/>
      <c r="O38" s="32"/>
      <c r="P38" s="32">
        <v>10</v>
      </c>
      <c r="Q38" s="32"/>
      <c r="R38" s="32"/>
      <c r="S38" s="32"/>
      <c r="T38" s="32"/>
      <c r="U38" s="32"/>
      <c r="V38" s="32"/>
      <c r="W38" s="32"/>
      <c r="X38" s="32"/>
      <c r="Y38" s="204">
        <v>10</v>
      </c>
      <c r="Z38" s="209"/>
      <c r="AA38" s="186"/>
      <c r="AB38" s="32"/>
    </row>
    <row r="39" spans="1:28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20</v>
      </c>
      <c r="L39" s="26">
        <f t="shared" si="0"/>
        <v>0</v>
      </c>
      <c r="M39" s="27" t="str">
        <f t="shared" si="1"/>
        <v>OK</v>
      </c>
      <c r="N39" s="32"/>
      <c r="O39" s="32"/>
      <c r="P39" s="32">
        <v>10</v>
      </c>
      <c r="Q39" s="32"/>
      <c r="R39" s="32"/>
      <c r="S39" s="32"/>
      <c r="T39" s="32"/>
      <c r="U39" s="32"/>
      <c r="V39" s="32"/>
      <c r="W39" s="32"/>
      <c r="X39" s="32"/>
      <c r="Y39" s="204">
        <v>10</v>
      </c>
      <c r="Z39" s="209"/>
      <c r="AA39" s="186"/>
      <c r="AB39" s="32"/>
    </row>
    <row r="40" spans="1:28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20</v>
      </c>
      <c r="L40" s="26">
        <f t="shared" si="0"/>
        <v>0</v>
      </c>
      <c r="M40" s="27" t="str">
        <f t="shared" si="1"/>
        <v>OK</v>
      </c>
      <c r="N40" s="32"/>
      <c r="O40" s="32"/>
      <c r="P40" s="32">
        <v>20</v>
      </c>
      <c r="Q40" s="32"/>
      <c r="R40" s="32"/>
      <c r="S40" s="32"/>
      <c r="T40" s="32"/>
      <c r="U40" s="32"/>
      <c r="V40" s="32"/>
      <c r="W40" s="32"/>
      <c r="X40" s="32"/>
      <c r="Y40" s="204">
        <v>0</v>
      </c>
      <c r="Z40" s="209"/>
      <c r="AA40" s="186"/>
      <c r="AB40" s="32"/>
    </row>
    <row r="41" spans="1:28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130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>
        <v>60</v>
      </c>
      <c r="V41" s="32"/>
      <c r="W41" s="32"/>
      <c r="X41" s="32"/>
      <c r="Y41" s="204">
        <v>70</v>
      </c>
      <c r="Z41" s="209"/>
      <c r="AA41" s="186"/>
      <c r="AB41" s="32"/>
    </row>
    <row r="42" spans="1:28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50</v>
      </c>
      <c r="L42" s="26">
        <f t="shared" si="0"/>
        <v>0</v>
      </c>
      <c r="M42" s="27" t="str">
        <f t="shared" si="1"/>
        <v>OK</v>
      </c>
      <c r="N42" s="32"/>
      <c r="O42" s="32"/>
      <c r="P42" s="32">
        <v>20</v>
      </c>
      <c r="Q42" s="32"/>
      <c r="R42" s="32"/>
      <c r="S42" s="32"/>
      <c r="T42" s="32"/>
      <c r="U42" s="32">
        <v>15</v>
      </c>
      <c r="V42" s="32"/>
      <c r="W42" s="32"/>
      <c r="X42" s="32"/>
      <c r="Y42" s="204">
        <v>15</v>
      </c>
      <c r="Z42" s="209"/>
      <c r="AA42" s="186"/>
      <c r="AB42" s="32"/>
    </row>
    <row r="43" spans="1:28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50</v>
      </c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>
        <v>25</v>
      </c>
      <c r="V43" s="32"/>
      <c r="W43" s="32"/>
      <c r="X43" s="32"/>
      <c r="Y43" s="204">
        <v>25</v>
      </c>
      <c r="Z43" s="209"/>
      <c r="AA43" s="186"/>
      <c r="AB43" s="32"/>
    </row>
    <row r="44" spans="1:28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50</v>
      </c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>
        <v>25</v>
      </c>
      <c r="V44" s="32"/>
      <c r="W44" s="32"/>
      <c r="X44" s="32"/>
      <c r="Y44" s="204">
        <v>25</v>
      </c>
      <c r="Z44" s="209"/>
      <c r="AA44" s="186"/>
      <c r="AB44" s="32"/>
    </row>
    <row r="45" spans="1:28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10</v>
      </c>
      <c r="L45" s="26">
        <f t="shared" si="0"/>
        <v>0</v>
      </c>
      <c r="M45" s="27" t="str">
        <f t="shared" si="1"/>
        <v>OK</v>
      </c>
      <c r="N45" s="32"/>
      <c r="O45" s="32"/>
      <c r="P45" s="32">
        <v>4</v>
      </c>
      <c r="Q45" s="32"/>
      <c r="R45" s="32"/>
      <c r="S45" s="32"/>
      <c r="T45" s="32"/>
      <c r="U45" s="32"/>
      <c r="V45" s="32"/>
      <c r="W45" s="32"/>
      <c r="X45" s="32"/>
      <c r="Y45" s="204">
        <v>6</v>
      </c>
      <c r="Z45" s="209"/>
      <c r="AA45" s="186"/>
      <c r="AB45" s="32"/>
    </row>
    <row r="46" spans="1:28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>
        <v>10</v>
      </c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204">
        <v>10</v>
      </c>
      <c r="Z46" s="209"/>
      <c r="AA46" s="186"/>
      <c r="AB46" s="32"/>
    </row>
    <row r="47" spans="1:28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>
        <v>10</v>
      </c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204">
        <v>10</v>
      </c>
      <c r="Z47" s="209"/>
      <c r="AA47" s="186"/>
      <c r="AB47" s="32"/>
    </row>
    <row r="48" spans="1:28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>
        <v>10</v>
      </c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204">
        <v>10</v>
      </c>
      <c r="Z48" s="209"/>
      <c r="AA48" s="186"/>
      <c r="AB48" s="32"/>
    </row>
    <row r="49" spans="1:28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>
        <v>10</v>
      </c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204">
        <v>10</v>
      </c>
      <c r="Z49" s="209"/>
      <c r="AA49" s="186"/>
      <c r="AB49" s="32"/>
    </row>
    <row r="50" spans="1:28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>
        <v>10</v>
      </c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04">
        <v>10</v>
      </c>
      <c r="Z50" s="209"/>
      <c r="AA50" s="186"/>
      <c r="AB50" s="32"/>
    </row>
    <row r="51" spans="1:28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30</v>
      </c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204">
        <v>30</v>
      </c>
      <c r="Z51" s="209"/>
      <c r="AA51" s="186"/>
      <c r="AB51" s="32"/>
    </row>
    <row r="52" spans="1:28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>
        <v>5</v>
      </c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04">
        <v>5</v>
      </c>
      <c r="Z52" s="209"/>
      <c r="AA52" s="186"/>
      <c r="AB52" s="32"/>
    </row>
    <row r="53" spans="1:28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>
        <v>3</v>
      </c>
      <c r="L53" s="26">
        <f t="shared" si="0"/>
        <v>1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204">
        <v>2</v>
      </c>
      <c r="Z53" s="209"/>
      <c r="AA53" s="186"/>
      <c r="AB53" s="32"/>
    </row>
    <row r="54" spans="1:28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04"/>
      <c r="Z54" s="209"/>
      <c r="AA54" s="186"/>
      <c r="AB54" s="32"/>
    </row>
    <row r="55" spans="1:28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/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204"/>
      <c r="Z55" s="209"/>
      <c r="AA55" s="186"/>
      <c r="AB55" s="32"/>
    </row>
    <row r="56" spans="1:28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204"/>
      <c r="Z56" s="209"/>
      <c r="AA56" s="186"/>
      <c r="AB56" s="32"/>
    </row>
    <row r="57" spans="1:28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204"/>
      <c r="Z57" s="209"/>
      <c r="AA57" s="186"/>
      <c r="AB57" s="32"/>
    </row>
    <row r="58" spans="1:28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200</v>
      </c>
      <c r="L58" s="26">
        <f t="shared" si="0"/>
        <v>116</v>
      </c>
      <c r="M58" s="27" t="str">
        <f t="shared" si="1"/>
        <v>OK</v>
      </c>
      <c r="N58" s="32"/>
      <c r="O58" s="32"/>
      <c r="P58" s="32"/>
      <c r="Q58" s="32">
        <v>84</v>
      </c>
      <c r="R58" s="32"/>
      <c r="S58" s="32"/>
      <c r="T58" s="32"/>
      <c r="U58" s="32"/>
      <c r="V58" s="32"/>
      <c r="W58" s="32"/>
      <c r="X58" s="32"/>
      <c r="Y58" s="204"/>
      <c r="Z58" s="209"/>
      <c r="AA58" s="186"/>
      <c r="AB58" s="32"/>
    </row>
    <row r="59" spans="1:28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200</v>
      </c>
      <c r="L59" s="26">
        <f t="shared" si="0"/>
        <v>116</v>
      </c>
      <c r="M59" s="27" t="str">
        <f t="shared" si="1"/>
        <v>OK</v>
      </c>
      <c r="N59" s="32"/>
      <c r="O59" s="32"/>
      <c r="P59" s="32"/>
      <c r="Q59" s="32">
        <v>84</v>
      </c>
      <c r="R59" s="32"/>
      <c r="S59" s="32"/>
      <c r="T59" s="32"/>
      <c r="U59" s="32"/>
      <c r="V59" s="32"/>
      <c r="W59" s="32"/>
      <c r="X59" s="32"/>
      <c r="Y59" s="204"/>
      <c r="Z59" s="209"/>
      <c r="AA59" s="186"/>
      <c r="AB59" s="32"/>
    </row>
    <row r="60" spans="1:28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200</v>
      </c>
      <c r="L60" s="26">
        <f t="shared" si="0"/>
        <v>164</v>
      </c>
      <c r="M60" s="27" t="str">
        <f t="shared" si="1"/>
        <v>OK</v>
      </c>
      <c r="N60" s="32"/>
      <c r="O60" s="32"/>
      <c r="P60" s="32"/>
      <c r="Q60" s="32">
        <v>36</v>
      </c>
      <c r="R60" s="32"/>
      <c r="S60" s="32"/>
      <c r="T60" s="32"/>
      <c r="U60" s="32"/>
      <c r="V60" s="32"/>
      <c r="W60" s="32"/>
      <c r="X60" s="32"/>
      <c r="Y60" s="204"/>
      <c r="Z60" s="209"/>
      <c r="AA60" s="186"/>
      <c r="AB60" s="32"/>
    </row>
    <row r="61" spans="1:28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200</v>
      </c>
      <c r="L61" s="26">
        <f t="shared" si="0"/>
        <v>164</v>
      </c>
      <c r="M61" s="27" t="str">
        <f t="shared" si="1"/>
        <v>OK</v>
      </c>
      <c r="N61" s="32"/>
      <c r="O61" s="32"/>
      <c r="P61" s="32"/>
      <c r="Q61" s="32">
        <v>36</v>
      </c>
      <c r="R61" s="32"/>
      <c r="S61" s="32"/>
      <c r="T61" s="32"/>
      <c r="U61" s="32"/>
      <c r="V61" s="32"/>
      <c r="W61" s="32"/>
      <c r="X61" s="32"/>
      <c r="Y61" s="204"/>
      <c r="Z61" s="209"/>
      <c r="AA61" s="186"/>
      <c r="AB61" s="32"/>
    </row>
    <row r="62" spans="1:28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10</v>
      </c>
      <c r="L62" s="26">
        <f t="shared" si="0"/>
        <v>10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204"/>
      <c r="Z62" s="209"/>
      <c r="AA62" s="186"/>
      <c r="AB62" s="32"/>
    </row>
    <row r="63" spans="1:28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100</v>
      </c>
      <c r="L63" s="26">
        <f t="shared" si="0"/>
        <v>100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204"/>
      <c r="Z63" s="209"/>
      <c r="AA63" s="186"/>
      <c r="AB63" s="32"/>
    </row>
    <row r="64" spans="1:28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>
        <v>100</v>
      </c>
      <c r="L64" s="26">
        <f t="shared" si="0"/>
        <v>100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204"/>
      <c r="Z64" s="209"/>
      <c r="AA64" s="186"/>
      <c r="AB64" s="32"/>
    </row>
    <row r="65" spans="1:28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>
        <v>200</v>
      </c>
      <c r="L65" s="26">
        <f t="shared" si="0"/>
        <v>200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204"/>
      <c r="Z65" s="209"/>
      <c r="AA65" s="186"/>
      <c r="AB65" s="32"/>
    </row>
    <row r="66" spans="1:28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100</v>
      </c>
      <c r="L66" s="26">
        <f t="shared" si="0"/>
        <v>100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204"/>
      <c r="Z66" s="209"/>
      <c r="AA66" s="186"/>
      <c r="AB66" s="32"/>
    </row>
    <row r="67" spans="1:28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50</v>
      </c>
      <c r="L67" s="26">
        <f t="shared" si="0"/>
        <v>50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204"/>
      <c r="Z67" s="209"/>
      <c r="AA67" s="186"/>
      <c r="AB67" s="32"/>
    </row>
    <row r="68" spans="1:28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>
        <v>10</v>
      </c>
      <c r="L68" s="26">
        <f t="shared" ref="L68:L131" si="2">K68-(SUM(N68:AA68))</f>
        <v>10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204"/>
      <c r="Z68" s="209"/>
      <c r="AA68" s="186"/>
      <c r="AB68" s="32"/>
    </row>
    <row r="69" spans="1:28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20</v>
      </c>
      <c r="L69" s="26">
        <f t="shared" si="2"/>
        <v>20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204"/>
      <c r="Z69" s="209"/>
      <c r="AA69" s="186"/>
      <c r="AB69" s="32"/>
    </row>
    <row r="70" spans="1:28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30</v>
      </c>
      <c r="L70" s="26">
        <f t="shared" si="2"/>
        <v>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>
        <v>30</v>
      </c>
      <c r="W70" s="32"/>
      <c r="X70" s="32"/>
      <c r="Y70" s="204"/>
      <c r="Z70" s="209"/>
      <c r="AA70" s="186"/>
      <c r="AB70" s="32"/>
    </row>
    <row r="71" spans="1:28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20</v>
      </c>
      <c r="L71" s="26">
        <f t="shared" si="2"/>
        <v>20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204"/>
      <c r="Z71" s="209"/>
      <c r="AA71" s="186"/>
      <c r="AB71" s="32"/>
    </row>
    <row r="72" spans="1:28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50</v>
      </c>
      <c r="L72" s="26">
        <f t="shared" si="2"/>
        <v>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>
        <v>50</v>
      </c>
      <c r="W72" s="32"/>
      <c r="X72" s="32"/>
      <c r="Y72" s="204"/>
      <c r="Z72" s="209"/>
      <c r="AA72" s="186"/>
      <c r="AB72" s="32"/>
    </row>
    <row r="73" spans="1:28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20</v>
      </c>
      <c r="L73" s="26">
        <f t="shared" si="2"/>
        <v>20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204"/>
      <c r="Z73" s="209"/>
      <c r="AA73" s="186"/>
      <c r="AB73" s="32"/>
    </row>
    <row r="74" spans="1:28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10</v>
      </c>
      <c r="L74" s="26">
        <f t="shared" si="2"/>
        <v>10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204"/>
      <c r="Z74" s="209"/>
      <c r="AA74" s="186"/>
      <c r="AB74" s="32"/>
    </row>
    <row r="75" spans="1:28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10</v>
      </c>
      <c r="L75" s="26">
        <f t="shared" si="2"/>
        <v>10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204"/>
      <c r="Z75" s="209"/>
      <c r="AA75" s="186"/>
      <c r="AB75" s="32"/>
    </row>
    <row r="76" spans="1:28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10</v>
      </c>
      <c r="L76" s="26">
        <f t="shared" si="2"/>
        <v>10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204"/>
      <c r="Z76" s="209"/>
      <c r="AA76" s="186"/>
      <c r="AB76" s="32"/>
    </row>
    <row r="77" spans="1:28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20</v>
      </c>
      <c r="L77" s="26">
        <f t="shared" si="2"/>
        <v>10</v>
      </c>
      <c r="M77" s="27" t="str">
        <f t="shared" si="3"/>
        <v>OK</v>
      </c>
      <c r="N77" s="32"/>
      <c r="O77" s="32"/>
      <c r="P77" s="32">
        <v>10</v>
      </c>
      <c r="Q77" s="32"/>
      <c r="R77" s="32"/>
      <c r="S77" s="32"/>
      <c r="T77" s="32"/>
      <c r="U77" s="32"/>
      <c r="V77" s="32"/>
      <c r="W77" s="32"/>
      <c r="X77" s="32"/>
      <c r="Y77" s="204"/>
      <c r="Z77" s="209"/>
      <c r="AA77" s="186"/>
      <c r="AB77" s="32"/>
    </row>
    <row r="78" spans="1:28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10</v>
      </c>
      <c r="L78" s="26">
        <f t="shared" si="2"/>
        <v>5</v>
      </c>
      <c r="M78" s="27" t="str">
        <f t="shared" si="3"/>
        <v>OK</v>
      </c>
      <c r="N78" s="32"/>
      <c r="O78" s="32"/>
      <c r="P78" s="32">
        <v>5</v>
      </c>
      <c r="Q78" s="32"/>
      <c r="R78" s="32"/>
      <c r="S78" s="32"/>
      <c r="T78" s="32"/>
      <c r="U78" s="32"/>
      <c r="V78" s="32"/>
      <c r="W78" s="32"/>
      <c r="X78" s="32"/>
      <c r="Y78" s="204"/>
      <c r="Z78" s="209"/>
      <c r="AA78" s="186"/>
      <c r="AB78" s="32"/>
    </row>
    <row r="79" spans="1:28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200</v>
      </c>
      <c r="L79" s="26">
        <f t="shared" si="2"/>
        <v>50</v>
      </c>
      <c r="M79" s="27" t="str">
        <f t="shared" si="3"/>
        <v>OK</v>
      </c>
      <c r="N79" s="32"/>
      <c r="O79" s="32"/>
      <c r="P79" s="32">
        <v>20</v>
      </c>
      <c r="Q79" s="32"/>
      <c r="R79" s="32"/>
      <c r="S79" s="32"/>
      <c r="T79" s="32"/>
      <c r="U79" s="32">
        <v>30</v>
      </c>
      <c r="V79" s="32"/>
      <c r="W79" s="32"/>
      <c r="X79" s="32"/>
      <c r="Y79" s="210">
        <v>100</v>
      </c>
      <c r="Z79" s="209"/>
      <c r="AA79" s="186"/>
      <c r="AB79" s="32"/>
    </row>
    <row r="80" spans="1:28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100</v>
      </c>
      <c r="L80" s="26">
        <f t="shared" si="2"/>
        <v>0</v>
      </c>
      <c r="M80" s="27" t="str">
        <f t="shared" si="3"/>
        <v>OK</v>
      </c>
      <c r="N80" s="32"/>
      <c r="O80" s="32"/>
      <c r="P80" s="32">
        <v>30</v>
      </c>
      <c r="Q80" s="32"/>
      <c r="R80" s="32"/>
      <c r="S80" s="32"/>
      <c r="T80" s="32"/>
      <c r="U80" s="32">
        <v>30</v>
      </c>
      <c r="V80" s="32"/>
      <c r="W80" s="32"/>
      <c r="X80" s="32"/>
      <c r="Y80" s="210">
        <v>40</v>
      </c>
      <c r="Z80" s="209"/>
      <c r="AA80" s="186"/>
      <c r="AB80" s="32"/>
    </row>
    <row r="81" spans="1:28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>
        <v>5</v>
      </c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10">
        <v>5</v>
      </c>
      <c r="Z81" s="209"/>
      <c r="AA81" s="186"/>
      <c r="AB81" s="32"/>
    </row>
    <row r="82" spans="1:28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>
        <v>10</v>
      </c>
      <c r="L82" s="26">
        <f t="shared" si="2"/>
        <v>0</v>
      </c>
      <c r="M82" s="27" t="str">
        <f t="shared" si="3"/>
        <v>OK</v>
      </c>
      <c r="N82" s="32"/>
      <c r="O82" s="32"/>
      <c r="P82" s="32">
        <v>4</v>
      </c>
      <c r="Q82" s="32"/>
      <c r="R82" s="32"/>
      <c r="S82" s="32"/>
      <c r="T82" s="32"/>
      <c r="U82" s="32"/>
      <c r="V82" s="32"/>
      <c r="W82" s="32"/>
      <c r="X82" s="32"/>
      <c r="Y82" s="210">
        <v>6</v>
      </c>
      <c r="Z82" s="209"/>
      <c r="AA82" s="186"/>
      <c r="AB82" s="32"/>
    </row>
    <row r="83" spans="1:28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30</v>
      </c>
      <c r="L83" s="26">
        <f t="shared" si="2"/>
        <v>0</v>
      </c>
      <c r="M83" s="27" t="str">
        <f t="shared" si="3"/>
        <v>OK</v>
      </c>
      <c r="N83" s="32"/>
      <c r="O83" s="32"/>
      <c r="P83" s="32">
        <v>10</v>
      </c>
      <c r="Q83" s="32"/>
      <c r="R83" s="32"/>
      <c r="S83" s="32"/>
      <c r="T83" s="32"/>
      <c r="U83" s="32"/>
      <c r="V83" s="32"/>
      <c r="W83" s="32"/>
      <c r="X83" s="32"/>
      <c r="Y83" s="210">
        <v>20</v>
      </c>
      <c r="Z83" s="209"/>
      <c r="AA83" s="186"/>
      <c r="AB83" s="32"/>
    </row>
    <row r="84" spans="1:28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20</v>
      </c>
      <c r="L84" s="26">
        <f t="shared" si="2"/>
        <v>0</v>
      </c>
      <c r="M84" s="27" t="str">
        <f t="shared" si="3"/>
        <v>OK</v>
      </c>
      <c r="N84" s="32"/>
      <c r="O84" s="32"/>
      <c r="P84" s="32">
        <v>10</v>
      </c>
      <c r="Q84" s="32"/>
      <c r="R84" s="32"/>
      <c r="S84" s="32"/>
      <c r="T84" s="32"/>
      <c r="U84" s="32"/>
      <c r="V84" s="32"/>
      <c r="W84" s="32"/>
      <c r="X84" s="32"/>
      <c r="Y84" s="210">
        <v>10</v>
      </c>
      <c r="Z84" s="209"/>
      <c r="AA84" s="186"/>
      <c r="AB84" s="32"/>
    </row>
    <row r="85" spans="1:28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>
        <v>15</v>
      </c>
      <c r="L85" s="26">
        <f t="shared" si="2"/>
        <v>0</v>
      </c>
      <c r="M85" s="27" t="str">
        <f t="shared" si="3"/>
        <v>OK</v>
      </c>
      <c r="N85" s="32"/>
      <c r="O85" s="32"/>
      <c r="P85" s="32">
        <v>5</v>
      </c>
      <c r="Q85" s="32"/>
      <c r="R85" s="32"/>
      <c r="S85" s="32"/>
      <c r="T85" s="32"/>
      <c r="U85" s="32"/>
      <c r="V85" s="32"/>
      <c r="W85" s="32"/>
      <c r="X85" s="32"/>
      <c r="Y85" s="210">
        <v>10</v>
      </c>
      <c r="Z85" s="209"/>
      <c r="AA85" s="186"/>
      <c r="AB85" s="32"/>
    </row>
    <row r="86" spans="1:28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1200</v>
      </c>
      <c r="L86" s="26">
        <f t="shared" si="2"/>
        <v>1200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204"/>
      <c r="Z86" s="209"/>
      <c r="AA86" s="186"/>
      <c r="AB86" s="32"/>
    </row>
    <row r="87" spans="1:28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1000</v>
      </c>
      <c r="L87" s="26">
        <f t="shared" si="2"/>
        <v>850</v>
      </c>
      <c r="M87" s="27" t="str">
        <f t="shared" si="3"/>
        <v>OK</v>
      </c>
      <c r="N87" s="32"/>
      <c r="O87" s="32"/>
      <c r="P87" s="32"/>
      <c r="Q87" s="32">
        <v>150</v>
      </c>
      <c r="R87" s="32"/>
      <c r="S87" s="32"/>
      <c r="T87" s="32"/>
      <c r="U87" s="32"/>
      <c r="V87" s="32"/>
      <c r="W87" s="32"/>
      <c r="X87" s="32"/>
      <c r="Y87" s="204"/>
      <c r="Z87" s="209"/>
      <c r="AA87" s="186"/>
      <c r="AB87" s="32"/>
    </row>
    <row r="88" spans="1:28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4000</v>
      </c>
      <c r="L88" s="26">
        <f t="shared" si="2"/>
        <v>3600</v>
      </c>
      <c r="M88" s="27" t="str">
        <f t="shared" si="3"/>
        <v>OK</v>
      </c>
      <c r="N88" s="32"/>
      <c r="O88" s="32"/>
      <c r="P88" s="32"/>
      <c r="Q88" s="32">
        <v>400</v>
      </c>
      <c r="R88" s="32"/>
      <c r="S88" s="32"/>
      <c r="T88" s="32"/>
      <c r="U88" s="32"/>
      <c r="V88" s="32"/>
      <c r="W88" s="32"/>
      <c r="X88" s="32"/>
      <c r="Y88" s="204"/>
      <c r="Z88" s="209"/>
      <c r="AA88" s="186"/>
      <c r="AB88" s="32"/>
    </row>
    <row r="89" spans="1:28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>
        <v>3</v>
      </c>
      <c r="L89" s="26">
        <f t="shared" si="2"/>
        <v>3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204"/>
      <c r="Z89" s="209"/>
      <c r="AA89" s="186"/>
      <c r="AB89" s="32"/>
    </row>
    <row r="90" spans="1:28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204"/>
      <c r="Z90" s="209"/>
      <c r="AA90" s="186"/>
      <c r="AB90" s="32"/>
    </row>
    <row r="91" spans="1:28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204"/>
      <c r="Z91" s="209"/>
      <c r="AA91" s="186"/>
      <c r="AB91" s="32"/>
    </row>
    <row r="92" spans="1:28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20</v>
      </c>
      <c r="L92" s="26">
        <f t="shared" si="2"/>
        <v>20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204"/>
      <c r="Z92" s="209"/>
      <c r="AA92" s="186"/>
      <c r="AB92" s="32"/>
    </row>
    <row r="93" spans="1:28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20</v>
      </c>
      <c r="L93" s="26">
        <f t="shared" si="2"/>
        <v>20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204"/>
      <c r="Z93" s="209"/>
      <c r="AA93" s="186"/>
      <c r="AB93" s="32"/>
    </row>
    <row r="94" spans="1:28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20</v>
      </c>
      <c r="L94" s="26">
        <f t="shared" si="2"/>
        <v>20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204"/>
      <c r="Z94" s="209"/>
      <c r="AA94" s="186"/>
      <c r="AB94" s="32"/>
    </row>
    <row r="95" spans="1:28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20</v>
      </c>
      <c r="L95" s="26">
        <f t="shared" si="2"/>
        <v>20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204"/>
      <c r="Z95" s="209"/>
      <c r="AA95" s="186"/>
      <c r="AB95" s="32"/>
    </row>
    <row r="96" spans="1:28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20</v>
      </c>
      <c r="L96" s="26">
        <f t="shared" si="2"/>
        <v>20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204"/>
      <c r="Z96" s="209"/>
      <c r="AA96" s="186"/>
      <c r="AB96" s="32"/>
    </row>
    <row r="97" spans="1:28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>
        <v>20</v>
      </c>
      <c r="L97" s="26">
        <f t="shared" si="2"/>
        <v>20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204"/>
      <c r="Z97" s="209"/>
      <c r="AA97" s="186"/>
      <c r="AB97" s="32"/>
    </row>
    <row r="98" spans="1:28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>
        <v>20</v>
      </c>
      <c r="L98" s="26">
        <f t="shared" si="2"/>
        <v>20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204"/>
      <c r="Z98" s="209"/>
      <c r="AA98" s="186"/>
      <c r="AB98" s="32"/>
    </row>
    <row r="99" spans="1:28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>
        <v>20</v>
      </c>
      <c r="L99" s="26">
        <f t="shared" si="2"/>
        <v>20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204"/>
      <c r="Z99" s="209"/>
      <c r="AA99" s="186"/>
      <c r="AB99" s="32"/>
    </row>
    <row r="100" spans="1:28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>
        <v>20</v>
      </c>
      <c r="L100" s="26">
        <f t="shared" si="2"/>
        <v>20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204"/>
      <c r="Z100" s="209"/>
      <c r="AA100" s="186"/>
      <c r="AB100" s="32"/>
    </row>
    <row r="101" spans="1:28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>
        <v>20</v>
      </c>
      <c r="L101" s="26">
        <f t="shared" si="2"/>
        <v>20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204"/>
      <c r="Z101" s="209"/>
      <c r="AA101" s="186"/>
      <c r="AB101" s="32"/>
    </row>
    <row r="102" spans="1:28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>
        <v>20</v>
      </c>
      <c r="L102" s="26">
        <f t="shared" si="2"/>
        <v>20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204"/>
      <c r="Z102" s="209"/>
      <c r="AA102" s="186"/>
      <c r="AB102" s="32"/>
    </row>
    <row r="103" spans="1:28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>
        <v>20</v>
      </c>
      <c r="L103" s="26">
        <f t="shared" si="2"/>
        <v>20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204"/>
      <c r="Z103" s="209"/>
      <c r="AA103" s="186"/>
      <c r="AB103" s="32"/>
    </row>
    <row r="104" spans="1:28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>
        <v>20</v>
      </c>
      <c r="L104" s="26">
        <f t="shared" si="2"/>
        <v>20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04"/>
      <c r="Z104" s="209"/>
      <c r="AA104" s="186"/>
      <c r="AB104" s="32"/>
    </row>
    <row r="105" spans="1:28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>
        <v>20</v>
      </c>
      <c r="L105" s="26">
        <f t="shared" si="2"/>
        <v>20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204"/>
      <c r="Z105" s="209"/>
      <c r="AA105" s="186"/>
      <c r="AB105" s="32"/>
    </row>
    <row r="106" spans="1:28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>
        <v>20</v>
      </c>
      <c r="L106" s="26">
        <f t="shared" si="2"/>
        <v>20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204"/>
      <c r="Z106" s="209"/>
      <c r="AA106" s="186"/>
      <c r="AB106" s="32"/>
    </row>
    <row r="107" spans="1:28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>
        <v>20</v>
      </c>
      <c r="L107" s="26">
        <f t="shared" si="2"/>
        <v>20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204"/>
      <c r="Z107" s="209"/>
      <c r="AA107" s="186"/>
      <c r="AB107" s="32"/>
    </row>
    <row r="108" spans="1:28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04"/>
      <c r="Z108" s="209"/>
      <c r="AA108" s="186"/>
      <c r="AB108" s="32"/>
    </row>
    <row r="109" spans="1:28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10</v>
      </c>
      <c r="L109" s="26">
        <f t="shared" si="2"/>
        <v>9</v>
      </c>
      <c r="M109" s="27" t="str">
        <f t="shared" si="3"/>
        <v>OK</v>
      </c>
      <c r="N109" s="32"/>
      <c r="O109" s="32"/>
      <c r="P109" s="32"/>
      <c r="Q109" s="32">
        <v>1</v>
      </c>
      <c r="R109" s="32"/>
      <c r="S109" s="32"/>
      <c r="T109" s="32"/>
      <c r="U109" s="32"/>
      <c r="V109" s="32"/>
      <c r="W109" s="32"/>
      <c r="X109" s="32"/>
      <c r="Y109" s="204"/>
      <c r="Z109" s="209"/>
      <c r="AA109" s="186"/>
      <c r="AB109" s="32"/>
    </row>
    <row r="110" spans="1:28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>
        <v>10</v>
      </c>
      <c r="L110" s="26">
        <f t="shared" si="2"/>
        <v>9</v>
      </c>
      <c r="M110" s="27" t="str">
        <f t="shared" si="3"/>
        <v>OK</v>
      </c>
      <c r="N110" s="32"/>
      <c r="O110" s="32"/>
      <c r="P110" s="32"/>
      <c r="Q110" s="32">
        <v>1</v>
      </c>
      <c r="R110" s="32"/>
      <c r="S110" s="32"/>
      <c r="T110" s="32"/>
      <c r="U110" s="32"/>
      <c r="V110" s="32"/>
      <c r="W110" s="32"/>
      <c r="X110" s="32"/>
      <c r="Y110" s="204"/>
      <c r="Z110" s="209"/>
      <c r="AA110" s="186"/>
      <c r="AB110" s="32"/>
    </row>
    <row r="111" spans="1:28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>
        <v>10</v>
      </c>
      <c r="L111" s="26">
        <f t="shared" si="2"/>
        <v>9</v>
      </c>
      <c r="M111" s="27" t="str">
        <f t="shared" si="3"/>
        <v>OK</v>
      </c>
      <c r="N111" s="32"/>
      <c r="O111" s="32"/>
      <c r="P111" s="32"/>
      <c r="Q111" s="32">
        <v>1</v>
      </c>
      <c r="R111" s="32"/>
      <c r="S111" s="32"/>
      <c r="T111" s="32"/>
      <c r="U111" s="32"/>
      <c r="V111" s="32"/>
      <c r="W111" s="32"/>
      <c r="X111" s="32"/>
      <c r="Y111" s="204"/>
      <c r="Z111" s="209"/>
      <c r="AA111" s="186"/>
      <c r="AB111" s="32"/>
    </row>
    <row r="112" spans="1:28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10</v>
      </c>
      <c r="L112" s="26">
        <f t="shared" si="2"/>
        <v>9</v>
      </c>
      <c r="M112" s="27" t="str">
        <f t="shared" si="3"/>
        <v>OK</v>
      </c>
      <c r="N112" s="32"/>
      <c r="O112" s="32"/>
      <c r="P112" s="32"/>
      <c r="Q112" s="32">
        <v>1</v>
      </c>
      <c r="R112" s="32"/>
      <c r="S112" s="32"/>
      <c r="T112" s="32"/>
      <c r="U112" s="32"/>
      <c r="V112" s="32"/>
      <c r="W112" s="32"/>
      <c r="X112" s="32"/>
      <c r="Y112" s="204"/>
      <c r="Z112" s="209"/>
      <c r="AA112" s="186"/>
      <c r="AB112" s="32"/>
    </row>
    <row r="113" spans="1:28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10</v>
      </c>
      <c r="L113" s="26">
        <f t="shared" si="2"/>
        <v>9</v>
      </c>
      <c r="M113" s="27" t="str">
        <f t="shared" si="3"/>
        <v>OK</v>
      </c>
      <c r="N113" s="32"/>
      <c r="O113" s="32"/>
      <c r="P113" s="32"/>
      <c r="Q113" s="32">
        <v>1</v>
      </c>
      <c r="R113" s="32"/>
      <c r="S113" s="32"/>
      <c r="T113" s="32"/>
      <c r="U113" s="32"/>
      <c r="V113" s="32"/>
      <c r="W113" s="32"/>
      <c r="X113" s="32"/>
      <c r="Y113" s="204"/>
      <c r="Z113" s="209"/>
      <c r="AA113" s="186"/>
      <c r="AB113" s="32"/>
    </row>
    <row r="114" spans="1:28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04"/>
      <c r="Z114" s="209"/>
      <c r="AA114" s="186"/>
      <c r="AB114" s="32"/>
    </row>
    <row r="115" spans="1:28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204"/>
      <c r="Z115" s="209"/>
      <c r="AA115" s="186"/>
      <c r="AB115" s="32"/>
    </row>
    <row r="116" spans="1:28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204"/>
      <c r="Z116" s="209"/>
      <c r="AA116" s="186"/>
      <c r="AB116" s="32"/>
    </row>
    <row r="117" spans="1:28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04"/>
      <c r="Z117" s="209"/>
      <c r="AA117" s="186"/>
      <c r="AB117" s="32"/>
    </row>
    <row r="118" spans="1:28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04"/>
      <c r="Z118" s="209"/>
      <c r="AA118" s="186"/>
      <c r="AB118" s="32"/>
    </row>
    <row r="119" spans="1:28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04"/>
      <c r="Z119" s="209"/>
      <c r="AA119" s="186"/>
      <c r="AB119" s="32"/>
    </row>
    <row r="120" spans="1:28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>
        <v>2</v>
      </c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>
        <v>2</v>
      </c>
      <c r="R120" s="32"/>
      <c r="S120" s="32"/>
      <c r="T120" s="32"/>
      <c r="U120" s="32"/>
      <c r="V120" s="32"/>
      <c r="W120" s="32"/>
      <c r="X120" s="32"/>
      <c r="Y120" s="204"/>
      <c r="Z120" s="209"/>
      <c r="AA120" s="186"/>
      <c r="AB120" s="32"/>
    </row>
    <row r="121" spans="1:28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>
        <v>2</v>
      </c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>
        <v>2</v>
      </c>
      <c r="R121" s="32"/>
      <c r="S121" s="32"/>
      <c r="T121" s="32"/>
      <c r="U121" s="32"/>
      <c r="V121" s="32"/>
      <c r="W121" s="32"/>
      <c r="X121" s="32"/>
      <c r="Y121" s="204"/>
      <c r="Z121" s="209"/>
      <c r="AA121" s="186"/>
      <c r="AB121" s="32"/>
    </row>
    <row r="122" spans="1:28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20</v>
      </c>
      <c r="L122" s="26">
        <f t="shared" si="2"/>
        <v>10</v>
      </c>
      <c r="M122" s="27" t="str">
        <f t="shared" si="3"/>
        <v>OK</v>
      </c>
      <c r="N122" s="32"/>
      <c r="O122" s="32"/>
      <c r="P122" s="32"/>
      <c r="Q122" s="32">
        <v>10</v>
      </c>
      <c r="R122" s="32"/>
      <c r="S122" s="32"/>
      <c r="T122" s="32"/>
      <c r="U122" s="32"/>
      <c r="V122" s="32"/>
      <c r="W122" s="32"/>
      <c r="X122" s="32"/>
      <c r="Y122" s="204"/>
      <c r="Z122" s="209"/>
      <c r="AA122" s="186"/>
      <c r="AB122" s="32"/>
    </row>
    <row r="123" spans="1:28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10</v>
      </c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>
        <v>10</v>
      </c>
      <c r="W123" s="32"/>
      <c r="X123" s="32"/>
      <c r="Y123" s="204"/>
      <c r="Z123" s="209"/>
      <c r="AA123" s="186"/>
      <c r="AB123" s="32"/>
    </row>
    <row r="124" spans="1:28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10</v>
      </c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>
        <v>10</v>
      </c>
      <c r="W124" s="32"/>
      <c r="X124" s="32"/>
      <c r="Y124" s="204"/>
      <c r="Z124" s="209"/>
      <c r="AA124" s="186"/>
      <c r="AB124" s="32"/>
    </row>
    <row r="125" spans="1:28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10</v>
      </c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>
        <v>10</v>
      </c>
      <c r="W125" s="32"/>
      <c r="X125" s="32"/>
      <c r="Y125" s="204"/>
      <c r="Z125" s="209"/>
      <c r="AA125" s="186"/>
      <c r="AB125" s="32"/>
    </row>
    <row r="126" spans="1:28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10</v>
      </c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>
        <v>10</v>
      </c>
      <c r="W126" s="32"/>
      <c r="X126" s="32"/>
      <c r="Y126" s="204"/>
      <c r="Z126" s="209"/>
      <c r="AA126" s="186"/>
      <c r="AB126" s="32"/>
    </row>
    <row r="127" spans="1:28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204"/>
      <c r="Z127" s="209"/>
      <c r="AA127" s="186"/>
      <c r="AB127" s="32"/>
    </row>
    <row r="128" spans="1:28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30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>
        <v>15</v>
      </c>
      <c r="U128" s="32"/>
      <c r="V128" s="32"/>
      <c r="W128" s="32"/>
      <c r="X128" s="32"/>
      <c r="Y128" s="204"/>
      <c r="Z128" s="209"/>
      <c r="AA128" s="186">
        <v>15</v>
      </c>
      <c r="AB128" s="32"/>
    </row>
    <row r="129" spans="1:28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60</v>
      </c>
      <c r="L129" s="26">
        <f t="shared" si="2"/>
        <v>0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>
        <v>60</v>
      </c>
      <c r="X129" s="32"/>
      <c r="Y129" s="204"/>
      <c r="Z129" s="209"/>
      <c r="AA129" s="186"/>
      <c r="AB129" s="32"/>
    </row>
    <row r="130" spans="1:28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120</v>
      </c>
      <c r="L130" s="26">
        <f t="shared" si="2"/>
        <v>120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04"/>
      <c r="Z130" s="209"/>
      <c r="AA130" s="186"/>
      <c r="AB130" s="32"/>
    </row>
    <row r="131" spans="1:28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100</v>
      </c>
      <c r="L131" s="26">
        <f t="shared" si="2"/>
        <v>100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204"/>
      <c r="Z131" s="209"/>
      <c r="AA131" s="186"/>
      <c r="AB131" s="32"/>
    </row>
    <row r="132" spans="1:28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200</v>
      </c>
      <c r="L132" s="26">
        <f t="shared" ref="L132:L195" si="4">K132-(SUM(N132:AA132))</f>
        <v>100</v>
      </c>
      <c r="M132" s="27" t="str">
        <f t="shared" si="3"/>
        <v>OK</v>
      </c>
      <c r="N132" s="32"/>
      <c r="O132" s="32"/>
      <c r="P132" s="32"/>
      <c r="Q132" s="32"/>
      <c r="R132" s="32">
        <v>100</v>
      </c>
      <c r="S132" s="32"/>
      <c r="T132" s="32"/>
      <c r="U132" s="32"/>
      <c r="V132" s="32"/>
      <c r="W132" s="32"/>
      <c r="X132" s="32"/>
      <c r="Y132" s="204"/>
      <c r="Z132" s="209"/>
      <c r="AA132" s="186"/>
      <c r="AB132" s="32"/>
    </row>
    <row r="133" spans="1:28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>
        <v>5</v>
      </c>
      <c r="L133" s="26">
        <f t="shared" si="4"/>
        <v>5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04"/>
      <c r="Z133" s="209"/>
      <c r="AA133" s="186"/>
      <c r="AB133" s="32"/>
    </row>
    <row r="134" spans="1:28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>
        <v>20</v>
      </c>
      <c r="L134" s="26">
        <f t="shared" si="4"/>
        <v>15</v>
      </c>
      <c r="M134" s="27" t="str">
        <f t="shared" si="5"/>
        <v>OK</v>
      </c>
      <c r="N134" s="32"/>
      <c r="O134" s="32"/>
      <c r="P134" s="32"/>
      <c r="Q134" s="32"/>
      <c r="R134" s="32">
        <v>5</v>
      </c>
      <c r="S134" s="32"/>
      <c r="T134" s="32"/>
      <c r="U134" s="32"/>
      <c r="V134" s="32"/>
      <c r="W134" s="32"/>
      <c r="X134" s="32"/>
      <c r="Y134" s="204"/>
      <c r="Z134" s="209"/>
      <c r="AA134" s="186"/>
      <c r="AB134" s="32"/>
    </row>
    <row r="135" spans="1:28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10</v>
      </c>
      <c r="L135" s="26">
        <f t="shared" si="4"/>
        <v>10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204"/>
      <c r="Z135" s="209"/>
      <c r="AA135" s="186"/>
      <c r="AB135" s="32"/>
    </row>
    <row r="136" spans="1:28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>
        <v>10</v>
      </c>
      <c r="L136" s="26">
        <f t="shared" si="4"/>
        <v>10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204"/>
      <c r="Z136" s="209"/>
      <c r="AA136" s="186"/>
      <c r="AB136" s="32"/>
    </row>
    <row r="137" spans="1:28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204"/>
      <c r="Z137" s="209"/>
      <c r="AA137" s="186"/>
      <c r="AB137" s="32"/>
    </row>
    <row r="138" spans="1:28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50</v>
      </c>
      <c r="L138" s="26">
        <f t="shared" si="4"/>
        <v>30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>
        <v>20</v>
      </c>
      <c r="V138" s="32"/>
      <c r="W138" s="32"/>
      <c r="X138" s="32"/>
      <c r="Y138" s="204"/>
      <c r="Z138" s="209"/>
      <c r="AA138" s="186"/>
      <c r="AB138" s="32"/>
    </row>
    <row r="139" spans="1:28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30</v>
      </c>
      <c r="L139" s="26">
        <f t="shared" si="4"/>
        <v>10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>
        <v>20</v>
      </c>
      <c r="V139" s="32"/>
      <c r="W139" s="32"/>
      <c r="X139" s="32"/>
      <c r="Y139" s="204"/>
      <c r="Z139" s="209"/>
      <c r="AA139" s="186"/>
      <c r="AB139" s="32"/>
    </row>
    <row r="140" spans="1:28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204"/>
      <c r="Z140" s="209"/>
      <c r="AA140" s="186"/>
      <c r="AB140" s="32"/>
    </row>
    <row r="141" spans="1:28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25</v>
      </c>
      <c r="L141" s="26">
        <f t="shared" si="4"/>
        <v>25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204"/>
      <c r="Z141" s="209"/>
      <c r="AA141" s="186"/>
      <c r="AB141" s="32"/>
    </row>
    <row r="142" spans="1:28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70</v>
      </c>
      <c r="L142" s="26">
        <f t="shared" si="4"/>
        <v>50</v>
      </c>
      <c r="M142" s="27" t="str">
        <f t="shared" si="5"/>
        <v>OK</v>
      </c>
      <c r="N142" s="32"/>
      <c r="O142" s="32"/>
      <c r="P142" s="32">
        <v>20</v>
      </c>
      <c r="Q142" s="32"/>
      <c r="R142" s="32"/>
      <c r="S142" s="32"/>
      <c r="T142" s="32"/>
      <c r="U142" s="32"/>
      <c r="V142" s="32"/>
      <c r="W142" s="32"/>
      <c r="X142" s="32"/>
      <c r="Y142" s="204"/>
      <c r="Z142" s="209"/>
      <c r="AA142" s="186"/>
      <c r="AB142" s="32"/>
    </row>
    <row r="143" spans="1:28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70</v>
      </c>
      <c r="L143" s="26">
        <f t="shared" si="4"/>
        <v>50</v>
      </c>
      <c r="M143" s="27" t="str">
        <f t="shared" si="5"/>
        <v>OK</v>
      </c>
      <c r="N143" s="32"/>
      <c r="O143" s="32"/>
      <c r="P143" s="32">
        <v>20</v>
      </c>
      <c r="Q143" s="32"/>
      <c r="R143" s="32"/>
      <c r="S143" s="32"/>
      <c r="T143" s="32"/>
      <c r="U143" s="32"/>
      <c r="V143" s="32"/>
      <c r="W143" s="32"/>
      <c r="X143" s="32"/>
      <c r="Y143" s="204"/>
      <c r="Z143" s="209"/>
      <c r="AA143" s="186"/>
      <c r="AB143" s="32"/>
    </row>
    <row r="144" spans="1:28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>
        <v>80</v>
      </c>
      <c r="L144" s="26">
        <f t="shared" si="4"/>
        <v>30</v>
      </c>
      <c r="M144" s="27" t="str">
        <f t="shared" si="5"/>
        <v>OK</v>
      </c>
      <c r="N144" s="32"/>
      <c r="O144" s="32"/>
      <c r="P144" s="32">
        <v>15</v>
      </c>
      <c r="Q144" s="32"/>
      <c r="R144" s="32"/>
      <c r="S144" s="32"/>
      <c r="T144" s="32"/>
      <c r="U144" s="32">
        <v>35</v>
      </c>
      <c r="V144" s="32"/>
      <c r="W144" s="32"/>
      <c r="X144" s="32"/>
      <c r="Y144" s="204"/>
      <c r="Z144" s="209"/>
      <c r="AA144" s="186"/>
      <c r="AB144" s="32"/>
    </row>
    <row r="145" spans="1:28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>
        <v>80</v>
      </c>
      <c r="L145" s="26">
        <f t="shared" si="4"/>
        <v>30</v>
      </c>
      <c r="M145" s="27" t="str">
        <f t="shared" si="5"/>
        <v>OK</v>
      </c>
      <c r="N145" s="32"/>
      <c r="O145" s="32"/>
      <c r="P145" s="32">
        <v>15</v>
      </c>
      <c r="Q145" s="32"/>
      <c r="R145" s="32"/>
      <c r="S145" s="32"/>
      <c r="T145" s="32"/>
      <c r="U145" s="32">
        <v>35</v>
      </c>
      <c r="V145" s="32"/>
      <c r="W145" s="32"/>
      <c r="X145" s="32"/>
      <c r="Y145" s="204"/>
      <c r="Z145" s="209"/>
      <c r="AA145" s="186"/>
      <c r="AB145" s="32"/>
    </row>
    <row r="146" spans="1:28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500</v>
      </c>
      <c r="L146" s="26">
        <f t="shared" si="4"/>
        <v>0</v>
      </c>
      <c r="M146" s="27" t="str">
        <f t="shared" si="5"/>
        <v>OK</v>
      </c>
      <c r="N146" s="32"/>
      <c r="O146" s="32"/>
      <c r="P146" s="32">
        <v>200</v>
      </c>
      <c r="Q146" s="32"/>
      <c r="R146" s="32"/>
      <c r="S146" s="32"/>
      <c r="T146" s="32"/>
      <c r="U146" s="32">
        <v>300</v>
      </c>
      <c r="V146" s="32"/>
      <c r="W146" s="32"/>
      <c r="X146" s="32"/>
      <c r="Y146" s="204"/>
      <c r="Z146" s="209"/>
      <c r="AA146" s="186"/>
      <c r="AB146" s="32"/>
    </row>
    <row r="147" spans="1:28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>
        <v>10</v>
      </c>
      <c r="L147" s="26">
        <f t="shared" si="4"/>
        <v>0</v>
      </c>
      <c r="M147" s="27" t="str">
        <f t="shared" si="5"/>
        <v>OK</v>
      </c>
      <c r="N147" s="32"/>
      <c r="O147" s="32"/>
      <c r="P147" s="32">
        <v>10</v>
      </c>
      <c r="Q147" s="32"/>
      <c r="R147" s="32"/>
      <c r="S147" s="32"/>
      <c r="T147" s="32"/>
      <c r="U147" s="32"/>
      <c r="V147" s="32"/>
      <c r="W147" s="32"/>
      <c r="X147" s="32"/>
      <c r="Y147" s="204"/>
      <c r="Z147" s="209"/>
      <c r="AA147" s="186"/>
      <c r="AB147" s="32"/>
    </row>
    <row r="148" spans="1:28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>
        <v>10</v>
      </c>
      <c r="L148" s="26">
        <f t="shared" si="4"/>
        <v>0</v>
      </c>
      <c r="M148" s="27" t="str">
        <f t="shared" si="5"/>
        <v>OK</v>
      </c>
      <c r="N148" s="32"/>
      <c r="O148" s="32"/>
      <c r="P148" s="32">
        <v>10</v>
      </c>
      <c r="Q148" s="32"/>
      <c r="R148" s="32"/>
      <c r="S148" s="32"/>
      <c r="T148" s="32"/>
      <c r="U148" s="32"/>
      <c r="V148" s="32"/>
      <c r="W148" s="32"/>
      <c r="X148" s="32"/>
      <c r="Y148" s="204"/>
      <c r="Z148" s="209"/>
      <c r="AA148" s="186"/>
      <c r="AB148" s="32"/>
    </row>
    <row r="149" spans="1:28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30</v>
      </c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210">
        <v>30</v>
      </c>
      <c r="Z149" s="209"/>
      <c r="AA149" s="186"/>
      <c r="AB149" s="32"/>
    </row>
    <row r="150" spans="1:28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10</v>
      </c>
      <c r="L150" s="26">
        <f t="shared" si="4"/>
        <v>10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10"/>
      <c r="Z150" s="209"/>
      <c r="AA150" s="186"/>
      <c r="AB150" s="32"/>
    </row>
    <row r="151" spans="1:28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10</v>
      </c>
      <c r="L151" s="26">
        <f t="shared" si="4"/>
        <v>10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10"/>
      <c r="Z151" s="209"/>
      <c r="AA151" s="186"/>
      <c r="AB151" s="32"/>
    </row>
    <row r="152" spans="1:28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>
        <v>20</v>
      </c>
      <c r="L152" s="26">
        <f t="shared" si="4"/>
        <v>15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10">
        <v>5</v>
      </c>
      <c r="Z152" s="209"/>
      <c r="AA152" s="186"/>
      <c r="AB152" s="32"/>
    </row>
    <row r="153" spans="1:28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20</v>
      </c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210">
        <v>20</v>
      </c>
      <c r="Z153" s="209"/>
      <c r="AA153" s="186"/>
      <c r="AB153" s="32"/>
    </row>
    <row r="154" spans="1:28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>
        <v>10</v>
      </c>
      <c r="L154" s="26">
        <f t="shared" si="4"/>
        <v>5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210">
        <v>5</v>
      </c>
      <c r="Z154" s="209"/>
      <c r="AA154" s="186"/>
      <c r="AB154" s="32"/>
    </row>
    <row r="155" spans="1:28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30</v>
      </c>
      <c r="L155" s="26">
        <f t="shared" si="4"/>
        <v>0</v>
      </c>
      <c r="M155" s="27" t="str">
        <f t="shared" si="5"/>
        <v>OK</v>
      </c>
      <c r="N155" s="32"/>
      <c r="O155" s="32"/>
      <c r="P155" s="32">
        <v>10</v>
      </c>
      <c r="Q155" s="32"/>
      <c r="R155" s="32"/>
      <c r="S155" s="32"/>
      <c r="T155" s="32"/>
      <c r="U155" s="32">
        <v>10</v>
      </c>
      <c r="V155" s="32"/>
      <c r="W155" s="32"/>
      <c r="X155" s="32"/>
      <c r="Y155" s="204">
        <v>10</v>
      </c>
      <c r="Z155" s="209"/>
      <c r="AA155" s="186"/>
      <c r="AB155" s="32"/>
    </row>
    <row r="156" spans="1:28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20</v>
      </c>
      <c r="L156" s="26">
        <f t="shared" si="4"/>
        <v>10</v>
      </c>
      <c r="M156" s="27" t="str">
        <f t="shared" si="5"/>
        <v>OK</v>
      </c>
      <c r="N156" s="32"/>
      <c r="O156" s="32"/>
      <c r="P156" s="32">
        <v>5</v>
      </c>
      <c r="Q156" s="32"/>
      <c r="R156" s="32"/>
      <c r="S156" s="32"/>
      <c r="T156" s="32"/>
      <c r="U156" s="32"/>
      <c r="V156" s="32"/>
      <c r="W156" s="32"/>
      <c r="X156" s="32"/>
      <c r="Y156" s="210">
        <v>5</v>
      </c>
      <c r="Z156" s="209"/>
      <c r="AA156" s="186"/>
      <c r="AB156" s="32"/>
    </row>
    <row r="157" spans="1:28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30</v>
      </c>
      <c r="L157" s="26">
        <f t="shared" si="4"/>
        <v>0</v>
      </c>
      <c r="M157" s="27" t="str">
        <f t="shared" si="5"/>
        <v>OK</v>
      </c>
      <c r="N157" s="32"/>
      <c r="O157" s="32"/>
      <c r="P157" s="32">
        <v>10</v>
      </c>
      <c r="Q157" s="32"/>
      <c r="R157" s="32"/>
      <c r="S157" s="32"/>
      <c r="T157" s="32"/>
      <c r="U157" s="32">
        <v>10</v>
      </c>
      <c r="V157" s="32"/>
      <c r="W157" s="32"/>
      <c r="X157" s="32"/>
      <c r="Y157" s="210">
        <v>10</v>
      </c>
      <c r="Z157" s="209"/>
      <c r="AA157" s="186"/>
      <c r="AB157" s="32"/>
    </row>
    <row r="158" spans="1:28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2</v>
      </c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210">
        <v>2</v>
      </c>
      <c r="Z158" s="209"/>
      <c r="AA158" s="186"/>
      <c r="AB158" s="32"/>
    </row>
    <row r="159" spans="1:28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>
        <v>10</v>
      </c>
      <c r="L159" s="26">
        <f t="shared" si="4"/>
        <v>5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10">
        <v>5</v>
      </c>
      <c r="Z159" s="209"/>
      <c r="AA159" s="186"/>
      <c r="AB159" s="32"/>
    </row>
    <row r="160" spans="1:28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80</v>
      </c>
      <c r="L160" s="26">
        <f t="shared" si="4"/>
        <v>0</v>
      </c>
      <c r="M160" s="27" t="str">
        <f t="shared" si="5"/>
        <v>OK</v>
      </c>
      <c r="N160" s="32"/>
      <c r="O160" s="32"/>
      <c r="P160" s="32">
        <v>20</v>
      </c>
      <c r="Q160" s="32"/>
      <c r="R160" s="32"/>
      <c r="S160" s="32"/>
      <c r="T160" s="32"/>
      <c r="U160" s="32">
        <v>30</v>
      </c>
      <c r="V160" s="32"/>
      <c r="W160" s="32"/>
      <c r="X160" s="32"/>
      <c r="Y160" s="210">
        <v>30</v>
      </c>
      <c r="Z160" s="209"/>
      <c r="AA160" s="186"/>
      <c r="AB160" s="32"/>
    </row>
    <row r="161" spans="1:28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3</v>
      </c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10">
        <v>3</v>
      </c>
      <c r="Z161" s="209"/>
      <c r="AA161" s="186"/>
      <c r="AB161" s="32"/>
    </row>
    <row r="162" spans="1:28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3</v>
      </c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10">
        <v>3</v>
      </c>
      <c r="Z162" s="209"/>
      <c r="AA162" s="186"/>
      <c r="AB162" s="32"/>
    </row>
    <row r="163" spans="1:28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70</v>
      </c>
      <c r="L163" s="26">
        <f t="shared" si="4"/>
        <v>20</v>
      </c>
      <c r="M163" s="27" t="str">
        <f t="shared" si="5"/>
        <v>OK</v>
      </c>
      <c r="N163" s="32"/>
      <c r="O163" s="32"/>
      <c r="P163" s="32">
        <v>15</v>
      </c>
      <c r="Q163" s="32"/>
      <c r="R163" s="32"/>
      <c r="S163" s="32"/>
      <c r="T163" s="32"/>
      <c r="U163" s="32">
        <v>15</v>
      </c>
      <c r="V163" s="32"/>
      <c r="W163" s="32"/>
      <c r="X163" s="32"/>
      <c r="Y163" s="210">
        <v>20</v>
      </c>
      <c r="Z163" s="209"/>
      <c r="AA163" s="186"/>
      <c r="AB163" s="32"/>
    </row>
    <row r="164" spans="1:28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10</v>
      </c>
      <c r="L164" s="26">
        <f t="shared" si="4"/>
        <v>5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10">
        <v>5</v>
      </c>
      <c r="Z164" s="209"/>
      <c r="AA164" s="186"/>
      <c r="AB164" s="32"/>
    </row>
    <row r="165" spans="1:28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>
        <v>10</v>
      </c>
      <c r="L165" s="26">
        <f t="shared" si="4"/>
        <v>10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04"/>
      <c r="Z165" s="209"/>
      <c r="AA165" s="186"/>
      <c r="AB165" s="32"/>
    </row>
    <row r="166" spans="1:28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5</v>
      </c>
      <c r="L166" s="26">
        <f t="shared" si="4"/>
        <v>5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204"/>
      <c r="Z166" s="209"/>
      <c r="AA166" s="186"/>
      <c r="AB166" s="32"/>
    </row>
    <row r="167" spans="1:28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5</v>
      </c>
      <c r="L167" s="26">
        <f t="shared" si="4"/>
        <v>5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04"/>
      <c r="Z167" s="209"/>
      <c r="AA167" s="186"/>
      <c r="AB167" s="32"/>
    </row>
    <row r="168" spans="1:28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200</v>
      </c>
      <c r="L168" s="26">
        <f t="shared" si="4"/>
        <v>200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204"/>
      <c r="Z168" s="209"/>
      <c r="AA168" s="186"/>
      <c r="AB168" s="32"/>
    </row>
    <row r="169" spans="1:28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800</v>
      </c>
      <c r="L169" s="26">
        <f t="shared" si="4"/>
        <v>0</v>
      </c>
      <c r="M169" s="27" t="str">
        <f t="shared" si="5"/>
        <v>OK</v>
      </c>
      <c r="N169" s="32">
        <v>200</v>
      </c>
      <c r="O169" s="32"/>
      <c r="P169" s="32"/>
      <c r="Q169" s="32"/>
      <c r="R169" s="32"/>
      <c r="S169" s="32">
        <v>200</v>
      </c>
      <c r="T169" s="32"/>
      <c r="U169" s="32"/>
      <c r="V169" s="32"/>
      <c r="W169" s="32"/>
      <c r="X169" s="32">
        <v>400</v>
      </c>
      <c r="Y169" s="204"/>
      <c r="Z169" s="209"/>
      <c r="AA169" s="186"/>
      <c r="AB169" s="32"/>
    </row>
    <row r="170" spans="1:28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18</v>
      </c>
      <c r="L170" s="26">
        <f t="shared" si="4"/>
        <v>9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>
        <v>9</v>
      </c>
      <c r="W170" s="32"/>
      <c r="X170" s="32"/>
      <c r="Y170" s="204"/>
      <c r="Z170" s="209"/>
      <c r="AA170" s="186"/>
      <c r="AB170" s="32"/>
    </row>
    <row r="171" spans="1:28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>
        <v>5</v>
      </c>
      <c r="L171" s="26">
        <f t="shared" si="4"/>
        <v>5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204"/>
      <c r="Z171" s="209"/>
      <c r="AA171" s="186"/>
      <c r="AB171" s="32"/>
    </row>
    <row r="172" spans="1:28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>
        <v>5</v>
      </c>
      <c r="L172" s="26">
        <f t="shared" si="4"/>
        <v>5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04"/>
      <c r="Z172" s="209"/>
      <c r="AA172" s="186"/>
      <c r="AB172" s="32"/>
    </row>
    <row r="173" spans="1:28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>
        <v>5</v>
      </c>
      <c r="L173" s="26">
        <f t="shared" si="4"/>
        <v>5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204"/>
      <c r="Z173" s="209"/>
      <c r="AA173" s="186"/>
      <c r="AB173" s="32"/>
    </row>
    <row r="174" spans="1:28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>
        <v>5</v>
      </c>
      <c r="L174" s="26">
        <f t="shared" si="4"/>
        <v>5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04"/>
      <c r="Z174" s="209"/>
      <c r="AA174" s="186"/>
      <c r="AB174" s="32"/>
    </row>
    <row r="175" spans="1:28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>
        <v>5</v>
      </c>
      <c r="L175" s="26">
        <f t="shared" si="4"/>
        <v>5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04"/>
      <c r="Z175" s="209"/>
      <c r="AA175" s="186"/>
      <c r="AB175" s="32"/>
    </row>
    <row r="176" spans="1:28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5</v>
      </c>
      <c r="L176" s="26">
        <f t="shared" si="4"/>
        <v>5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04"/>
      <c r="Z176" s="209"/>
      <c r="AA176" s="186"/>
      <c r="AB176" s="32"/>
    </row>
    <row r="177" spans="1:28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>
        <v>5</v>
      </c>
      <c r="L177" s="26">
        <f t="shared" si="4"/>
        <v>5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204"/>
      <c r="Z177" s="209"/>
      <c r="AA177" s="186"/>
      <c r="AB177" s="32"/>
    </row>
    <row r="178" spans="1:28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>
        <v>5</v>
      </c>
      <c r="L178" s="26">
        <f t="shared" si="4"/>
        <v>5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204"/>
      <c r="Z178" s="209"/>
      <c r="AA178" s="186"/>
      <c r="AB178" s="32"/>
    </row>
    <row r="179" spans="1:28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>
        <v>5</v>
      </c>
      <c r="L179" s="26">
        <f t="shared" si="4"/>
        <v>5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204"/>
      <c r="Z179" s="209"/>
      <c r="AA179" s="186"/>
      <c r="AB179" s="32"/>
    </row>
    <row r="180" spans="1:28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>
        <v>5</v>
      </c>
      <c r="L180" s="26">
        <f t="shared" si="4"/>
        <v>5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204"/>
      <c r="Z180" s="209"/>
      <c r="AA180" s="186"/>
      <c r="AB180" s="32"/>
    </row>
    <row r="181" spans="1:28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>
        <v>5</v>
      </c>
      <c r="L181" s="26">
        <f t="shared" si="4"/>
        <v>5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204"/>
      <c r="Z181" s="209"/>
      <c r="AA181" s="186"/>
      <c r="AB181" s="32"/>
    </row>
    <row r="182" spans="1:28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>
        <v>5</v>
      </c>
      <c r="L182" s="26">
        <f t="shared" si="4"/>
        <v>5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204"/>
      <c r="Z182" s="209"/>
      <c r="AA182" s="186"/>
      <c r="AB182" s="32"/>
    </row>
    <row r="183" spans="1:28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204"/>
      <c r="Z183" s="209"/>
      <c r="AA183" s="186"/>
      <c r="AB183" s="32"/>
    </row>
    <row r="184" spans="1:28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>
        <v>10</v>
      </c>
      <c r="L184" s="26">
        <f t="shared" si="4"/>
        <v>10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204"/>
      <c r="Z184" s="209"/>
      <c r="AA184" s="186"/>
      <c r="AB184" s="32"/>
    </row>
    <row r="185" spans="1:28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>
        <v>7</v>
      </c>
      <c r="L185" s="26">
        <f t="shared" si="4"/>
        <v>7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204"/>
      <c r="Z185" s="209"/>
      <c r="AA185" s="186"/>
      <c r="AB185" s="32"/>
    </row>
    <row r="186" spans="1:28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10</v>
      </c>
      <c r="L186" s="26">
        <f t="shared" si="4"/>
        <v>10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204"/>
      <c r="Z186" s="209"/>
      <c r="AA186" s="186"/>
      <c r="AB186" s="32"/>
    </row>
    <row r="187" spans="1:28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204"/>
      <c r="Z187" s="209"/>
      <c r="AA187" s="186"/>
      <c r="AB187" s="32"/>
    </row>
    <row r="188" spans="1:28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204"/>
      <c r="Z188" s="209"/>
      <c r="AA188" s="186"/>
      <c r="AB188" s="32"/>
    </row>
    <row r="189" spans="1:28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204"/>
      <c r="Z189" s="209"/>
      <c r="AA189" s="186"/>
      <c r="AB189" s="32"/>
    </row>
    <row r="190" spans="1:28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3</v>
      </c>
      <c r="L190" s="26">
        <f t="shared" si="4"/>
        <v>3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204"/>
      <c r="Z190" s="209"/>
      <c r="AA190" s="186"/>
      <c r="AB190" s="32"/>
    </row>
    <row r="191" spans="1:28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204"/>
      <c r="Z191" s="209"/>
      <c r="AA191" s="186"/>
      <c r="AB191" s="32"/>
    </row>
    <row r="192" spans="1:28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204"/>
      <c r="Z192" s="209"/>
      <c r="AA192" s="186"/>
      <c r="AB192" s="32"/>
    </row>
    <row r="193" spans="1:28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>
        <v>6</v>
      </c>
      <c r="L193" s="26">
        <f t="shared" si="4"/>
        <v>6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204"/>
      <c r="Z193" s="209"/>
      <c r="AA193" s="186"/>
      <c r="AB193" s="32"/>
    </row>
    <row r="194" spans="1:28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204"/>
      <c r="Z194" s="209"/>
      <c r="AA194" s="186"/>
      <c r="AB194" s="32"/>
    </row>
    <row r="195" spans="1:28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2</v>
      </c>
      <c r="L195" s="26">
        <f t="shared" si="4"/>
        <v>0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204">
        <v>2</v>
      </c>
      <c r="Z195" s="209"/>
      <c r="AA195" s="186"/>
      <c r="AB195" s="32"/>
    </row>
    <row r="196" spans="1:28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100</v>
      </c>
      <c r="L196" s="26">
        <f t="shared" ref="L196:L259" si="6">K196-(SUM(N196:AA196))</f>
        <v>100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204"/>
      <c r="Z196" s="209"/>
      <c r="AA196" s="186"/>
      <c r="AB196" s="32"/>
    </row>
    <row r="197" spans="1:28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100</v>
      </c>
      <c r="L197" s="26">
        <f t="shared" si="6"/>
        <v>100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204"/>
      <c r="Z197" s="209"/>
      <c r="AA197" s="186"/>
      <c r="AB197" s="32"/>
    </row>
    <row r="198" spans="1:28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100</v>
      </c>
      <c r="L198" s="26">
        <f t="shared" si="6"/>
        <v>100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204"/>
      <c r="Z198" s="209"/>
      <c r="AA198" s="186"/>
      <c r="AB198" s="32"/>
    </row>
    <row r="199" spans="1:28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100</v>
      </c>
      <c r="L199" s="26">
        <f t="shared" si="6"/>
        <v>100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204"/>
      <c r="Z199" s="209"/>
      <c r="AA199" s="186"/>
      <c r="AB199" s="32"/>
    </row>
    <row r="200" spans="1:28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100</v>
      </c>
      <c r="L200" s="26">
        <f t="shared" si="6"/>
        <v>100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204"/>
      <c r="Z200" s="209"/>
      <c r="AA200" s="186"/>
      <c r="AB200" s="32"/>
    </row>
    <row r="201" spans="1:28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100</v>
      </c>
      <c r="L201" s="26">
        <f t="shared" si="6"/>
        <v>100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204"/>
      <c r="Z201" s="209"/>
      <c r="AA201" s="186"/>
      <c r="AB201" s="32"/>
    </row>
    <row r="202" spans="1:28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204"/>
      <c r="Z202" s="209"/>
      <c r="AA202" s="186"/>
      <c r="AB202" s="32"/>
    </row>
    <row r="203" spans="1:28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100</v>
      </c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/>
      <c r="R203" s="32">
        <v>50</v>
      </c>
      <c r="S203" s="32"/>
      <c r="T203" s="32">
        <v>50</v>
      </c>
      <c r="U203" s="32"/>
      <c r="V203" s="32"/>
      <c r="W203" s="32"/>
      <c r="X203" s="32"/>
      <c r="Y203" s="204"/>
      <c r="Z203" s="209"/>
      <c r="AA203" s="186"/>
      <c r="AB203" s="32"/>
    </row>
    <row r="204" spans="1:28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150</v>
      </c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204"/>
      <c r="Z204" s="209"/>
      <c r="AA204" s="186">
        <v>150</v>
      </c>
      <c r="AB204" s="32"/>
    </row>
    <row r="205" spans="1:28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100</v>
      </c>
      <c r="L205" s="26">
        <f t="shared" si="6"/>
        <v>50</v>
      </c>
      <c r="M205" s="27" t="str">
        <f t="shared" si="7"/>
        <v>OK</v>
      </c>
      <c r="N205" s="32"/>
      <c r="O205" s="32"/>
      <c r="P205" s="32"/>
      <c r="Q205" s="32"/>
      <c r="R205" s="32">
        <v>50</v>
      </c>
      <c r="S205" s="32"/>
      <c r="T205" s="32"/>
      <c r="U205" s="32"/>
      <c r="V205" s="32"/>
      <c r="W205" s="32"/>
      <c r="X205" s="32"/>
      <c r="Y205" s="204"/>
      <c r="Z205" s="209"/>
      <c r="AA205" s="186"/>
      <c r="AB205" s="32"/>
    </row>
    <row r="206" spans="1:28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30</v>
      </c>
      <c r="L206" s="26">
        <f t="shared" si="6"/>
        <v>20</v>
      </c>
      <c r="M206" s="27" t="str">
        <f t="shared" si="7"/>
        <v>OK</v>
      </c>
      <c r="N206" s="32"/>
      <c r="O206" s="32"/>
      <c r="P206" s="32"/>
      <c r="Q206" s="32"/>
      <c r="R206" s="32">
        <v>10</v>
      </c>
      <c r="S206" s="32"/>
      <c r="T206" s="32"/>
      <c r="U206" s="32"/>
      <c r="V206" s="32"/>
      <c r="W206" s="32"/>
      <c r="X206" s="32"/>
      <c r="Y206" s="204"/>
      <c r="Z206" s="209"/>
      <c r="AA206" s="186"/>
      <c r="AB206" s="32"/>
    </row>
    <row r="207" spans="1:28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>
        <v>10</v>
      </c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204"/>
      <c r="Z207" s="209"/>
      <c r="AA207" s="186">
        <v>10</v>
      </c>
      <c r="AB207" s="32"/>
    </row>
    <row r="208" spans="1:28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30</v>
      </c>
      <c r="L208" s="26">
        <f t="shared" si="6"/>
        <v>20</v>
      </c>
      <c r="M208" s="27" t="str">
        <f t="shared" si="7"/>
        <v>OK</v>
      </c>
      <c r="N208" s="32"/>
      <c r="O208" s="32"/>
      <c r="P208" s="32"/>
      <c r="Q208" s="32"/>
      <c r="R208" s="32">
        <v>10</v>
      </c>
      <c r="S208" s="32"/>
      <c r="T208" s="32"/>
      <c r="U208" s="32"/>
      <c r="V208" s="32"/>
      <c r="W208" s="32"/>
      <c r="X208" s="32"/>
      <c r="Y208" s="204"/>
      <c r="Z208" s="209"/>
      <c r="AA208" s="186"/>
      <c r="AB208" s="32"/>
    </row>
    <row r="209" spans="1:28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15</v>
      </c>
      <c r="L209" s="26">
        <f t="shared" si="6"/>
        <v>10</v>
      </c>
      <c r="M209" s="27" t="str">
        <f t="shared" si="7"/>
        <v>OK</v>
      </c>
      <c r="N209" s="32"/>
      <c r="O209" s="32"/>
      <c r="P209" s="32">
        <v>5</v>
      </c>
      <c r="Q209" s="32"/>
      <c r="R209" s="32"/>
      <c r="S209" s="32"/>
      <c r="T209" s="32"/>
      <c r="U209" s="32"/>
      <c r="V209" s="32"/>
      <c r="W209" s="32"/>
      <c r="X209" s="32"/>
      <c r="Y209" s="204"/>
      <c r="Z209" s="209"/>
      <c r="AA209" s="186"/>
      <c r="AB209" s="32"/>
    </row>
    <row r="210" spans="1:28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20</v>
      </c>
      <c r="L210" s="26">
        <f t="shared" si="6"/>
        <v>0</v>
      </c>
      <c r="M210" s="27" t="str">
        <f t="shared" si="7"/>
        <v>OK</v>
      </c>
      <c r="N210" s="32"/>
      <c r="O210" s="32"/>
      <c r="P210" s="32">
        <v>10</v>
      </c>
      <c r="Q210" s="32"/>
      <c r="R210" s="32"/>
      <c r="S210" s="32"/>
      <c r="T210" s="32"/>
      <c r="U210" s="32">
        <v>10</v>
      </c>
      <c r="V210" s="32"/>
      <c r="W210" s="32"/>
      <c r="X210" s="32"/>
      <c r="Y210" s="204"/>
      <c r="Z210" s="209"/>
      <c r="AA210" s="186"/>
      <c r="AB210" s="32"/>
    </row>
    <row r="211" spans="1:28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>
        <v>50</v>
      </c>
      <c r="L211" s="26">
        <f t="shared" si="6"/>
        <v>50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204"/>
      <c r="Z211" s="209"/>
      <c r="AA211" s="186"/>
      <c r="AB211" s="32"/>
    </row>
    <row r="212" spans="1:28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30</v>
      </c>
      <c r="L212" s="26">
        <f t="shared" si="6"/>
        <v>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>
        <v>15</v>
      </c>
      <c r="V212" s="32"/>
      <c r="W212" s="32"/>
      <c r="X212" s="32"/>
      <c r="Y212" s="204">
        <v>15</v>
      </c>
      <c r="Z212" s="209"/>
      <c r="AA212" s="186"/>
      <c r="AB212" s="32"/>
    </row>
    <row r="213" spans="1:28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30</v>
      </c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>
        <v>15</v>
      </c>
      <c r="V213" s="32"/>
      <c r="W213" s="32"/>
      <c r="X213" s="32"/>
      <c r="Y213" s="204">
        <v>15</v>
      </c>
      <c r="Z213" s="209"/>
      <c r="AA213" s="186"/>
      <c r="AB213" s="32"/>
    </row>
    <row r="214" spans="1:28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15</v>
      </c>
      <c r="L214" s="26">
        <f t="shared" si="6"/>
        <v>0</v>
      </c>
      <c r="M214" s="27" t="str">
        <f t="shared" si="7"/>
        <v>OK</v>
      </c>
      <c r="N214" s="32"/>
      <c r="O214" s="32"/>
      <c r="P214" s="32">
        <v>5</v>
      </c>
      <c r="Q214" s="32"/>
      <c r="R214" s="32"/>
      <c r="S214" s="32"/>
      <c r="T214" s="32"/>
      <c r="U214" s="32">
        <v>5</v>
      </c>
      <c r="V214" s="32"/>
      <c r="W214" s="32"/>
      <c r="X214" s="32"/>
      <c r="Y214" s="204">
        <v>5</v>
      </c>
      <c r="Z214" s="209"/>
      <c r="AA214" s="186"/>
      <c r="AB214" s="32"/>
    </row>
    <row r="215" spans="1:28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10</v>
      </c>
      <c r="L215" s="26">
        <f t="shared" si="6"/>
        <v>10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204"/>
      <c r="Z215" s="209"/>
      <c r="AA215" s="186"/>
      <c r="AB215" s="32"/>
    </row>
    <row r="216" spans="1:28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5</v>
      </c>
      <c r="L216" s="26">
        <f t="shared" si="6"/>
        <v>5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204"/>
      <c r="Z216" s="209"/>
      <c r="AA216" s="186"/>
      <c r="AB216" s="32"/>
    </row>
    <row r="217" spans="1:28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>
        <v>5</v>
      </c>
      <c r="L217" s="26">
        <f t="shared" si="6"/>
        <v>5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204"/>
      <c r="Z217" s="209"/>
      <c r="AA217" s="186"/>
      <c r="AB217" s="32"/>
    </row>
    <row r="218" spans="1:28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50</v>
      </c>
      <c r="L218" s="26">
        <f t="shared" si="6"/>
        <v>25</v>
      </c>
      <c r="M218" s="27" t="str">
        <f t="shared" si="7"/>
        <v>OK</v>
      </c>
      <c r="N218" s="32"/>
      <c r="O218" s="32"/>
      <c r="P218" s="32"/>
      <c r="Q218" s="32">
        <v>25</v>
      </c>
      <c r="R218" s="32"/>
      <c r="S218" s="32"/>
      <c r="T218" s="32"/>
      <c r="U218" s="32"/>
      <c r="V218" s="32"/>
      <c r="W218" s="32"/>
      <c r="X218" s="32"/>
      <c r="Y218" s="204"/>
      <c r="Z218" s="209"/>
      <c r="AA218" s="186"/>
      <c r="AB218" s="32"/>
    </row>
    <row r="219" spans="1:28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>
        <v>50</v>
      </c>
      <c r="L219" s="26">
        <f t="shared" si="6"/>
        <v>25</v>
      </c>
      <c r="M219" s="27" t="str">
        <f t="shared" si="7"/>
        <v>OK</v>
      </c>
      <c r="N219" s="32"/>
      <c r="O219" s="32"/>
      <c r="P219" s="32"/>
      <c r="Q219" s="32">
        <v>25</v>
      </c>
      <c r="R219" s="32"/>
      <c r="S219" s="32"/>
      <c r="T219" s="32"/>
      <c r="U219" s="32"/>
      <c r="V219" s="32"/>
      <c r="W219" s="32"/>
      <c r="X219" s="32"/>
      <c r="Y219" s="204"/>
      <c r="Z219" s="209"/>
      <c r="AA219" s="186"/>
      <c r="AB219" s="32"/>
    </row>
    <row r="220" spans="1:28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50</v>
      </c>
      <c r="L220" s="26">
        <f t="shared" si="6"/>
        <v>25</v>
      </c>
      <c r="M220" s="27" t="str">
        <f t="shared" si="7"/>
        <v>OK</v>
      </c>
      <c r="N220" s="32"/>
      <c r="O220" s="32"/>
      <c r="P220" s="32"/>
      <c r="Q220" s="32">
        <v>25</v>
      </c>
      <c r="R220" s="32"/>
      <c r="S220" s="32"/>
      <c r="T220" s="32"/>
      <c r="U220" s="32"/>
      <c r="V220" s="32"/>
      <c r="W220" s="32"/>
      <c r="X220" s="32"/>
      <c r="Y220" s="204"/>
      <c r="Z220" s="209"/>
      <c r="AA220" s="186"/>
      <c r="AB220" s="32"/>
    </row>
    <row r="221" spans="1:28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>
        <v>30</v>
      </c>
      <c r="L221" s="26">
        <f t="shared" si="6"/>
        <v>30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204"/>
      <c r="Z221" s="209"/>
      <c r="AA221" s="186"/>
      <c r="AB221" s="32"/>
    </row>
    <row r="222" spans="1:28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40</v>
      </c>
      <c r="L222" s="26">
        <f t="shared" si="6"/>
        <v>40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204"/>
      <c r="Z222" s="209"/>
      <c r="AA222" s="186"/>
      <c r="AB222" s="32"/>
    </row>
    <row r="223" spans="1:28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204"/>
      <c r="Z223" s="209"/>
      <c r="AA223" s="186"/>
      <c r="AB223" s="32"/>
    </row>
    <row r="224" spans="1:28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10</v>
      </c>
      <c r="L224" s="26">
        <f t="shared" si="6"/>
        <v>10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204"/>
      <c r="Z224" s="209"/>
      <c r="AA224" s="186"/>
      <c r="AB224" s="32"/>
    </row>
    <row r="225" spans="1:28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10</v>
      </c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>
        <v>10</v>
      </c>
      <c r="W225" s="32"/>
      <c r="X225" s="32"/>
      <c r="Y225" s="204"/>
      <c r="Z225" s="209"/>
      <c r="AA225" s="186"/>
      <c r="AB225" s="32"/>
    </row>
    <row r="226" spans="1:28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20</v>
      </c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>
        <v>20</v>
      </c>
      <c r="R226" s="32"/>
      <c r="S226" s="32"/>
      <c r="T226" s="32"/>
      <c r="U226" s="32"/>
      <c r="V226" s="32"/>
      <c r="W226" s="32"/>
      <c r="X226" s="32"/>
      <c r="Y226" s="204"/>
      <c r="Z226" s="209"/>
      <c r="AA226" s="186"/>
      <c r="AB226" s="32"/>
    </row>
    <row r="227" spans="1:28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204"/>
      <c r="Z227" s="209"/>
      <c r="AA227" s="186"/>
      <c r="AB227" s="32"/>
    </row>
    <row r="228" spans="1:28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10</v>
      </c>
      <c r="L228" s="26">
        <f t="shared" si="6"/>
        <v>10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204"/>
      <c r="Z228" s="209"/>
      <c r="AA228" s="186"/>
      <c r="AB228" s="32"/>
    </row>
    <row r="229" spans="1:28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10</v>
      </c>
      <c r="L229" s="26">
        <f t="shared" si="6"/>
        <v>10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204"/>
      <c r="Z229" s="209"/>
      <c r="AA229" s="186"/>
      <c r="AB229" s="32"/>
    </row>
    <row r="230" spans="1:28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10</v>
      </c>
      <c r="L230" s="26">
        <f t="shared" si="6"/>
        <v>10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204"/>
      <c r="Z230" s="209"/>
      <c r="AA230" s="186"/>
      <c r="AB230" s="32"/>
    </row>
    <row r="231" spans="1:28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10</v>
      </c>
      <c r="L231" s="26">
        <f t="shared" si="6"/>
        <v>10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204"/>
      <c r="Z231" s="209"/>
      <c r="AA231" s="186"/>
      <c r="AB231" s="32"/>
    </row>
    <row r="232" spans="1:28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10</v>
      </c>
      <c r="L232" s="26">
        <f t="shared" si="6"/>
        <v>10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204"/>
      <c r="Z232" s="209"/>
      <c r="AA232" s="186"/>
      <c r="AB232" s="32"/>
    </row>
    <row r="233" spans="1:28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10</v>
      </c>
      <c r="L233" s="26">
        <f t="shared" si="6"/>
        <v>10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204"/>
      <c r="Z233" s="209"/>
      <c r="AA233" s="186"/>
      <c r="AB233" s="32"/>
    </row>
    <row r="234" spans="1:28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>
        <v>6</v>
      </c>
      <c r="L234" s="26">
        <f t="shared" si="6"/>
        <v>6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204"/>
      <c r="Z234" s="209"/>
      <c r="AA234" s="186"/>
      <c r="AB234" s="32"/>
    </row>
    <row r="235" spans="1:28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>
        <v>6</v>
      </c>
      <c r="L235" s="26">
        <f t="shared" si="6"/>
        <v>6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204"/>
      <c r="Z235" s="209"/>
      <c r="AA235" s="186"/>
      <c r="AB235" s="32"/>
    </row>
    <row r="236" spans="1:28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>
        <v>6</v>
      </c>
      <c r="L236" s="26">
        <f t="shared" si="6"/>
        <v>6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204"/>
      <c r="Z236" s="209"/>
      <c r="AA236" s="186"/>
      <c r="AB236" s="32"/>
    </row>
    <row r="237" spans="1:28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>
        <v>10</v>
      </c>
      <c r="L237" s="26">
        <f t="shared" si="6"/>
        <v>10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204"/>
      <c r="Z237" s="209"/>
      <c r="AA237" s="186"/>
      <c r="AB237" s="32"/>
    </row>
    <row r="238" spans="1:28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>
        <v>10</v>
      </c>
      <c r="L238" s="26">
        <f t="shared" si="6"/>
        <v>10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204"/>
      <c r="Z238" s="209"/>
      <c r="AA238" s="186"/>
      <c r="AB238" s="32"/>
    </row>
    <row r="239" spans="1:28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>
        <v>10</v>
      </c>
      <c r="L239" s="26">
        <f t="shared" si="6"/>
        <v>10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204"/>
      <c r="Z239" s="209"/>
      <c r="AA239" s="186"/>
      <c r="AB239" s="32"/>
    </row>
    <row r="240" spans="1:28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>
        <v>10</v>
      </c>
      <c r="L240" s="26">
        <f t="shared" si="6"/>
        <v>10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204"/>
      <c r="Z240" s="209"/>
      <c r="AA240" s="186"/>
      <c r="AB240" s="32"/>
    </row>
    <row r="241" spans="1:28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>
        <v>20</v>
      </c>
      <c r="L241" s="26">
        <f t="shared" si="6"/>
        <v>20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35"/>
      <c r="Y241" s="207"/>
      <c r="Z241" s="211"/>
      <c r="AA241" s="212"/>
      <c r="AB241" s="35"/>
    </row>
    <row r="242" spans="1:28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>
        <v>4</v>
      </c>
      <c r="L242" s="26">
        <f t="shared" si="6"/>
        <v>4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35"/>
      <c r="Y242" s="207"/>
      <c r="Z242" s="211"/>
      <c r="AA242" s="212"/>
      <c r="AB242" s="35"/>
    </row>
    <row r="243" spans="1:28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>
        <v>50</v>
      </c>
      <c r="L243" s="26">
        <f t="shared" si="6"/>
        <v>50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35"/>
      <c r="Y243" s="207"/>
      <c r="Z243" s="211"/>
      <c r="AA243" s="212"/>
      <c r="AB243" s="35"/>
    </row>
    <row r="244" spans="1:28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>
        <v>5</v>
      </c>
      <c r="L244" s="26">
        <f t="shared" si="6"/>
        <v>5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35"/>
      <c r="Y244" s="207"/>
      <c r="Z244" s="211"/>
      <c r="AA244" s="212"/>
      <c r="AB244" s="35"/>
    </row>
    <row r="245" spans="1:28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3</v>
      </c>
      <c r="L245" s="26">
        <f t="shared" si="6"/>
        <v>0</v>
      </c>
      <c r="M245" s="27" t="str">
        <f t="shared" si="7"/>
        <v>OK</v>
      </c>
      <c r="N245" s="20"/>
      <c r="O245" s="20"/>
      <c r="P245" s="164">
        <v>1</v>
      </c>
      <c r="Q245" s="20"/>
      <c r="R245" s="20"/>
      <c r="S245" s="20"/>
      <c r="T245" s="20"/>
      <c r="U245" s="20"/>
      <c r="V245" s="20"/>
      <c r="W245" s="20"/>
      <c r="X245" s="35"/>
      <c r="Y245" s="204">
        <v>2</v>
      </c>
      <c r="Z245" s="211"/>
      <c r="AA245" s="212"/>
      <c r="AB245" s="35"/>
    </row>
    <row r="246" spans="1:28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3</v>
      </c>
      <c r="L246" s="26">
        <f t="shared" si="6"/>
        <v>0</v>
      </c>
      <c r="M246" s="27" t="str">
        <f t="shared" si="7"/>
        <v>OK</v>
      </c>
      <c r="N246" s="20"/>
      <c r="O246" s="20"/>
      <c r="P246" s="164">
        <v>1</v>
      </c>
      <c r="Q246" s="20"/>
      <c r="R246" s="20"/>
      <c r="S246" s="20"/>
      <c r="T246" s="20"/>
      <c r="U246" s="20"/>
      <c r="V246" s="20"/>
      <c r="W246" s="20"/>
      <c r="X246" s="35"/>
      <c r="Y246" s="204">
        <v>2</v>
      </c>
      <c r="Z246" s="211"/>
      <c r="AA246" s="212"/>
      <c r="AB246" s="35"/>
    </row>
    <row r="247" spans="1:28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4</v>
      </c>
      <c r="L247" s="26">
        <f t="shared" si="6"/>
        <v>0</v>
      </c>
      <c r="M247" s="27" t="str">
        <f t="shared" si="7"/>
        <v>OK</v>
      </c>
      <c r="N247" s="20"/>
      <c r="O247" s="20"/>
      <c r="P247" s="164">
        <v>1</v>
      </c>
      <c r="Q247" s="20"/>
      <c r="R247" s="20"/>
      <c r="S247" s="20"/>
      <c r="T247" s="20"/>
      <c r="U247" s="20"/>
      <c r="V247" s="20"/>
      <c r="W247" s="20"/>
      <c r="X247" s="35"/>
      <c r="Y247" s="204">
        <v>3</v>
      </c>
      <c r="Z247" s="211"/>
      <c r="AA247" s="212"/>
      <c r="AB247" s="35"/>
    </row>
    <row r="248" spans="1:28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>
        <v>100</v>
      </c>
      <c r="L248" s="26">
        <f t="shared" si="6"/>
        <v>0</v>
      </c>
      <c r="M248" s="27" t="str">
        <f t="shared" si="7"/>
        <v>OK</v>
      </c>
      <c r="N248" s="20"/>
      <c r="O248" s="20"/>
      <c r="P248" s="164">
        <v>50</v>
      </c>
      <c r="Q248" s="20"/>
      <c r="R248" s="20"/>
      <c r="S248" s="20"/>
      <c r="T248" s="20"/>
      <c r="U248" s="20"/>
      <c r="V248" s="20"/>
      <c r="W248" s="20"/>
      <c r="X248" s="35"/>
      <c r="Y248" s="204">
        <v>50</v>
      </c>
      <c r="Z248" s="211"/>
      <c r="AA248" s="212"/>
      <c r="AB248" s="35"/>
    </row>
    <row r="249" spans="1:28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2</v>
      </c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35"/>
      <c r="Y249" s="204">
        <v>2</v>
      </c>
      <c r="Z249" s="211"/>
      <c r="AA249" s="212"/>
      <c r="AB249" s="35"/>
    </row>
    <row r="250" spans="1:28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>
        <v>1000</v>
      </c>
      <c r="L250" s="26">
        <f t="shared" si="6"/>
        <v>1000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35"/>
      <c r="Y250" s="207"/>
      <c r="Z250" s="211"/>
      <c r="AA250" s="212"/>
      <c r="AB250" s="35"/>
    </row>
    <row r="251" spans="1:28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>
        <v>10</v>
      </c>
      <c r="L251" s="26">
        <f t="shared" si="6"/>
        <v>10</v>
      </c>
      <c r="M251" s="27" t="str">
        <f t="shared" si="7"/>
        <v>OK</v>
      </c>
      <c r="N251" s="53"/>
      <c r="P251" s="53"/>
      <c r="Q251" s="53"/>
      <c r="R251" s="53"/>
      <c r="Z251" s="211"/>
    </row>
    <row r="252" spans="1:28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>
        <v>20</v>
      </c>
      <c r="L252" s="26">
        <f t="shared" si="6"/>
        <v>20</v>
      </c>
      <c r="M252" s="27" t="str">
        <f t="shared" si="7"/>
        <v>OK</v>
      </c>
      <c r="Z252" s="211"/>
    </row>
    <row r="253" spans="1:28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>
        <v>10</v>
      </c>
      <c r="L253" s="26">
        <f t="shared" si="6"/>
        <v>10</v>
      </c>
      <c r="M253" s="27" t="str">
        <f t="shared" si="7"/>
        <v>OK</v>
      </c>
      <c r="Z253" s="211"/>
    </row>
    <row r="254" spans="1:28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>
        <v>10</v>
      </c>
      <c r="L254" s="26">
        <f t="shared" si="6"/>
        <v>10</v>
      </c>
      <c r="M254" s="27" t="str">
        <f t="shared" si="7"/>
        <v>OK</v>
      </c>
      <c r="Z254" s="211"/>
    </row>
    <row r="255" spans="1:28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>
        <v>10</v>
      </c>
      <c r="L255" s="26">
        <f t="shared" si="6"/>
        <v>10</v>
      </c>
      <c r="M255" s="27" t="str">
        <f t="shared" si="7"/>
        <v>OK</v>
      </c>
      <c r="Z255" s="211"/>
    </row>
    <row r="256" spans="1:28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100</v>
      </c>
      <c r="L256" s="26">
        <f t="shared" si="6"/>
        <v>100</v>
      </c>
      <c r="M256" s="27" t="str">
        <f t="shared" si="7"/>
        <v>OK</v>
      </c>
      <c r="Z256" s="211"/>
    </row>
    <row r="257" spans="1:26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Z257" s="211"/>
    </row>
    <row r="258" spans="1:26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v>1000</v>
      </c>
      <c r="L258" s="26">
        <f t="shared" si="6"/>
        <v>1000</v>
      </c>
      <c r="M258" s="27" t="str">
        <f t="shared" si="7"/>
        <v>OK</v>
      </c>
    </row>
  </sheetData>
  <mergeCells count="78">
    <mergeCell ref="A26:A31"/>
    <mergeCell ref="A32:A35"/>
    <mergeCell ref="A10:A18"/>
    <mergeCell ref="A19:A21"/>
    <mergeCell ref="P1:P2"/>
    <mergeCell ref="A4:A9"/>
    <mergeCell ref="W1:W2"/>
    <mergeCell ref="T1:T2"/>
    <mergeCell ref="U1:U2"/>
    <mergeCell ref="V1:V2"/>
    <mergeCell ref="R1:R2"/>
    <mergeCell ref="S1:S2"/>
    <mergeCell ref="A1:F1"/>
    <mergeCell ref="G1:J1"/>
    <mergeCell ref="Q1:Q2"/>
    <mergeCell ref="N1:N2"/>
    <mergeCell ref="O1:O2"/>
    <mergeCell ref="B77:B85"/>
    <mergeCell ref="A142:A154"/>
    <mergeCell ref="A156:A162"/>
    <mergeCell ref="A163:A167"/>
    <mergeCell ref="A171:A194"/>
    <mergeCell ref="B142:B154"/>
    <mergeCell ref="B32:B35"/>
    <mergeCell ref="B36:B57"/>
    <mergeCell ref="B58:B62"/>
    <mergeCell ref="B63:B68"/>
    <mergeCell ref="B69:B76"/>
    <mergeCell ref="B4:B9"/>
    <mergeCell ref="B10:B18"/>
    <mergeCell ref="B19:B21"/>
    <mergeCell ref="B22:B25"/>
    <mergeCell ref="B26:B31"/>
    <mergeCell ref="AA1:AA2"/>
    <mergeCell ref="A2:M2"/>
    <mergeCell ref="A86:A89"/>
    <mergeCell ref="B86:B89"/>
    <mergeCell ref="A90:A91"/>
    <mergeCell ref="B90:B91"/>
    <mergeCell ref="X1:X2"/>
    <mergeCell ref="Y1:Y2"/>
    <mergeCell ref="Z1:Z2"/>
    <mergeCell ref="K1:M1"/>
    <mergeCell ref="A77:A85"/>
    <mergeCell ref="A36:A57"/>
    <mergeCell ref="A58:A62"/>
    <mergeCell ref="A63:A68"/>
    <mergeCell ref="A69:A76"/>
    <mergeCell ref="A22:A25"/>
    <mergeCell ref="A196:A202"/>
    <mergeCell ref="B196:B202"/>
    <mergeCell ref="A203:A208"/>
    <mergeCell ref="B203:B208"/>
    <mergeCell ref="A92:A127"/>
    <mergeCell ref="B92:B127"/>
    <mergeCell ref="A130:A134"/>
    <mergeCell ref="B130:B134"/>
    <mergeCell ref="A135:A141"/>
    <mergeCell ref="B135:B141"/>
    <mergeCell ref="B156:B162"/>
    <mergeCell ref="B163:B167"/>
    <mergeCell ref="B171:B194"/>
    <mergeCell ref="AB1:AB2"/>
    <mergeCell ref="A257:A258"/>
    <mergeCell ref="B257:B258"/>
    <mergeCell ref="A245:A249"/>
    <mergeCell ref="B245:B249"/>
    <mergeCell ref="A250:A251"/>
    <mergeCell ref="B250:B251"/>
    <mergeCell ref="A252:A256"/>
    <mergeCell ref="B252:B256"/>
    <mergeCell ref="A209:A214"/>
    <mergeCell ref="B209:B214"/>
    <mergeCell ref="A215:A242"/>
    <mergeCell ref="B215:B242"/>
    <mergeCell ref="A243:A244"/>
    <mergeCell ref="B243:B244"/>
    <mergeCell ref="J171:J194"/>
  </mergeCells>
  <conditionalFormatting sqref="X4:AB35 X54:AB211 X36:X53 X215:AB240 X212:Y214 O4:W240">
    <cfRule type="cellIs" dxfId="330" priority="10" stopIfTrue="1" operator="greaterThan">
      <formula>0</formula>
    </cfRule>
    <cfRule type="cellIs" dxfId="329" priority="11" stopIfTrue="1" operator="greaterThan">
      <formula>0</formula>
    </cfRule>
    <cfRule type="cellIs" dxfId="328" priority="12" stopIfTrue="1" operator="greaterThan">
      <formula>0</formula>
    </cfRule>
  </conditionalFormatting>
  <conditionalFormatting sqref="Y212:Y214">
    <cfRule type="cellIs" dxfId="327" priority="7" stopIfTrue="1" operator="greaterThan">
      <formula>0</formula>
    </cfRule>
    <cfRule type="cellIs" dxfId="326" priority="8" stopIfTrue="1" operator="greaterThan">
      <formula>0</formula>
    </cfRule>
    <cfRule type="cellIs" dxfId="325" priority="9" stopIfTrue="1" operator="greaterThan">
      <formula>0</formula>
    </cfRule>
  </conditionalFormatting>
  <conditionalFormatting sqref="Y36:Y53">
    <cfRule type="cellIs" dxfId="324" priority="16" stopIfTrue="1" operator="greaterThan">
      <formula>0</formula>
    </cfRule>
    <cfRule type="cellIs" dxfId="323" priority="17" stopIfTrue="1" operator="greaterThan">
      <formula>0</formula>
    </cfRule>
    <cfRule type="cellIs" dxfId="322" priority="18" stopIfTrue="1" operator="greaterThan">
      <formula>0</formula>
    </cfRule>
  </conditionalFormatting>
  <conditionalFormatting sqref="Y36:Y53">
    <cfRule type="cellIs" dxfId="321" priority="13" stopIfTrue="1" operator="greaterThan">
      <formula>0</formula>
    </cfRule>
    <cfRule type="cellIs" dxfId="320" priority="14" stopIfTrue="1" operator="greaterThan">
      <formula>0</formula>
    </cfRule>
    <cfRule type="cellIs" dxfId="319" priority="15" stopIfTrue="1" operator="greaterThan">
      <formula>0</formula>
    </cfRule>
  </conditionalFormatting>
  <conditionalFormatting sqref="Z36:AB53 Z212:AB214">
    <cfRule type="cellIs" dxfId="318" priority="31" stopIfTrue="1" operator="greaterThan">
      <formula>0</formula>
    </cfRule>
    <cfRule type="cellIs" dxfId="317" priority="32" stopIfTrue="1" operator="greaterThan">
      <formula>0</formula>
    </cfRule>
    <cfRule type="cellIs" dxfId="316" priority="33" stopIfTrue="1" operator="greaterThan">
      <formula>0</formula>
    </cfRule>
  </conditionalFormatting>
  <conditionalFormatting sqref="N4">
    <cfRule type="cellIs" dxfId="315" priority="28" stopIfTrue="1" operator="greaterThan">
      <formula>0</formula>
    </cfRule>
    <cfRule type="cellIs" dxfId="314" priority="29" stopIfTrue="1" operator="greaterThan">
      <formula>0</formula>
    </cfRule>
    <cfRule type="cellIs" dxfId="313" priority="30" stopIfTrue="1" operator="greaterThan">
      <formula>0</formula>
    </cfRule>
  </conditionalFormatting>
  <conditionalFormatting sqref="N5:N240">
    <cfRule type="cellIs" dxfId="312" priority="25" stopIfTrue="1" operator="greaterThan">
      <formula>0</formula>
    </cfRule>
    <cfRule type="cellIs" dxfId="311" priority="26" stopIfTrue="1" operator="greaterThan">
      <formula>0</formula>
    </cfRule>
    <cfRule type="cellIs" dxfId="310" priority="27" stopIfTrue="1" operator="greaterThan">
      <formula>0</formula>
    </cfRule>
  </conditionalFormatting>
  <conditionalFormatting sqref="Z36:AB53 Z212:AB214">
    <cfRule type="cellIs" dxfId="309" priority="37" stopIfTrue="1" operator="greaterThan">
      <formula>0</formula>
    </cfRule>
    <cfRule type="cellIs" dxfId="308" priority="38" stopIfTrue="1" operator="greaterThan">
      <formula>0</formula>
    </cfRule>
    <cfRule type="cellIs" dxfId="307" priority="39" stopIfTrue="1" operator="greaterThan">
      <formula>0</formula>
    </cfRule>
  </conditionalFormatting>
  <conditionalFormatting sqref="Y245:Y249">
    <cfRule type="cellIs" dxfId="306" priority="4" stopIfTrue="1" operator="greaterThan">
      <formula>0</formula>
    </cfRule>
    <cfRule type="cellIs" dxfId="305" priority="5" stopIfTrue="1" operator="greaterThan">
      <formula>0</formula>
    </cfRule>
    <cfRule type="cellIs" dxfId="304" priority="6" stopIfTrue="1" operator="greaterThan">
      <formula>0</formula>
    </cfRule>
  </conditionalFormatting>
  <conditionalFormatting sqref="Y245:Y249">
    <cfRule type="cellIs" dxfId="303" priority="1" stopIfTrue="1" operator="greaterThan">
      <formula>0</formula>
    </cfRule>
    <cfRule type="cellIs" dxfId="302" priority="2" stopIfTrue="1" operator="greaterThan">
      <formula>0</formula>
    </cfRule>
    <cfRule type="cellIs" dxfId="30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D29" zoomScaleNormal="100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hidden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793</v>
      </c>
      <c r="O1" s="214" t="s">
        <v>794</v>
      </c>
      <c r="P1" s="214" t="s">
        <v>795</v>
      </c>
      <c r="Q1" s="214" t="s">
        <v>796</v>
      </c>
      <c r="R1" s="214" t="s">
        <v>965</v>
      </c>
      <c r="S1" s="214" t="s">
        <v>410</v>
      </c>
      <c r="T1" s="214" t="s">
        <v>410</v>
      </c>
      <c r="U1" s="214" t="s">
        <v>410</v>
      </c>
      <c r="V1" s="214" t="s">
        <v>410</v>
      </c>
      <c r="W1" s="214" t="s">
        <v>410</v>
      </c>
      <c r="X1" s="214" t="s">
        <v>410</v>
      </c>
      <c r="Y1" s="214" t="s">
        <v>410</v>
      </c>
      <c r="Z1" s="214" t="s">
        <v>410</v>
      </c>
      <c r="AA1" s="214" t="s">
        <v>410</v>
      </c>
      <c r="AB1" s="214" t="s">
        <v>410</v>
      </c>
      <c r="AC1" s="214" t="s">
        <v>410</v>
      </c>
      <c r="AD1" s="214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43229</v>
      </c>
      <c r="O3" s="25">
        <v>43229</v>
      </c>
      <c r="P3" s="25">
        <v>43229</v>
      </c>
      <c r="Q3" s="25">
        <v>43250</v>
      </c>
      <c r="R3" s="25">
        <v>43250</v>
      </c>
      <c r="S3" s="25" t="s">
        <v>411</v>
      </c>
      <c r="T3" s="25" t="s">
        <v>411</v>
      </c>
      <c r="U3" s="25" t="s">
        <v>411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>K4-(SUM(N4:AD4))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/>
      <c r="L5" s="26">
        <f t="shared" ref="L5:L68" si="0">K5-(SUM(N5:AD5))</f>
        <v>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/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/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/>
      <c r="L9" s="26">
        <f t="shared" si="0"/>
        <v>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/>
      <c r="L10" s="26">
        <f t="shared" si="0"/>
        <v>0</v>
      </c>
      <c r="M10" s="27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/>
      <c r="L14" s="26">
        <f>K14-(SUM(N14:AD14))</f>
        <v>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/>
      <c r="L15" s="26">
        <f t="shared" si="0"/>
        <v>0</v>
      </c>
      <c r="M15" s="27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/>
      <c r="L16" s="26">
        <f t="shared" si="0"/>
        <v>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/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/>
      <c r="L18" s="26">
        <f t="shared" si="0"/>
        <v>0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/>
      <c r="L20" s="26">
        <f t="shared" si="0"/>
        <v>0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/>
      <c r="L21" s="26">
        <f t="shared" si="0"/>
        <v>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10</v>
      </c>
      <c r="L22" s="26">
        <f t="shared" si="0"/>
        <v>10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/>
      <c r="L23" s="26">
        <f t="shared" si="0"/>
        <v>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/>
      <c r="L24" s="26">
        <f t="shared" si="0"/>
        <v>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/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/>
      <c r="L28" s="26">
        <f t="shared" si="0"/>
        <v>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/>
      <c r="L30" s="26">
        <f t="shared" si="0"/>
        <v>0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/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f>100+200+100+200+100</f>
        <v>700</v>
      </c>
      <c r="L32" s="26">
        <f t="shared" si="0"/>
        <v>40</v>
      </c>
      <c r="M32" s="27" t="str">
        <f t="shared" si="1"/>
        <v>OK</v>
      </c>
      <c r="N32" s="32"/>
      <c r="O32" s="32"/>
      <c r="P32" s="32"/>
      <c r="Q32" s="32">
        <v>660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f>200+200+200+200+50</f>
        <v>850</v>
      </c>
      <c r="L33" s="26">
        <f t="shared" si="0"/>
        <v>240</v>
      </c>
      <c r="M33" s="27" t="str">
        <f t="shared" si="1"/>
        <v>OK</v>
      </c>
      <c r="N33" s="32"/>
      <c r="O33" s="32"/>
      <c r="P33" s="32"/>
      <c r="Q33" s="32">
        <v>610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/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/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/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/>
      <c r="L38" s="26">
        <f t="shared" si="0"/>
        <v>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/>
      <c r="L39" s="26">
        <f t="shared" si="0"/>
        <v>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/>
      <c r="L40" s="26">
        <f t="shared" si="0"/>
        <v>0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/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/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/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/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/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/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/>
      <c r="L58" s="26">
        <f t="shared" si="0"/>
        <v>0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/>
      <c r="L59" s="26">
        <f t="shared" si="0"/>
        <v>0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/>
      <c r="L60" s="26">
        <f t="shared" si="0"/>
        <v>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/>
      <c r="L61" s="26">
        <f t="shared" si="0"/>
        <v>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/>
      <c r="L67" s="26">
        <f t="shared" si="0"/>
        <v>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/>
      <c r="L69" s="26">
        <f t="shared" ref="L69:L132" si="2">K69-(SUM(N69:AD69))</f>
        <v>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/>
      <c r="L70" s="26">
        <f t="shared" si="2"/>
        <v>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50</v>
      </c>
      <c r="L71" s="26">
        <f t="shared" si="2"/>
        <v>50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/>
      <c r="L72" s="26">
        <f t="shared" si="2"/>
        <v>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/>
      <c r="L73" s="26">
        <f t="shared" si="2"/>
        <v>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2"/>
        <v>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/>
      <c r="L75" s="26">
        <f t="shared" si="2"/>
        <v>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/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10</v>
      </c>
      <c r="L77" s="26">
        <f t="shared" si="2"/>
        <v>10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/>
      <c r="L79" s="26">
        <f t="shared" si="2"/>
        <v>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/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/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>
        <v>30</v>
      </c>
      <c r="L84" s="26">
        <f t="shared" si="2"/>
        <v>20</v>
      </c>
      <c r="M84" s="27" t="str">
        <f t="shared" si="3"/>
        <v>OK</v>
      </c>
      <c r="N84" s="32"/>
      <c r="O84" s="32"/>
      <c r="P84" s="32"/>
      <c r="Q84" s="32"/>
      <c r="R84" s="32">
        <v>10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/>
      <c r="L88" s="26">
        <f t="shared" si="2"/>
        <v>0</v>
      </c>
      <c r="M88" s="27" t="str">
        <f t="shared" si="3"/>
        <v>OK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2"/>
        <v>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/>
      <c r="L109" s="26">
        <f t="shared" si="2"/>
        <v>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10</v>
      </c>
      <c r="L122" s="26">
        <f t="shared" si="2"/>
        <v>10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/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/>
      <c r="L129" s="26">
        <f t="shared" si="2"/>
        <v>0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/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/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/>
      <c r="L132" s="26">
        <f t="shared" si="2"/>
        <v>0</v>
      </c>
      <c r="M132" s="27" t="str">
        <f t="shared" si="3"/>
        <v>OK</v>
      </c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ref="L133:L196" si="4">K133-(SUM(N133:AD133))</f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/>
      <c r="L138" s="26">
        <f t="shared" si="4"/>
        <v>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/>
      <c r="L139" s="26">
        <f t="shared" si="4"/>
        <v>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/>
      <c r="L146" s="26">
        <f t="shared" si="4"/>
        <v>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>
        <v>2</v>
      </c>
      <c r="L154" s="26">
        <f t="shared" si="4"/>
        <v>2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10</v>
      </c>
      <c r="L155" s="26">
        <f t="shared" si="4"/>
        <v>0</v>
      </c>
      <c r="M155" s="27" t="str">
        <f t="shared" si="5"/>
        <v>OK</v>
      </c>
      <c r="N155" s="32"/>
      <c r="O155" s="32"/>
      <c r="P155" s="32"/>
      <c r="Q155" s="32"/>
      <c r="R155" s="32">
        <v>10</v>
      </c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10</v>
      </c>
      <c r="L157" s="26">
        <f t="shared" si="4"/>
        <v>0</v>
      </c>
      <c r="M157" s="27" t="str">
        <f t="shared" si="5"/>
        <v>OK</v>
      </c>
      <c r="N157" s="32"/>
      <c r="O157" s="32"/>
      <c r="P157" s="32"/>
      <c r="Q157" s="32"/>
      <c r="R157" s="32">
        <v>10</v>
      </c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/>
      <c r="L160" s="26">
        <f t="shared" si="4"/>
        <v>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/>
      <c r="L163" s="26">
        <f t="shared" si="4"/>
        <v>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/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150</v>
      </c>
      <c r="L168" s="26">
        <f t="shared" si="4"/>
        <v>0</v>
      </c>
      <c r="M168" s="27" t="str">
        <f t="shared" si="5"/>
        <v>OK</v>
      </c>
      <c r="N168" s="32">
        <v>150</v>
      </c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250</v>
      </c>
      <c r="L169" s="26">
        <f t="shared" si="4"/>
        <v>0</v>
      </c>
      <c r="M169" s="27" t="str">
        <f t="shared" si="5"/>
        <v>OK</v>
      </c>
      <c r="N169" s="32"/>
      <c r="O169" s="32">
        <v>250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/>
      <c r="L170" s="26">
        <f t="shared" si="4"/>
        <v>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/>
      <c r="L176" s="26">
        <f t="shared" si="4"/>
        <v>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10</v>
      </c>
      <c r="L186" s="26">
        <f t="shared" si="4"/>
        <v>10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/>
      <c r="L195" s="26">
        <f t="shared" si="4"/>
        <v>0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/>
      <c r="L196" s="26">
        <f t="shared" si="4"/>
        <v>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/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/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/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/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/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200</v>
      </c>
      <c r="L203" s="26">
        <f t="shared" si="6"/>
        <v>0</v>
      </c>
      <c r="M203" s="27" t="str">
        <f t="shared" si="7"/>
        <v>OK</v>
      </c>
      <c r="N203" s="32"/>
      <c r="O203" s="32"/>
      <c r="P203" s="32">
        <v>200</v>
      </c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/>
      <c r="L205" s="26">
        <f t="shared" si="6"/>
        <v>0</v>
      </c>
      <c r="M205" s="27" t="str">
        <f t="shared" si="7"/>
        <v>OK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/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/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/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/>
      <c r="L212" s="26">
        <f t="shared" si="6"/>
        <v>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/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/>
      <c r="L214" s="26">
        <f t="shared" si="6"/>
        <v>0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/>
      <c r="L215" s="26">
        <f t="shared" si="6"/>
        <v>0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/>
      <c r="L218" s="26">
        <f t="shared" si="6"/>
        <v>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/>
      <c r="L222" s="26">
        <f t="shared" si="6"/>
        <v>0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/>
      <c r="L224" s="26">
        <f t="shared" si="6"/>
        <v>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/>
      <c r="L226" s="26">
        <f t="shared" si="6"/>
        <v>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5</v>
      </c>
      <c r="L245" s="26">
        <f t="shared" si="6"/>
        <v>5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1</v>
      </c>
      <c r="L249" s="26">
        <f t="shared" si="6"/>
        <v>1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53"/>
      <c r="P251" s="53"/>
      <c r="Q251" s="53"/>
      <c r="R251" s="53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</row>
    <row r="257" spans="1:13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</row>
    <row r="258" spans="1:13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/>
      <c r="L258" s="26">
        <f t="shared" si="6"/>
        <v>0</v>
      </c>
      <c r="M258" s="27" t="str">
        <f t="shared" si="7"/>
        <v>OK</v>
      </c>
    </row>
  </sheetData>
  <mergeCells count="80">
    <mergeCell ref="A22:A25"/>
    <mergeCell ref="A26:A31"/>
    <mergeCell ref="A32:A35"/>
    <mergeCell ref="P1:P2"/>
    <mergeCell ref="N1:N2"/>
    <mergeCell ref="O1:O2"/>
    <mergeCell ref="A1:F1"/>
    <mergeCell ref="G1:J1"/>
    <mergeCell ref="K1:M1"/>
    <mergeCell ref="A142:A154"/>
    <mergeCell ref="A156:A162"/>
    <mergeCell ref="A163:A167"/>
    <mergeCell ref="A171:A194"/>
    <mergeCell ref="A209:A214"/>
    <mergeCell ref="B77:B85"/>
    <mergeCell ref="A77:A85"/>
    <mergeCell ref="A36:A57"/>
    <mergeCell ref="A58:A62"/>
    <mergeCell ref="A63:A68"/>
    <mergeCell ref="A69:A76"/>
    <mergeCell ref="B69:B76"/>
    <mergeCell ref="B142:B154"/>
    <mergeCell ref="B156:B162"/>
    <mergeCell ref="B163:B167"/>
    <mergeCell ref="B171:B194"/>
    <mergeCell ref="B209:B214"/>
    <mergeCell ref="AB1:AB2"/>
    <mergeCell ref="AC1:AC2"/>
    <mergeCell ref="A4:A9"/>
    <mergeCell ref="A10:A18"/>
    <mergeCell ref="A19:A21"/>
    <mergeCell ref="W1:W2"/>
    <mergeCell ref="X1:X2"/>
    <mergeCell ref="Y1:Y2"/>
    <mergeCell ref="Z1:Z2"/>
    <mergeCell ref="AA1:AA2"/>
    <mergeCell ref="R1:R2"/>
    <mergeCell ref="S1:S2"/>
    <mergeCell ref="T1:T2"/>
    <mergeCell ref="U1:U2"/>
    <mergeCell ref="Q1:Q2"/>
    <mergeCell ref="AD1:AD2"/>
    <mergeCell ref="A2:M2"/>
    <mergeCell ref="A86:A89"/>
    <mergeCell ref="B86:B89"/>
    <mergeCell ref="A90:A91"/>
    <mergeCell ref="B90:B91"/>
    <mergeCell ref="V1:V2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A92:A127"/>
    <mergeCell ref="B92:B127"/>
    <mergeCell ref="A130:A134"/>
    <mergeCell ref="B130:B134"/>
    <mergeCell ref="A135:A141"/>
    <mergeCell ref="B135:B141"/>
    <mergeCell ref="J171:J194"/>
    <mergeCell ref="A196:A202"/>
    <mergeCell ref="B196:B202"/>
    <mergeCell ref="A203:A208"/>
    <mergeCell ref="B203:B208"/>
    <mergeCell ref="B215:B242"/>
    <mergeCell ref="A243:A244"/>
    <mergeCell ref="B243:B244"/>
    <mergeCell ref="A245:A249"/>
    <mergeCell ref="B245:B249"/>
    <mergeCell ref="A215:A242"/>
    <mergeCell ref="A250:A251"/>
    <mergeCell ref="B250:B251"/>
    <mergeCell ref="A252:A256"/>
    <mergeCell ref="B252:B256"/>
    <mergeCell ref="A257:A258"/>
    <mergeCell ref="B257:B258"/>
  </mergeCells>
  <conditionalFormatting sqref="U4:X4">
    <cfRule type="cellIs" dxfId="300" priority="28" stopIfTrue="1" operator="greaterThan">
      <formula>0</formula>
    </cfRule>
    <cfRule type="cellIs" dxfId="299" priority="29" stopIfTrue="1" operator="greaterThan">
      <formula>0</formula>
    </cfRule>
    <cfRule type="cellIs" dxfId="298" priority="30" stopIfTrue="1" operator="greaterThan">
      <formula>0</formula>
    </cfRule>
  </conditionalFormatting>
  <conditionalFormatting sqref="U5:X240">
    <cfRule type="cellIs" dxfId="297" priority="25" stopIfTrue="1" operator="greaterThan">
      <formula>0</formula>
    </cfRule>
    <cfRule type="cellIs" dxfId="296" priority="26" stopIfTrue="1" operator="greaterThan">
      <formula>0</formula>
    </cfRule>
    <cfRule type="cellIs" dxfId="295" priority="27" stopIfTrue="1" operator="greaterThan">
      <formula>0</formula>
    </cfRule>
  </conditionalFormatting>
  <conditionalFormatting sqref="Y5:AD240">
    <cfRule type="cellIs" dxfId="294" priority="43" stopIfTrue="1" operator="greaterThan">
      <formula>0</formula>
    </cfRule>
    <cfRule type="cellIs" dxfId="293" priority="44" stopIfTrue="1" operator="greaterThan">
      <formula>0</formula>
    </cfRule>
    <cfRule type="cellIs" dxfId="292" priority="45" stopIfTrue="1" operator="greaterThan">
      <formula>0</formula>
    </cfRule>
  </conditionalFormatting>
  <conditionalFormatting sqref="Y4:AD4">
    <cfRule type="cellIs" dxfId="291" priority="40" stopIfTrue="1" operator="greaterThan">
      <formula>0</formula>
    </cfRule>
    <cfRule type="cellIs" dxfId="290" priority="41" stopIfTrue="1" operator="greaterThan">
      <formula>0</formula>
    </cfRule>
    <cfRule type="cellIs" dxfId="289" priority="42" stopIfTrue="1" operator="greaterThan">
      <formula>0</formula>
    </cfRule>
  </conditionalFormatting>
  <conditionalFormatting sqref="Y5:AD240">
    <cfRule type="cellIs" dxfId="288" priority="37" stopIfTrue="1" operator="greaterThan">
      <formula>0</formula>
    </cfRule>
    <cfRule type="cellIs" dxfId="287" priority="38" stopIfTrue="1" operator="greaterThan">
      <formula>0</formula>
    </cfRule>
    <cfRule type="cellIs" dxfId="286" priority="39" stopIfTrue="1" operator="greaterThan">
      <formula>0</formula>
    </cfRule>
  </conditionalFormatting>
  <conditionalFormatting sqref="N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5:N240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O4:T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O5:T240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8"/>
  <sheetViews>
    <sheetView topLeftCell="F55" zoomScale="106" zoomScaleNormal="106" workbookViewId="0">
      <selection activeCell="T22" sqref="T22"/>
    </sheetView>
  </sheetViews>
  <sheetFormatPr defaultColWidth="9.7109375" defaultRowHeight="20.100000000000001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15" width="17" style="18" customWidth="1"/>
    <col min="16" max="16" width="16.7109375" style="18" customWidth="1"/>
    <col min="17" max="17" width="17.5703125" style="18" customWidth="1"/>
    <col min="18" max="19" width="12" style="18" customWidth="1"/>
    <col min="20" max="20" width="13.42578125" style="18" customWidth="1"/>
    <col min="21" max="21" width="15" style="18" customWidth="1"/>
    <col min="22" max="22" width="15.5703125" style="15" customWidth="1"/>
    <col min="23" max="23" width="14.7109375" style="15" customWidth="1"/>
    <col min="24" max="27" width="20.7109375" style="15" customWidth="1"/>
    <col min="28" max="16384" width="9.7109375" style="15"/>
  </cols>
  <sheetData>
    <row r="1" spans="1:27" ht="20.100000000000001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14" t="s">
        <v>808</v>
      </c>
      <c r="O1" s="214" t="s">
        <v>809</v>
      </c>
      <c r="P1" s="214" t="s">
        <v>810</v>
      </c>
      <c r="Q1" s="214" t="s">
        <v>811</v>
      </c>
      <c r="R1" s="214" t="s">
        <v>812</v>
      </c>
      <c r="S1" s="214" t="s">
        <v>813</v>
      </c>
      <c r="T1" s="214" t="s">
        <v>957</v>
      </c>
      <c r="U1" s="214" t="s">
        <v>958</v>
      </c>
      <c r="V1" s="214" t="s">
        <v>959</v>
      </c>
      <c r="W1" s="214" t="s">
        <v>960</v>
      </c>
      <c r="X1" s="214" t="s">
        <v>961</v>
      </c>
      <c r="Y1" s="214" t="s">
        <v>962</v>
      </c>
      <c r="Z1" s="214" t="s">
        <v>963</v>
      </c>
      <c r="AA1" s="214" t="s">
        <v>964</v>
      </c>
    </row>
    <row r="2" spans="1:27" ht="20.100000000000001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</row>
    <row r="3" spans="1:27" s="16" customFormat="1" ht="20.100000000000001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43151</v>
      </c>
      <c r="O3" s="25">
        <v>43152</v>
      </c>
      <c r="P3" s="25">
        <v>43153</v>
      </c>
      <c r="Q3" s="25">
        <v>43334</v>
      </c>
      <c r="R3" s="25">
        <v>43158</v>
      </c>
      <c r="S3" s="25">
        <v>43192</v>
      </c>
      <c r="T3" s="25">
        <v>43297</v>
      </c>
      <c r="U3" s="25">
        <v>43297</v>
      </c>
      <c r="V3" s="25">
        <v>43315</v>
      </c>
      <c r="W3" s="25">
        <v>43329</v>
      </c>
      <c r="X3" s="25">
        <v>43329</v>
      </c>
      <c r="Y3" s="25">
        <v>43329</v>
      </c>
      <c r="Z3" s="25">
        <v>43329</v>
      </c>
      <c r="AA3" s="25">
        <v>43329</v>
      </c>
    </row>
    <row r="4" spans="1:27" ht="20.100000000000001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20</v>
      </c>
      <c r="L4" s="26">
        <f t="shared" ref="L4:L67" si="0">K4-(SUM(N4:AA4))</f>
        <v>10</v>
      </c>
      <c r="M4" s="27" t="str">
        <f>IF(L4&lt;0,"ATENÇÃO","OK")</f>
        <v>OK</v>
      </c>
      <c r="N4" s="32">
        <v>10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20.100000000000001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30</v>
      </c>
      <c r="L5" s="26">
        <f t="shared" si="0"/>
        <v>10</v>
      </c>
      <c r="M5" s="27" t="str">
        <f t="shared" ref="M5:M68" si="1">IF(L5&lt;0,"ATENÇÃO","OK")</f>
        <v>OK</v>
      </c>
      <c r="N5" s="32">
        <v>20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20.100000000000001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20.100000000000001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15</v>
      </c>
      <c r="L7" s="26">
        <f t="shared" si="0"/>
        <v>0</v>
      </c>
      <c r="M7" s="27" t="str">
        <f t="shared" si="1"/>
        <v>OK</v>
      </c>
      <c r="N7" s="32">
        <v>15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20.100000000000001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15</v>
      </c>
      <c r="L8" s="26">
        <f t="shared" si="0"/>
        <v>15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20.100000000000001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10</v>
      </c>
      <c r="L9" s="26">
        <f t="shared" si="0"/>
        <v>10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20.100000000000001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50</v>
      </c>
      <c r="L10" s="26">
        <f t="shared" si="0"/>
        <v>0</v>
      </c>
      <c r="M10" s="27" t="str">
        <f t="shared" si="1"/>
        <v>OK</v>
      </c>
      <c r="N10" s="32"/>
      <c r="O10" s="32">
        <v>50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20.100000000000001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20.100000000000001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ht="20.100000000000001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20.100000000000001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100</v>
      </c>
      <c r="L14" s="26">
        <f t="shared" si="0"/>
        <v>76</v>
      </c>
      <c r="M14" s="27" t="str">
        <f t="shared" si="1"/>
        <v>OK</v>
      </c>
      <c r="N14" s="32"/>
      <c r="O14" s="32">
        <v>24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20.100000000000001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20</v>
      </c>
      <c r="L15" s="26">
        <f t="shared" si="0"/>
        <v>10</v>
      </c>
      <c r="M15" s="27" t="str">
        <f t="shared" si="1"/>
        <v>OK</v>
      </c>
      <c r="N15" s="32"/>
      <c r="O15" s="32">
        <v>10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20.100000000000001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f>50-20</f>
        <v>30</v>
      </c>
      <c r="L16" s="26">
        <f t="shared" si="0"/>
        <v>30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20.100000000000001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50</v>
      </c>
      <c r="L17" s="26">
        <f t="shared" si="0"/>
        <v>0</v>
      </c>
      <c r="M17" s="27" t="str">
        <f t="shared" si="1"/>
        <v>OK</v>
      </c>
      <c r="N17" s="32"/>
      <c r="O17" s="32">
        <v>50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20.100000000000001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30</v>
      </c>
      <c r="L18" s="26">
        <f t="shared" si="0"/>
        <v>30</v>
      </c>
      <c r="M18" s="27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20.100000000000001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20.100000000000001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0"/>
        <v>6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>
        <v>4</v>
      </c>
      <c r="Y20" s="32"/>
      <c r="Z20" s="32"/>
      <c r="AA20" s="32"/>
    </row>
    <row r="21" spans="1:27" ht="20.100000000000001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6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>
        <v>4</v>
      </c>
      <c r="Y21" s="32"/>
      <c r="Z21" s="32"/>
      <c r="AA21" s="32"/>
    </row>
    <row r="22" spans="1:27" ht="20.100000000000001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100</v>
      </c>
      <c r="L22" s="26">
        <f t="shared" si="0"/>
        <v>100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20.100000000000001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200</v>
      </c>
      <c r="L23" s="26">
        <f t="shared" si="0"/>
        <v>50</v>
      </c>
      <c r="M23" s="27" t="str">
        <f t="shared" si="1"/>
        <v>OK</v>
      </c>
      <c r="N23" s="32"/>
      <c r="O23" s="32"/>
      <c r="P23" s="32">
        <v>150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20.100000000000001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15</v>
      </c>
      <c r="L24" s="26">
        <f t="shared" si="0"/>
        <v>0</v>
      </c>
      <c r="M24" s="27" t="str">
        <f t="shared" si="1"/>
        <v>OK</v>
      </c>
      <c r="N24" s="32"/>
      <c r="O24" s="32"/>
      <c r="P24" s="32">
        <v>15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ht="20.100000000000001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ht="20.100000000000001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>
        <v>10</v>
      </c>
      <c r="L26" s="26">
        <f t="shared" si="0"/>
        <v>0</v>
      </c>
      <c r="M26" s="27" t="str">
        <f t="shared" si="1"/>
        <v>OK</v>
      </c>
      <c r="N26" s="32">
        <v>10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20.100000000000001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f>60-10</f>
        <v>50</v>
      </c>
      <c r="L27" s="26">
        <f t="shared" si="0"/>
        <v>35</v>
      </c>
      <c r="M27" s="27" t="str">
        <f t="shared" si="1"/>
        <v>OK</v>
      </c>
      <c r="N27" s="32">
        <v>15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20.100000000000001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20</v>
      </c>
      <c r="L28" s="26">
        <f t="shared" si="0"/>
        <v>20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ht="20.100000000000001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>
        <f>20-10</f>
        <v>10</v>
      </c>
      <c r="L29" s="26">
        <f t="shared" si="0"/>
        <v>10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ht="20.100000000000001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20</v>
      </c>
      <c r="L30" s="26">
        <f t="shared" si="0"/>
        <v>20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ht="20.100000000000001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20</v>
      </c>
      <c r="L31" s="26">
        <f t="shared" si="0"/>
        <v>0</v>
      </c>
      <c r="M31" s="27" t="str">
        <f t="shared" si="1"/>
        <v>OK</v>
      </c>
      <c r="N31" s="32">
        <v>20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20.100000000000001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1500</v>
      </c>
      <c r="L32" s="26">
        <f t="shared" si="0"/>
        <v>250</v>
      </c>
      <c r="M32" s="27" t="str">
        <f t="shared" si="1"/>
        <v>OK</v>
      </c>
      <c r="N32" s="32"/>
      <c r="O32" s="32">
        <v>750</v>
      </c>
      <c r="P32" s="32"/>
      <c r="Q32" s="32"/>
      <c r="R32" s="32"/>
      <c r="S32" s="32"/>
      <c r="T32" s="32"/>
      <c r="U32" s="32"/>
      <c r="V32" s="32"/>
      <c r="W32" s="32">
        <v>500</v>
      </c>
      <c r="X32" s="32"/>
      <c r="Y32" s="32"/>
      <c r="Z32" s="32"/>
      <c r="AA32" s="32"/>
    </row>
    <row r="33" spans="1:27" ht="20.100000000000001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500</v>
      </c>
      <c r="L33" s="26">
        <f t="shared" si="0"/>
        <v>50</v>
      </c>
      <c r="M33" s="27" t="str">
        <f t="shared" si="1"/>
        <v>OK</v>
      </c>
      <c r="N33" s="32"/>
      <c r="O33" s="32">
        <v>200</v>
      </c>
      <c r="P33" s="32"/>
      <c r="Q33" s="32"/>
      <c r="R33" s="32"/>
      <c r="S33" s="32"/>
      <c r="T33" s="32"/>
      <c r="U33" s="32"/>
      <c r="V33" s="32"/>
      <c r="W33" s="32">
        <v>250</v>
      </c>
      <c r="X33" s="32"/>
      <c r="Y33" s="32"/>
      <c r="Z33" s="32"/>
      <c r="AA33" s="32"/>
    </row>
    <row r="34" spans="1:27" ht="20.100000000000001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50</v>
      </c>
      <c r="L34" s="26">
        <f t="shared" si="0"/>
        <v>50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20.100000000000001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150</v>
      </c>
      <c r="L35" s="26">
        <f t="shared" si="0"/>
        <v>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>
        <v>150</v>
      </c>
      <c r="X35" s="32"/>
      <c r="Y35" s="32"/>
      <c r="Z35" s="32"/>
      <c r="AA35" s="32"/>
    </row>
    <row r="36" spans="1:27" ht="20.100000000000001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200</v>
      </c>
      <c r="L36" s="26">
        <f t="shared" si="0"/>
        <v>176</v>
      </c>
      <c r="M36" s="27" t="str">
        <f t="shared" si="1"/>
        <v>OK</v>
      </c>
      <c r="N36" s="32">
        <v>24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:27" ht="20.100000000000001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200</v>
      </c>
      <c r="L37" s="26">
        <f t="shared" si="0"/>
        <v>176</v>
      </c>
      <c r="M37" s="27" t="str">
        <f t="shared" si="1"/>
        <v>OK</v>
      </c>
      <c r="N37" s="32">
        <v>24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:27" ht="20.100000000000001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200</v>
      </c>
      <c r="L38" s="26">
        <f t="shared" si="0"/>
        <v>176</v>
      </c>
      <c r="M38" s="27" t="str">
        <f t="shared" si="1"/>
        <v>OK</v>
      </c>
      <c r="N38" s="32">
        <v>24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:27" ht="20.100000000000001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200</v>
      </c>
      <c r="L39" s="26">
        <f t="shared" si="0"/>
        <v>176</v>
      </c>
      <c r="M39" s="27" t="str">
        <f t="shared" si="1"/>
        <v>OK</v>
      </c>
      <c r="N39" s="32">
        <v>24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ht="20.100000000000001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300</v>
      </c>
      <c r="L40" s="26">
        <f t="shared" si="0"/>
        <v>264</v>
      </c>
      <c r="M40" s="27" t="str">
        <f t="shared" si="1"/>
        <v>OK</v>
      </c>
      <c r="N40" s="32">
        <v>36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20.100000000000001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200</v>
      </c>
      <c r="L41" s="26">
        <f t="shared" si="0"/>
        <v>164</v>
      </c>
      <c r="M41" s="27" t="str">
        <f t="shared" si="1"/>
        <v>OK</v>
      </c>
      <c r="N41" s="32">
        <v>36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ht="20.100000000000001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200</v>
      </c>
      <c r="L42" s="26">
        <f t="shared" si="0"/>
        <v>164</v>
      </c>
      <c r="M42" s="27" t="str">
        <f t="shared" si="1"/>
        <v>OK</v>
      </c>
      <c r="N42" s="32">
        <v>36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ht="20.100000000000001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200</v>
      </c>
      <c r="L43" s="26">
        <f t="shared" si="0"/>
        <v>164</v>
      </c>
      <c r="M43" s="27" t="str">
        <f t="shared" si="1"/>
        <v>OK</v>
      </c>
      <c r="N43" s="32">
        <v>36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20.100000000000001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200</v>
      </c>
      <c r="L44" s="26">
        <f t="shared" si="0"/>
        <v>164</v>
      </c>
      <c r="M44" s="27" t="str">
        <f t="shared" si="1"/>
        <v>OK</v>
      </c>
      <c r="N44" s="32">
        <v>36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ht="20.100000000000001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10</v>
      </c>
      <c r="L45" s="26">
        <f t="shared" si="0"/>
        <v>7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>
        <v>3</v>
      </c>
      <c r="Y45" s="32"/>
      <c r="Z45" s="32"/>
      <c r="AA45" s="32"/>
    </row>
    <row r="46" spans="1:27" ht="20.100000000000001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20.100000000000001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ht="20.100000000000001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20.100000000000001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20.100000000000001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ht="20.100000000000001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>
        <v>30</v>
      </c>
      <c r="L51" s="26">
        <f t="shared" si="0"/>
        <v>20</v>
      </c>
      <c r="M51" s="27" t="str">
        <f t="shared" si="1"/>
        <v>OK</v>
      </c>
      <c r="N51" s="32">
        <v>10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ht="20.100000000000001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>
        <v>5</v>
      </c>
      <c r="L52" s="26">
        <f t="shared" si="0"/>
        <v>2</v>
      </c>
      <c r="M52" s="27" t="str">
        <f t="shared" si="1"/>
        <v>OK</v>
      </c>
      <c r="N52" s="32">
        <v>3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ht="20.100000000000001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ht="20.100000000000001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10</v>
      </c>
      <c r="L54" s="26">
        <f t="shared" si="0"/>
        <v>0</v>
      </c>
      <c r="M54" s="27" t="str">
        <f t="shared" si="1"/>
        <v>OK</v>
      </c>
      <c r="N54" s="32">
        <v>10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ht="20.100000000000001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10</v>
      </c>
      <c r="L55" s="26">
        <f t="shared" si="0"/>
        <v>0</v>
      </c>
      <c r="M55" s="27" t="str">
        <f t="shared" si="1"/>
        <v>OK</v>
      </c>
      <c r="N55" s="32">
        <v>10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:27" ht="20.100000000000001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spans="1:27" ht="20.100000000000001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ht="20.100000000000001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100</v>
      </c>
      <c r="L58" s="26">
        <f t="shared" si="0"/>
        <v>20</v>
      </c>
      <c r="M58" s="27" t="str">
        <f t="shared" si="1"/>
        <v>OK</v>
      </c>
      <c r="N58" s="32"/>
      <c r="O58" s="32"/>
      <c r="P58" s="32">
        <v>50</v>
      </c>
      <c r="Q58" s="32"/>
      <c r="R58" s="32"/>
      <c r="S58" s="32"/>
      <c r="T58" s="32">
        <v>30</v>
      </c>
      <c r="U58" s="32"/>
      <c r="V58" s="32"/>
      <c r="W58" s="32"/>
      <c r="X58" s="32"/>
      <c r="Y58" s="32"/>
      <c r="Z58" s="32"/>
      <c r="AA58" s="32"/>
    </row>
    <row r="59" spans="1:27" ht="20.100000000000001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100</v>
      </c>
      <c r="L59" s="26">
        <f t="shared" si="0"/>
        <v>50</v>
      </c>
      <c r="M59" s="27" t="str">
        <f t="shared" si="1"/>
        <v>OK</v>
      </c>
      <c r="N59" s="32"/>
      <c r="O59" s="32"/>
      <c r="P59" s="32">
        <v>20</v>
      </c>
      <c r="Q59" s="32"/>
      <c r="R59" s="32"/>
      <c r="S59" s="32"/>
      <c r="T59" s="32">
        <v>30</v>
      </c>
      <c r="U59" s="32"/>
      <c r="V59" s="32"/>
      <c r="W59" s="32"/>
      <c r="X59" s="32"/>
      <c r="Y59" s="32"/>
      <c r="Z59" s="32"/>
      <c r="AA59" s="32"/>
    </row>
    <row r="60" spans="1:27" ht="20.100000000000001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50</v>
      </c>
      <c r="L60" s="26">
        <f t="shared" si="0"/>
        <v>10</v>
      </c>
      <c r="M60" s="27" t="str">
        <f t="shared" si="1"/>
        <v>OK</v>
      </c>
      <c r="N60" s="32"/>
      <c r="O60" s="32"/>
      <c r="P60" s="32">
        <v>20</v>
      </c>
      <c r="Q60" s="32"/>
      <c r="R60" s="32"/>
      <c r="S60" s="32"/>
      <c r="T60" s="32">
        <v>20</v>
      </c>
      <c r="U60" s="32"/>
      <c r="V60" s="32"/>
      <c r="W60" s="32"/>
      <c r="X60" s="32"/>
      <c r="Y60" s="32"/>
      <c r="Z60" s="32"/>
      <c r="AA60" s="32"/>
    </row>
    <row r="61" spans="1:27" ht="20.100000000000001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100</v>
      </c>
      <c r="L61" s="26">
        <f t="shared" si="0"/>
        <v>60</v>
      </c>
      <c r="M61" s="27" t="str">
        <f t="shared" si="1"/>
        <v>OK</v>
      </c>
      <c r="N61" s="32"/>
      <c r="O61" s="32"/>
      <c r="P61" s="32">
        <v>20</v>
      </c>
      <c r="Q61" s="32"/>
      <c r="R61" s="32"/>
      <c r="S61" s="32"/>
      <c r="T61" s="32">
        <v>20</v>
      </c>
      <c r="U61" s="32"/>
      <c r="V61" s="32"/>
      <c r="W61" s="32"/>
      <c r="X61" s="32"/>
      <c r="Y61" s="32"/>
      <c r="Z61" s="32"/>
      <c r="AA61" s="32"/>
    </row>
    <row r="62" spans="1:27" ht="20.100000000000001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spans="1:27" ht="20.100000000000001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100</v>
      </c>
      <c r="L63" s="26">
        <f t="shared" si="0"/>
        <v>100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spans="1:27" ht="20.100000000000001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spans="1:27" ht="20.100000000000001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spans="1:27" ht="20.100000000000001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100</v>
      </c>
      <c r="L66" s="26">
        <f t="shared" si="0"/>
        <v>100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</row>
    <row r="67" spans="1:27" ht="20.100000000000001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100</v>
      </c>
      <c r="L67" s="26">
        <f t="shared" si="0"/>
        <v>50</v>
      </c>
      <c r="M67" s="27" t="str">
        <f t="shared" si="1"/>
        <v>OK</v>
      </c>
      <c r="N67" s="32">
        <v>50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spans="1:27" ht="20.100000000000001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ref="L68:L131" si="2">K68-(SUM(N68:AA68))</f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spans="1:27" ht="20.100000000000001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150</v>
      </c>
      <c r="L69" s="26">
        <f t="shared" si="2"/>
        <v>50</v>
      </c>
      <c r="M69" s="27" t="str">
        <f t="shared" ref="M69:M132" si="3">IF(L69&lt;0,"ATENÇÃO","OK")</f>
        <v>OK</v>
      </c>
      <c r="N69" s="32"/>
      <c r="O69" s="32"/>
      <c r="P69" s="32">
        <v>100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spans="1:27" ht="20.100000000000001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150</v>
      </c>
      <c r="L70" s="26">
        <f t="shared" si="2"/>
        <v>100</v>
      </c>
      <c r="M70" s="27" t="str">
        <f t="shared" si="3"/>
        <v>OK</v>
      </c>
      <c r="N70" s="32"/>
      <c r="O70" s="32"/>
      <c r="P70" s="32">
        <v>50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spans="1:27" ht="20.100000000000001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150</v>
      </c>
      <c r="L71" s="26">
        <f t="shared" si="2"/>
        <v>100</v>
      </c>
      <c r="M71" s="27" t="str">
        <f t="shared" si="3"/>
        <v>OK</v>
      </c>
      <c r="N71" s="32"/>
      <c r="O71" s="32"/>
      <c r="P71" s="32">
        <v>50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spans="1:27" ht="20.100000000000001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150</v>
      </c>
      <c r="L72" s="26">
        <f t="shared" si="2"/>
        <v>100</v>
      </c>
      <c r="M72" s="27" t="str">
        <f t="shared" si="3"/>
        <v>OK</v>
      </c>
      <c r="N72" s="32"/>
      <c r="O72" s="32"/>
      <c r="P72" s="32">
        <v>50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spans="1:27" ht="20.100000000000001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/>
      <c r="L73" s="26">
        <f t="shared" si="2"/>
        <v>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</row>
    <row r="74" spans="1:27" ht="20.100000000000001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/>
      <c r="L74" s="26">
        <f t="shared" si="2"/>
        <v>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spans="1:27" ht="20.100000000000001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/>
      <c r="L75" s="26">
        <f t="shared" si="2"/>
        <v>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spans="1:27" ht="20.100000000000001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/>
      <c r="L76" s="26">
        <f t="shared" si="2"/>
        <v>0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spans="1:27" ht="20.100000000000001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20</v>
      </c>
      <c r="L77" s="26">
        <f t="shared" si="2"/>
        <v>0</v>
      </c>
      <c r="M77" s="27" t="str">
        <f t="shared" si="3"/>
        <v>OK</v>
      </c>
      <c r="N77" s="32">
        <v>20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</row>
    <row r="78" spans="1:27" ht="20.100000000000001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spans="1:27" ht="20.100000000000001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70</v>
      </c>
      <c r="L79" s="26">
        <f t="shared" si="2"/>
        <v>34</v>
      </c>
      <c r="M79" s="27" t="str">
        <f t="shared" si="3"/>
        <v>OK</v>
      </c>
      <c r="N79" s="32">
        <v>36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1:27" ht="20.100000000000001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f>100-24</f>
        <v>76</v>
      </c>
      <c r="L80" s="26">
        <f t="shared" si="2"/>
        <v>28</v>
      </c>
      <c r="M80" s="27" t="str">
        <f t="shared" si="3"/>
        <v>OK</v>
      </c>
      <c r="N80" s="32">
        <v>48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1:27" ht="20.100000000000001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1:27" ht="20.100000000000001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1:27" ht="20.100000000000001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20</v>
      </c>
      <c r="L83" s="26">
        <f t="shared" si="2"/>
        <v>8</v>
      </c>
      <c r="M83" s="27" t="str">
        <f t="shared" si="3"/>
        <v>OK</v>
      </c>
      <c r="N83" s="32">
        <v>12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1:27" ht="20.100000000000001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1:27" ht="20.100000000000001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1:27" ht="20.100000000000001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1:27" ht="20.100000000000001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>
        <v>800</v>
      </c>
      <c r="L87" s="26">
        <f t="shared" si="2"/>
        <v>500</v>
      </c>
      <c r="M87" s="27" t="str">
        <f t="shared" si="3"/>
        <v>OK</v>
      </c>
      <c r="N87" s="32"/>
      <c r="O87" s="32"/>
      <c r="P87" s="32">
        <v>300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1:27" ht="20.100000000000001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f>6000-700-200</f>
        <v>5100</v>
      </c>
      <c r="L88" s="26">
        <f t="shared" si="2"/>
        <v>300</v>
      </c>
      <c r="M88" s="27" t="str">
        <f t="shared" si="3"/>
        <v>OK</v>
      </c>
      <c r="N88" s="32"/>
      <c r="O88" s="32"/>
      <c r="P88" s="32">
        <v>2400</v>
      </c>
      <c r="Q88" s="32"/>
      <c r="R88" s="32"/>
      <c r="S88" s="32"/>
      <c r="T88" s="32"/>
      <c r="U88" s="32"/>
      <c r="V88" s="32"/>
      <c r="W88" s="32"/>
      <c r="X88" s="32"/>
      <c r="Y88" s="32">
        <v>2400</v>
      </c>
      <c r="Z88" s="32"/>
      <c r="AA88" s="32"/>
    </row>
    <row r="89" spans="1:27" ht="20.100000000000001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1:27" ht="20.100000000000001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>
        <v>30</v>
      </c>
      <c r="L90" s="26">
        <f t="shared" si="2"/>
        <v>30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1:27" ht="20.100000000000001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1:27" ht="20.100000000000001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30</v>
      </c>
      <c r="L92" s="26">
        <f t="shared" si="2"/>
        <v>10</v>
      </c>
      <c r="M92" s="27" t="str">
        <f t="shared" si="3"/>
        <v>OK</v>
      </c>
      <c r="N92" s="32"/>
      <c r="O92" s="32"/>
      <c r="P92" s="32">
        <v>20</v>
      </c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1:27" ht="20.100000000000001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30</v>
      </c>
      <c r="L93" s="26">
        <f t="shared" si="2"/>
        <v>10</v>
      </c>
      <c r="M93" s="27" t="str">
        <f t="shared" si="3"/>
        <v>OK</v>
      </c>
      <c r="N93" s="32"/>
      <c r="O93" s="32"/>
      <c r="P93" s="32">
        <v>20</v>
      </c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1:27" ht="20.100000000000001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>
        <v>30</v>
      </c>
      <c r="L94" s="26">
        <f t="shared" si="2"/>
        <v>10</v>
      </c>
      <c r="M94" s="27" t="str">
        <f t="shared" si="3"/>
        <v>OK</v>
      </c>
      <c r="N94" s="32"/>
      <c r="O94" s="32"/>
      <c r="P94" s="32">
        <v>20</v>
      </c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1:27" ht="20.100000000000001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30</v>
      </c>
      <c r="L95" s="26">
        <f t="shared" si="2"/>
        <v>10</v>
      </c>
      <c r="M95" s="27" t="str">
        <f t="shared" si="3"/>
        <v>OK</v>
      </c>
      <c r="N95" s="32"/>
      <c r="O95" s="32"/>
      <c r="P95" s="32">
        <v>20</v>
      </c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:27" ht="20.100000000000001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30</v>
      </c>
      <c r="L96" s="26">
        <f t="shared" si="2"/>
        <v>10</v>
      </c>
      <c r="M96" s="27" t="str">
        <f t="shared" si="3"/>
        <v>OK</v>
      </c>
      <c r="N96" s="32"/>
      <c r="O96" s="32"/>
      <c r="P96" s="32">
        <v>20</v>
      </c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1:27" ht="20.100000000000001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>
        <v>15</v>
      </c>
      <c r="L97" s="26">
        <f t="shared" si="2"/>
        <v>5</v>
      </c>
      <c r="M97" s="27" t="str">
        <f t="shared" si="3"/>
        <v>OK</v>
      </c>
      <c r="N97" s="32"/>
      <c r="O97" s="32"/>
      <c r="P97" s="32">
        <v>10</v>
      </c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1:27" ht="20.100000000000001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>
        <v>15</v>
      </c>
      <c r="L98" s="26">
        <f t="shared" si="2"/>
        <v>5</v>
      </c>
      <c r="M98" s="27" t="str">
        <f t="shared" si="3"/>
        <v>OK</v>
      </c>
      <c r="N98" s="32"/>
      <c r="O98" s="32"/>
      <c r="P98" s="32">
        <v>10</v>
      </c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1:27" ht="20.100000000000001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>
        <v>15</v>
      </c>
      <c r="L99" s="26">
        <f t="shared" si="2"/>
        <v>5</v>
      </c>
      <c r="M99" s="27" t="str">
        <f t="shared" si="3"/>
        <v>OK</v>
      </c>
      <c r="N99" s="32"/>
      <c r="O99" s="32"/>
      <c r="P99" s="32">
        <v>10</v>
      </c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1:27" ht="20.100000000000001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>
        <v>15</v>
      </c>
      <c r="L100" s="26">
        <f t="shared" si="2"/>
        <v>5</v>
      </c>
      <c r="M100" s="27" t="str">
        <f t="shared" si="3"/>
        <v>OK</v>
      </c>
      <c r="N100" s="32"/>
      <c r="O100" s="32"/>
      <c r="P100" s="32">
        <v>10</v>
      </c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1:27" ht="20.100000000000001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>
        <v>15</v>
      </c>
      <c r="L101" s="26">
        <f t="shared" si="2"/>
        <v>5</v>
      </c>
      <c r="M101" s="27" t="str">
        <f t="shared" si="3"/>
        <v>OK</v>
      </c>
      <c r="N101" s="32"/>
      <c r="O101" s="32"/>
      <c r="P101" s="32">
        <v>10</v>
      </c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1:27" ht="20.100000000000001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>
        <v>15</v>
      </c>
      <c r="L102" s="26">
        <f t="shared" si="2"/>
        <v>5</v>
      </c>
      <c r="M102" s="27" t="str">
        <f t="shared" si="3"/>
        <v>OK</v>
      </c>
      <c r="N102" s="32"/>
      <c r="O102" s="32"/>
      <c r="P102" s="32">
        <v>10</v>
      </c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1:27" ht="20.100000000000001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>
        <v>15</v>
      </c>
      <c r="L103" s="26">
        <f t="shared" si="2"/>
        <v>5</v>
      </c>
      <c r="M103" s="27" t="str">
        <f t="shared" si="3"/>
        <v>OK</v>
      </c>
      <c r="N103" s="32"/>
      <c r="O103" s="32"/>
      <c r="P103" s="32">
        <v>10</v>
      </c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1:27" ht="20.100000000000001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>
        <v>15</v>
      </c>
      <c r="L104" s="26">
        <f t="shared" si="2"/>
        <v>5</v>
      </c>
      <c r="M104" s="27" t="str">
        <f t="shared" si="3"/>
        <v>OK</v>
      </c>
      <c r="N104" s="32"/>
      <c r="O104" s="32"/>
      <c r="P104" s="32">
        <v>10</v>
      </c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 ht="20.100000000000001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>
        <v>15</v>
      </c>
      <c r="L105" s="26">
        <f t="shared" si="2"/>
        <v>5</v>
      </c>
      <c r="M105" s="27" t="str">
        <f t="shared" si="3"/>
        <v>OK</v>
      </c>
      <c r="N105" s="32"/>
      <c r="O105" s="32"/>
      <c r="P105" s="32">
        <v>10</v>
      </c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1:27" ht="20.100000000000001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>
        <v>15</v>
      </c>
      <c r="L106" s="26">
        <f t="shared" si="2"/>
        <v>5</v>
      </c>
      <c r="M106" s="27" t="str">
        <f t="shared" si="3"/>
        <v>OK</v>
      </c>
      <c r="N106" s="32"/>
      <c r="O106" s="32"/>
      <c r="P106" s="32">
        <v>10</v>
      </c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1:27" ht="20.100000000000001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>
        <v>15</v>
      </c>
      <c r="L107" s="26">
        <f t="shared" si="2"/>
        <v>5</v>
      </c>
      <c r="M107" s="27" t="str">
        <f t="shared" si="3"/>
        <v>OK</v>
      </c>
      <c r="N107" s="32"/>
      <c r="O107" s="32"/>
      <c r="P107" s="32">
        <v>10</v>
      </c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1:27" ht="20.100000000000001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1:27" ht="20.100000000000001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10</v>
      </c>
      <c r="L109" s="26">
        <f t="shared" si="2"/>
        <v>5</v>
      </c>
      <c r="M109" s="27" t="str">
        <f t="shared" si="3"/>
        <v>OK</v>
      </c>
      <c r="N109" s="32"/>
      <c r="O109" s="32"/>
      <c r="P109" s="32">
        <v>5</v>
      </c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1:27" ht="20.100000000000001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>
        <v>5</v>
      </c>
      <c r="L110" s="26">
        <f t="shared" si="2"/>
        <v>0</v>
      </c>
      <c r="M110" s="27" t="str">
        <f t="shared" si="3"/>
        <v>OK</v>
      </c>
      <c r="N110" s="32"/>
      <c r="O110" s="32"/>
      <c r="P110" s="32">
        <v>5</v>
      </c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1:27" ht="20.100000000000001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1:27" ht="20.100000000000001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>
        <v>5</v>
      </c>
      <c r="L112" s="26">
        <f t="shared" si="2"/>
        <v>0</v>
      </c>
      <c r="M112" s="27" t="str">
        <f t="shared" si="3"/>
        <v>OK</v>
      </c>
      <c r="N112" s="32"/>
      <c r="O112" s="32"/>
      <c r="P112" s="32">
        <v>5</v>
      </c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1:27" ht="20.100000000000001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1:27" ht="20.100000000000001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1:27" ht="20.100000000000001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1:27" ht="20.100000000000001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1:27" ht="20.100000000000001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1:27" ht="20.100000000000001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1:27" ht="20.100000000000001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1:27" ht="20.100000000000001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1:27" ht="20.100000000000001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1:27" ht="20.100000000000001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/>
      <c r="L122" s="26">
        <f t="shared" si="2"/>
        <v>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1:27" ht="20.100000000000001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5</v>
      </c>
      <c r="L123" s="26">
        <f t="shared" si="2"/>
        <v>0</v>
      </c>
      <c r="M123" s="27" t="str">
        <f t="shared" si="3"/>
        <v>OK</v>
      </c>
      <c r="N123" s="32"/>
      <c r="O123" s="32"/>
      <c r="P123" s="32">
        <v>5</v>
      </c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1:27" ht="20.100000000000001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5</v>
      </c>
      <c r="L124" s="26">
        <f t="shared" si="2"/>
        <v>0</v>
      </c>
      <c r="M124" s="27" t="str">
        <f t="shared" si="3"/>
        <v>OK</v>
      </c>
      <c r="N124" s="32"/>
      <c r="O124" s="32"/>
      <c r="P124" s="32">
        <v>5</v>
      </c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1:27" ht="20.100000000000001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5</v>
      </c>
      <c r="L125" s="26">
        <f t="shared" si="2"/>
        <v>0</v>
      </c>
      <c r="M125" s="27" t="str">
        <f t="shared" si="3"/>
        <v>OK</v>
      </c>
      <c r="N125" s="32"/>
      <c r="O125" s="32"/>
      <c r="P125" s="32">
        <v>5</v>
      </c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1:27" ht="20.100000000000001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5</v>
      </c>
      <c r="L126" s="26">
        <f t="shared" si="2"/>
        <v>0</v>
      </c>
      <c r="M126" s="27" t="str">
        <f t="shared" si="3"/>
        <v>OK</v>
      </c>
      <c r="N126" s="32"/>
      <c r="O126" s="32"/>
      <c r="P126" s="32">
        <v>5</v>
      </c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1:27" ht="20.100000000000001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1:27" ht="20.100000000000001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10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>
        <v>10</v>
      </c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1:27" ht="20.100000000000001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70</v>
      </c>
      <c r="L129" s="26">
        <f t="shared" si="2"/>
        <v>0</v>
      </c>
      <c r="M129" s="27" t="str">
        <f t="shared" si="3"/>
        <v>OK</v>
      </c>
      <c r="N129" s="32"/>
      <c r="O129" s="32">
        <v>70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1:27" ht="20.100000000000001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70</v>
      </c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>
        <v>70</v>
      </c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1:27" ht="20.100000000000001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70</v>
      </c>
      <c r="L131" s="26">
        <f t="shared" si="2"/>
        <v>70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1:27" ht="20.100000000000001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70</v>
      </c>
      <c r="L132" s="26">
        <f t="shared" ref="L132:L195" si="4">K132-(SUM(N132:AA132))</f>
        <v>34</v>
      </c>
      <c r="M132" s="27" t="str">
        <f t="shared" si="3"/>
        <v>OK</v>
      </c>
      <c r="N132" s="32"/>
      <c r="O132" s="32"/>
      <c r="P132" s="32"/>
      <c r="Q132" s="32">
        <v>36</v>
      </c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1:27" ht="20.100000000000001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si="4"/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1:27" ht="20.100000000000001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>
        <v>10</v>
      </c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>
        <v>10</v>
      </c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1:27" ht="20.100000000000001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/>
      <c r="L135" s="26">
        <f t="shared" si="4"/>
        <v>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1:27" ht="20.100000000000001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/>
      <c r="L136" s="26">
        <f t="shared" si="4"/>
        <v>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1:27" ht="20.100000000000001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1:27" ht="20.100000000000001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30</v>
      </c>
      <c r="L138" s="26">
        <f t="shared" si="4"/>
        <v>0</v>
      </c>
      <c r="M138" s="27" t="str">
        <f t="shared" si="5"/>
        <v>OK</v>
      </c>
      <c r="N138" s="32">
        <v>30</v>
      </c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1:27" ht="20.100000000000001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10</v>
      </c>
      <c r="L139" s="26">
        <f t="shared" si="4"/>
        <v>0</v>
      </c>
      <c r="M139" s="27" t="str">
        <f t="shared" si="5"/>
        <v>OK</v>
      </c>
      <c r="N139" s="32">
        <v>10</v>
      </c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1:27" ht="20.100000000000001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1:27" ht="20.100000000000001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10</v>
      </c>
      <c r="L141" s="26">
        <f t="shared" si="4"/>
        <v>0</v>
      </c>
      <c r="M141" s="27" t="str">
        <f t="shared" si="5"/>
        <v>OK</v>
      </c>
      <c r="N141" s="32">
        <v>10</v>
      </c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1:27" ht="20.100000000000001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/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1:27" ht="20.100000000000001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/>
      <c r="L143" s="26">
        <f t="shared" si="4"/>
        <v>0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1:27" ht="20.100000000000001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/>
      <c r="L144" s="26">
        <f t="shared" si="4"/>
        <v>0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1:27" ht="20.100000000000001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/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1:27" ht="20.100000000000001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250</v>
      </c>
      <c r="L146" s="26">
        <f t="shared" si="4"/>
        <v>250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1:27" ht="20.100000000000001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1:27" ht="20.100000000000001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1:27" ht="20.100000000000001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20</v>
      </c>
      <c r="L149" s="26">
        <f t="shared" si="4"/>
        <v>0</v>
      </c>
      <c r="M149" s="27" t="str">
        <f t="shared" si="5"/>
        <v>OK</v>
      </c>
      <c r="N149" s="32">
        <v>20</v>
      </c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1:27" ht="20.100000000000001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>
        <v>10</v>
      </c>
      <c r="L150" s="26">
        <f t="shared" si="4"/>
        <v>0</v>
      </c>
      <c r="M150" s="27" t="str">
        <f t="shared" si="5"/>
        <v>OK</v>
      </c>
      <c r="N150" s="32">
        <v>10</v>
      </c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1:27" ht="20.100000000000001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>
        <v>10</v>
      </c>
      <c r="L151" s="26">
        <f t="shared" si="4"/>
        <v>0</v>
      </c>
      <c r="M151" s="27" t="str">
        <f t="shared" si="5"/>
        <v>OK</v>
      </c>
      <c r="N151" s="32">
        <v>10</v>
      </c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1:27" ht="20.100000000000001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>
        <v>5</v>
      </c>
      <c r="L152" s="26">
        <f t="shared" si="4"/>
        <v>0</v>
      </c>
      <c r="M152" s="27" t="str">
        <f t="shared" si="5"/>
        <v>OK</v>
      </c>
      <c r="N152" s="32">
        <v>5</v>
      </c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1:27" ht="20.100000000000001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1:27" ht="20.100000000000001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1:27" ht="20.100000000000001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30</v>
      </c>
      <c r="L155" s="26">
        <f t="shared" si="4"/>
        <v>30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1:27" ht="20.100000000000001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/>
      <c r="L156" s="26">
        <f t="shared" si="4"/>
        <v>0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ht="20.100000000000001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/>
      <c r="L157" s="26">
        <f t="shared" si="4"/>
        <v>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1:27" ht="20.100000000000001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1:27" ht="20.100000000000001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1:27" ht="20.100000000000001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150</v>
      </c>
      <c r="L160" s="26">
        <f t="shared" si="4"/>
        <v>60</v>
      </c>
      <c r="M160" s="27" t="str">
        <f t="shared" si="5"/>
        <v>OK</v>
      </c>
      <c r="N160" s="32">
        <v>50</v>
      </c>
      <c r="O160" s="32"/>
      <c r="P160" s="32"/>
      <c r="Q160" s="32"/>
      <c r="R160" s="32"/>
      <c r="S160" s="32"/>
      <c r="T160" s="32"/>
      <c r="U160" s="32"/>
      <c r="V160" s="32"/>
      <c r="W160" s="32"/>
      <c r="X160" s="32">
        <v>40</v>
      </c>
      <c r="Y160" s="32"/>
      <c r="Z160" s="32"/>
      <c r="AA160" s="32"/>
    </row>
    <row r="161" spans="1:27" ht="20.100000000000001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5</v>
      </c>
      <c r="L161" s="26">
        <f t="shared" si="4"/>
        <v>0</v>
      </c>
      <c r="M161" s="27" t="str">
        <f t="shared" si="5"/>
        <v>OK</v>
      </c>
      <c r="N161" s="32">
        <v>5</v>
      </c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1:27" ht="20.100000000000001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5</v>
      </c>
      <c r="L162" s="26">
        <f t="shared" si="4"/>
        <v>2</v>
      </c>
      <c r="M162" s="27" t="str">
        <f t="shared" si="5"/>
        <v>OK</v>
      </c>
      <c r="N162" s="32">
        <v>3</v>
      </c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1:27" ht="20.100000000000001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/>
      <c r="L163" s="26">
        <f t="shared" si="4"/>
        <v>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ht="20.100000000000001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>
        <v>50</v>
      </c>
      <c r="L164" s="26">
        <f t="shared" si="4"/>
        <v>50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ht="20.100000000000001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/>
      <c r="L165" s="26">
        <f t="shared" si="4"/>
        <v>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 ht="20.100000000000001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ht="20.100000000000001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ht="20.100000000000001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/>
      <c r="L168" s="26">
        <f t="shared" si="4"/>
        <v>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ht="20.100000000000001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1200</v>
      </c>
      <c r="L169" s="26">
        <f t="shared" si="4"/>
        <v>500</v>
      </c>
      <c r="M169" s="27" t="str">
        <f t="shared" si="5"/>
        <v>OK</v>
      </c>
      <c r="N169" s="32"/>
      <c r="O169" s="32"/>
      <c r="P169" s="32"/>
      <c r="Q169" s="32"/>
      <c r="R169" s="32"/>
      <c r="S169" s="32">
        <v>250</v>
      </c>
      <c r="T169" s="32"/>
      <c r="U169" s="32"/>
      <c r="V169" s="32">
        <v>250</v>
      </c>
      <c r="W169" s="32"/>
      <c r="X169" s="32"/>
      <c r="Y169" s="32"/>
      <c r="Z169" s="32">
        <v>200</v>
      </c>
      <c r="AA169" s="32"/>
    </row>
    <row r="170" spans="1:27" ht="20.100000000000001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20</v>
      </c>
      <c r="L170" s="26">
        <f t="shared" si="4"/>
        <v>12</v>
      </c>
      <c r="M170" s="27" t="str">
        <f t="shared" si="5"/>
        <v>OK</v>
      </c>
      <c r="N170" s="32"/>
      <c r="O170" s="32"/>
      <c r="P170" s="32">
        <v>8</v>
      </c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1:27" ht="20.100000000000001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ht="20.100000000000001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ht="20.100000000000001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>
        <v>10</v>
      </c>
      <c r="L173" s="26">
        <f t="shared" si="4"/>
        <v>10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ht="20.100000000000001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>
        <v>50</v>
      </c>
      <c r="L174" s="26">
        <f t="shared" si="4"/>
        <v>50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1:27" ht="20.100000000000001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ht="20.100000000000001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/>
      <c r="L176" s="26">
        <f t="shared" si="4"/>
        <v>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1:27" ht="20.100000000000001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1:27" ht="20.100000000000001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1:27" ht="20.100000000000001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1:27" ht="20.100000000000001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 ht="20.100000000000001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1:27" ht="20.100000000000001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1:27" ht="20.100000000000001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 ht="20.100000000000001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1:27" ht="20.100000000000001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1:27" ht="20.100000000000001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1:27" ht="20.100000000000001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1:27" ht="20.100000000000001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ht="20.100000000000001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1:27" ht="20.100000000000001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/>
      <c r="L190" s="26">
        <f t="shared" si="4"/>
        <v>0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ht="20.100000000000001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1:27" ht="20.100000000000001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 ht="20.100000000000001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1:27" ht="20.100000000000001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1:27" ht="20.100000000000001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1</v>
      </c>
      <c r="L195" s="26">
        <f t="shared" si="4"/>
        <v>0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>
        <v>1</v>
      </c>
      <c r="Y195" s="32"/>
      <c r="Z195" s="32"/>
      <c r="AA195" s="32"/>
    </row>
    <row r="196" spans="1:27" ht="20.100000000000001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50</v>
      </c>
      <c r="L196" s="26">
        <f t="shared" ref="L196:L259" si="6">K196-(SUM(N196:AA196))</f>
        <v>20</v>
      </c>
      <c r="M196" s="27" t="str">
        <f t="shared" si="5"/>
        <v>OK</v>
      </c>
      <c r="N196" s="32"/>
      <c r="O196" s="32"/>
      <c r="P196" s="32"/>
      <c r="Q196" s="32">
        <v>30</v>
      </c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1:27" ht="20.100000000000001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50</v>
      </c>
      <c r="L197" s="26">
        <f t="shared" si="6"/>
        <v>20</v>
      </c>
      <c r="M197" s="27" t="str">
        <f t="shared" ref="M197:M258" si="7">IF(L197&lt;0,"ATENÇÃO","OK")</f>
        <v>OK</v>
      </c>
      <c r="N197" s="32"/>
      <c r="O197" s="32"/>
      <c r="P197" s="32"/>
      <c r="Q197" s="32">
        <v>30</v>
      </c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1:27" ht="20.100000000000001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50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>
        <v>30</v>
      </c>
      <c r="R198" s="32"/>
      <c r="S198" s="32"/>
      <c r="T198" s="32"/>
      <c r="U198" s="32"/>
      <c r="V198" s="32"/>
      <c r="W198" s="32"/>
      <c r="X198" s="32"/>
      <c r="Y198" s="32"/>
      <c r="Z198" s="32"/>
      <c r="AA198" s="32">
        <v>20</v>
      </c>
    </row>
    <row r="199" spans="1:27" ht="20.100000000000001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50</v>
      </c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>
        <v>30</v>
      </c>
      <c r="R199" s="32"/>
      <c r="S199" s="32"/>
      <c r="T199" s="32"/>
      <c r="U199" s="32"/>
      <c r="V199" s="32"/>
      <c r="W199" s="32"/>
      <c r="X199" s="32"/>
      <c r="Y199" s="32"/>
      <c r="Z199" s="32"/>
      <c r="AA199" s="32">
        <v>20</v>
      </c>
    </row>
    <row r="200" spans="1:27" ht="20.100000000000001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50</v>
      </c>
      <c r="L200" s="26">
        <f t="shared" si="6"/>
        <v>20</v>
      </c>
      <c r="M200" s="27" t="str">
        <f t="shared" si="7"/>
        <v>OK</v>
      </c>
      <c r="N200" s="32"/>
      <c r="O200" s="32"/>
      <c r="P200" s="32"/>
      <c r="Q200" s="32">
        <v>30</v>
      </c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1:27" ht="20.100000000000001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50</v>
      </c>
      <c r="L201" s="26">
        <f t="shared" si="6"/>
        <v>20</v>
      </c>
      <c r="M201" s="27" t="str">
        <f t="shared" si="7"/>
        <v>OK</v>
      </c>
      <c r="N201" s="32"/>
      <c r="O201" s="32"/>
      <c r="P201" s="32"/>
      <c r="Q201" s="32">
        <v>30</v>
      </c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ht="20.100000000000001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ht="20.100000000000001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/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1:27" ht="20.100000000000001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200</v>
      </c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>
        <v>100</v>
      </c>
      <c r="R204" s="32"/>
      <c r="S204" s="32"/>
      <c r="T204" s="32"/>
      <c r="U204" s="32"/>
      <c r="V204" s="32"/>
      <c r="W204" s="32"/>
      <c r="X204" s="32"/>
      <c r="Y204" s="32"/>
      <c r="Z204" s="32"/>
      <c r="AA204" s="32">
        <v>100</v>
      </c>
    </row>
    <row r="205" spans="1:27" ht="20.100000000000001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f>100+100</f>
        <v>200</v>
      </c>
      <c r="L205" s="26">
        <f t="shared" si="6"/>
        <v>100</v>
      </c>
      <c r="M205" s="27" t="str">
        <f t="shared" si="7"/>
        <v>OK</v>
      </c>
      <c r="N205" s="32"/>
      <c r="O205" s="32"/>
      <c r="P205" s="32"/>
      <c r="Q205" s="32">
        <v>100</v>
      </c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1:27" ht="20.100000000000001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>
        <v>50</v>
      </c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>
        <v>50</v>
      </c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1:27" ht="20.100000000000001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 ht="20.100000000000001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30</v>
      </c>
      <c r="L208" s="26">
        <f t="shared" si="6"/>
        <v>0</v>
      </c>
      <c r="M208" s="27" t="str">
        <f t="shared" si="7"/>
        <v>OK</v>
      </c>
      <c r="N208" s="32"/>
      <c r="O208" s="32"/>
      <c r="P208" s="32"/>
      <c r="Q208" s="32">
        <v>30</v>
      </c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1:27" ht="20.100000000000001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/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1:27" ht="20.100000000000001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20</v>
      </c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>
        <v>20</v>
      </c>
      <c r="V210" s="32"/>
      <c r="W210" s="32"/>
      <c r="X210" s="32"/>
      <c r="Y210" s="32"/>
      <c r="Z210" s="32"/>
      <c r="AA210" s="32"/>
    </row>
    <row r="211" spans="1:27" ht="20.100000000000001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>
        <v>50</v>
      </c>
      <c r="L211" s="26">
        <f t="shared" si="6"/>
        <v>0</v>
      </c>
      <c r="M211" s="27" t="str">
        <f t="shared" si="7"/>
        <v>OK</v>
      </c>
      <c r="N211" s="32">
        <v>50</v>
      </c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1:27" ht="20.100000000000001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50</v>
      </c>
      <c r="L212" s="26">
        <f t="shared" si="6"/>
        <v>0</v>
      </c>
      <c r="M212" s="27" t="str">
        <f t="shared" si="7"/>
        <v>OK</v>
      </c>
      <c r="N212" s="32">
        <v>50</v>
      </c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1:27" ht="20.100000000000001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50</v>
      </c>
      <c r="L213" s="26">
        <f t="shared" si="6"/>
        <v>0</v>
      </c>
      <c r="M213" s="27" t="str">
        <f t="shared" si="7"/>
        <v>OK</v>
      </c>
      <c r="N213" s="32">
        <v>50</v>
      </c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1:27" ht="20.100000000000001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15</v>
      </c>
      <c r="L214" s="26">
        <f t="shared" si="6"/>
        <v>0</v>
      </c>
      <c r="M214" s="27" t="str">
        <f t="shared" si="7"/>
        <v>OK</v>
      </c>
      <c r="N214" s="32">
        <v>15</v>
      </c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1:27" ht="20.100000000000001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15</v>
      </c>
      <c r="L215" s="26">
        <f t="shared" si="6"/>
        <v>10</v>
      </c>
      <c r="M215" s="27" t="str">
        <f t="shared" si="7"/>
        <v>OK</v>
      </c>
      <c r="N215" s="32"/>
      <c r="O215" s="32"/>
      <c r="P215" s="32">
        <v>5</v>
      </c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1:27" ht="20.100000000000001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>
        <v>10</v>
      </c>
      <c r="L216" s="26">
        <f t="shared" si="6"/>
        <v>5</v>
      </c>
      <c r="M216" s="27" t="str">
        <f t="shared" si="7"/>
        <v>OK</v>
      </c>
      <c r="N216" s="32"/>
      <c r="O216" s="32"/>
      <c r="P216" s="32">
        <v>5</v>
      </c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1:27" ht="20.100000000000001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1:27" ht="20.100000000000001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30</v>
      </c>
      <c r="L218" s="26">
        <f t="shared" si="6"/>
        <v>0</v>
      </c>
      <c r="M218" s="27" t="str">
        <f t="shared" si="7"/>
        <v>OK</v>
      </c>
      <c r="N218" s="32"/>
      <c r="O218" s="32"/>
      <c r="P218" s="32">
        <v>30</v>
      </c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1:27" ht="20.100000000000001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1:27" ht="20.100000000000001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>
        <v>10</v>
      </c>
      <c r="L220" s="26">
        <f t="shared" si="6"/>
        <v>0</v>
      </c>
      <c r="M220" s="27" t="str">
        <f t="shared" si="7"/>
        <v>OK</v>
      </c>
      <c r="N220" s="32"/>
      <c r="O220" s="32"/>
      <c r="P220" s="32">
        <v>10</v>
      </c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1:27" ht="20.100000000000001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>
        <v>30</v>
      </c>
      <c r="L221" s="26">
        <f t="shared" si="6"/>
        <v>0</v>
      </c>
      <c r="M221" s="27" t="str">
        <f t="shared" si="7"/>
        <v>OK</v>
      </c>
      <c r="N221" s="32"/>
      <c r="O221" s="32"/>
      <c r="P221" s="32">
        <v>30</v>
      </c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1:27" ht="20.100000000000001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50</v>
      </c>
      <c r="L222" s="26">
        <f t="shared" si="6"/>
        <v>0</v>
      </c>
      <c r="M222" s="27" t="str">
        <f t="shared" si="7"/>
        <v>OK</v>
      </c>
      <c r="N222" s="32"/>
      <c r="O222" s="32"/>
      <c r="P222" s="32">
        <v>50</v>
      </c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1:27" ht="20.100000000000001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1:27" ht="20.100000000000001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>
        <v>20</v>
      </c>
      <c r="L224" s="26">
        <f t="shared" si="6"/>
        <v>0</v>
      </c>
      <c r="M224" s="27" t="str">
        <f t="shared" si="7"/>
        <v>OK</v>
      </c>
      <c r="N224" s="32"/>
      <c r="O224" s="32"/>
      <c r="P224" s="32">
        <v>20</v>
      </c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1:27" ht="20.100000000000001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20</v>
      </c>
      <c r="L225" s="26">
        <f t="shared" si="6"/>
        <v>0</v>
      </c>
      <c r="M225" s="27" t="str">
        <f t="shared" si="7"/>
        <v>OK</v>
      </c>
      <c r="N225" s="32"/>
      <c r="O225" s="32"/>
      <c r="P225" s="32">
        <v>20</v>
      </c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20.100000000000001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150</v>
      </c>
      <c r="L226" s="26">
        <f t="shared" si="6"/>
        <v>0</v>
      </c>
      <c r="M226" s="27" t="str">
        <f t="shared" si="7"/>
        <v>OK</v>
      </c>
      <c r="N226" s="32"/>
      <c r="O226" s="32"/>
      <c r="P226" s="32">
        <v>150</v>
      </c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1:27" ht="20.100000000000001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1:27" ht="20.100000000000001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>
        <v>10</v>
      </c>
      <c r="L228" s="26">
        <f t="shared" si="6"/>
        <v>0</v>
      </c>
      <c r="M228" s="27" t="str">
        <f t="shared" si="7"/>
        <v>OK</v>
      </c>
      <c r="N228" s="32"/>
      <c r="O228" s="32"/>
      <c r="P228" s="32">
        <v>10</v>
      </c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1:27" ht="20.100000000000001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>
        <v>10</v>
      </c>
      <c r="L229" s="26">
        <f t="shared" si="6"/>
        <v>0</v>
      </c>
      <c r="M229" s="27" t="str">
        <f t="shared" si="7"/>
        <v>OK</v>
      </c>
      <c r="N229" s="32"/>
      <c r="O229" s="32"/>
      <c r="P229" s="32">
        <v>10</v>
      </c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1:27" ht="20.100000000000001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>
        <v>10</v>
      </c>
      <c r="L230" s="26">
        <f t="shared" si="6"/>
        <v>0</v>
      </c>
      <c r="M230" s="27" t="str">
        <f t="shared" si="7"/>
        <v>OK</v>
      </c>
      <c r="N230" s="32"/>
      <c r="O230" s="32"/>
      <c r="P230" s="32">
        <v>10</v>
      </c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1:27" ht="20.100000000000001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>
        <v>10</v>
      </c>
      <c r="L231" s="26">
        <f t="shared" si="6"/>
        <v>0</v>
      </c>
      <c r="M231" s="27" t="str">
        <f t="shared" si="7"/>
        <v>OK</v>
      </c>
      <c r="N231" s="32"/>
      <c r="O231" s="32"/>
      <c r="P231" s="32">
        <v>10</v>
      </c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1:27" ht="20.100000000000001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>
        <v>10</v>
      </c>
      <c r="L232" s="26">
        <f t="shared" si="6"/>
        <v>0</v>
      </c>
      <c r="M232" s="27" t="str">
        <f t="shared" si="7"/>
        <v>OK</v>
      </c>
      <c r="N232" s="32"/>
      <c r="O232" s="32"/>
      <c r="P232" s="32">
        <v>10</v>
      </c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1:27" ht="20.100000000000001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>
        <v>10</v>
      </c>
      <c r="L233" s="26">
        <f t="shared" si="6"/>
        <v>0</v>
      </c>
      <c r="M233" s="27" t="str">
        <f t="shared" si="7"/>
        <v>OK</v>
      </c>
      <c r="N233" s="32"/>
      <c r="O233" s="32"/>
      <c r="P233" s="32">
        <v>10</v>
      </c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1:27" ht="20.100000000000001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1:27" ht="20.100000000000001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>
        <v>10</v>
      </c>
      <c r="L235" s="26">
        <f t="shared" si="6"/>
        <v>0</v>
      </c>
      <c r="M235" s="27" t="str">
        <f t="shared" si="7"/>
        <v>OK</v>
      </c>
      <c r="N235" s="32"/>
      <c r="O235" s="32"/>
      <c r="P235" s="32">
        <v>10</v>
      </c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1:27" ht="20.100000000000001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>
        <v>10</v>
      </c>
      <c r="L236" s="26">
        <f t="shared" si="6"/>
        <v>0</v>
      </c>
      <c r="M236" s="27" t="str">
        <f t="shared" si="7"/>
        <v>OK</v>
      </c>
      <c r="N236" s="32"/>
      <c r="O236" s="32"/>
      <c r="P236" s="32">
        <v>10</v>
      </c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1:27" ht="20.100000000000001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1:27" ht="20.100000000000001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1:27" ht="20.100000000000001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1:27" ht="20.100000000000001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1:27" ht="20.100000000000001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>
        <v>20</v>
      </c>
      <c r="L241" s="26">
        <f t="shared" si="6"/>
        <v>10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35"/>
      <c r="X241" s="35"/>
      <c r="Y241" s="213">
        <v>10</v>
      </c>
      <c r="Z241" s="35"/>
      <c r="AA241" s="35"/>
    </row>
    <row r="242" spans="1:27" ht="20.100000000000001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35"/>
      <c r="X242" s="35"/>
      <c r="Y242" s="35"/>
      <c r="Z242" s="35"/>
      <c r="AA242" s="35"/>
    </row>
    <row r="243" spans="1:27" ht="20.100000000000001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>
        <v>20</v>
      </c>
      <c r="L243" s="26">
        <f t="shared" si="6"/>
        <v>20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35"/>
      <c r="X243" s="35"/>
      <c r="Y243" s="35"/>
      <c r="Z243" s="35"/>
      <c r="AA243" s="35"/>
    </row>
    <row r="244" spans="1:27" ht="20.100000000000001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35"/>
      <c r="X244" s="35"/>
      <c r="Y244" s="35"/>
      <c r="Z244" s="35"/>
      <c r="AA244" s="35"/>
    </row>
    <row r="245" spans="1:27" ht="20.100000000000001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10</v>
      </c>
      <c r="L245" s="26">
        <f t="shared" si="6"/>
        <v>0</v>
      </c>
      <c r="M245" s="27" t="str">
        <f t="shared" si="7"/>
        <v>OK</v>
      </c>
      <c r="N245" s="164">
        <v>10</v>
      </c>
      <c r="O245" s="20"/>
      <c r="P245" s="20"/>
      <c r="Q245" s="20"/>
      <c r="R245" s="20"/>
      <c r="S245" s="20"/>
      <c r="T245" s="20"/>
      <c r="U245" s="20"/>
      <c r="V245" s="20"/>
      <c r="W245" s="35"/>
      <c r="X245" s="35"/>
      <c r="Y245" s="35"/>
      <c r="Z245" s="35"/>
      <c r="AA245" s="35"/>
    </row>
    <row r="246" spans="1:27" ht="20.100000000000001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>
        <v>10</v>
      </c>
      <c r="L246" s="26">
        <f t="shared" si="6"/>
        <v>0</v>
      </c>
      <c r="M246" s="27" t="str">
        <f t="shared" si="7"/>
        <v>OK</v>
      </c>
      <c r="N246" s="164">
        <v>10</v>
      </c>
      <c r="O246" s="20"/>
      <c r="P246" s="20"/>
      <c r="Q246" s="20"/>
      <c r="R246" s="20"/>
      <c r="S246" s="20"/>
      <c r="T246" s="20"/>
      <c r="U246" s="20"/>
      <c r="V246" s="20"/>
      <c r="W246" s="35"/>
      <c r="X246" s="35"/>
      <c r="Y246" s="35"/>
      <c r="Z246" s="35"/>
      <c r="AA246" s="35"/>
    </row>
    <row r="247" spans="1:27" ht="20.100000000000001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10</v>
      </c>
      <c r="L247" s="26">
        <f t="shared" si="6"/>
        <v>0</v>
      </c>
      <c r="M247" s="27" t="str">
        <f t="shared" si="7"/>
        <v>OK</v>
      </c>
      <c r="N247" s="164">
        <v>10</v>
      </c>
      <c r="O247" s="20"/>
      <c r="P247" s="20"/>
      <c r="Q247" s="20"/>
      <c r="R247" s="20"/>
      <c r="S247" s="20"/>
      <c r="T247" s="20"/>
      <c r="U247" s="20"/>
      <c r="V247" s="20"/>
      <c r="W247" s="35"/>
      <c r="X247" s="35"/>
      <c r="Y247" s="35"/>
      <c r="Z247" s="35"/>
      <c r="AA247" s="35"/>
    </row>
    <row r="248" spans="1:27" ht="20.100000000000001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>
        <v>200</v>
      </c>
      <c r="L248" s="26">
        <f t="shared" si="6"/>
        <v>0</v>
      </c>
      <c r="M248" s="27" t="str">
        <f t="shared" si="7"/>
        <v>OK</v>
      </c>
      <c r="N248" s="164">
        <v>200</v>
      </c>
      <c r="O248" s="20"/>
      <c r="P248" s="20"/>
      <c r="Q248" s="20"/>
      <c r="R248" s="20"/>
      <c r="S248" s="20"/>
      <c r="T248" s="20"/>
      <c r="U248" s="20"/>
      <c r="V248" s="20"/>
      <c r="W248" s="35"/>
      <c r="X248" s="35"/>
      <c r="Y248" s="35"/>
      <c r="Z248" s="35"/>
      <c r="AA248" s="35"/>
    </row>
    <row r="249" spans="1:27" ht="20.100000000000001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35"/>
      <c r="X249" s="35"/>
      <c r="Y249" s="35"/>
      <c r="Z249" s="35"/>
      <c r="AA249" s="35"/>
    </row>
    <row r="250" spans="1:27" ht="20.100000000000001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35"/>
      <c r="X250" s="35"/>
      <c r="Y250" s="35"/>
      <c r="Z250" s="35"/>
      <c r="AA250" s="35"/>
    </row>
    <row r="251" spans="1:27" ht="20.100000000000001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O251" s="20"/>
      <c r="P251" s="171"/>
      <c r="Q251" s="171"/>
      <c r="R251" s="171"/>
      <c r="S251" s="20"/>
      <c r="T251" s="20"/>
      <c r="U251" s="20"/>
      <c r="V251" s="20"/>
      <c r="W251" s="35"/>
      <c r="X251" s="35"/>
      <c r="Y251" s="35"/>
      <c r="Z251" s="35"/>
      <c r="AA251" s="35"/>
    </row>
    <row r="252" spans="1:27" ht="20.100000000000001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35"/>
      <c r="X252" s="35"/>
      <c r="Y252" s="35"/>
      <c r="Z252" s="35"/>
      <c r="AA252" s="35"/>
    </row>
    <row r="253" spans="1:27" ht="20.100000000000001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35"/>
      <c r="X253" s="35"/>
      <c r="Y253" s="35"/>
      <c r="Z253" s="35"/>
      <c r="AA253" s="35"/>
    </row>
    <row r="254" spans="1:27" ht="20.100000000000001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35"/>
      <c r="X254" s="35"/>
      <c r="Y254" s="35"/>
      <c r="Z254" s="35"/>
      <c r="AA254" s="35"/>
    </row>
    <row r="255" spans="1:27" ht="20.100000000000001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35"/>
      <c r="X255" s="35"/>
      <c r="Y255" s="35"/>
      <c r="Z255" s="35"/>
      <c r="AA255" s="35"/>
    </row>
    <row r="256" spans="1:27" ht="20.100000000000001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200</v>
      </c>
      <c r="L256" s="26">
        <f t="shared" si="6"/>
        <v>200</v>
      </c>
      <c r="M256" s="27" t="str">
        <f t="shared" si="7"/>
        <v>OK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35"/>
      <c r="X256" s="35"/>
      <c r="Y256" s="35"/>
      <c r="Z256" s="35"/>
      <c r="AA256" s="35"/>
    </row>
    <row r="257" spans="1:27" ht="20.100000000000001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35"/>
      <c r="X257" s="35"/>
      <c r="Y257" s="35"/>
      <c r="Z257" s="35"/>
      <c r="AA257" s="35"/>
    </row>
    <row r="258" spans="1:27" ht="20.100000000000001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f>1000+1000</f>
        <v>2000</v>
      </c>
      <c r="L258" s="26">
        <f t="shared" si="6"/>
        <v>0</v>
      </c>
      <c r="M258" s="27" t="str">
        <f t="shared" si="7"/>
        <v>OK</v>
      </c>
      <c r="N258" s="20"/>
      <c r="O258" s="164">
        <v>1000</v>
      </c>
      <c r="P258" s="20"/>
      <c r="Q258" s="20"/>
      <c r="R258" s="166">
        <v>1000</v>
      </c>
      <c r="S258" s="20"/>
      <c r="T258" s="20"/>
      <c r="U258" s="20"/>
      <c r="V258" s="20"/>
      <c r="W258" s="35"/>
      <c r="X258" s="35"/>
      <c r="Y258" s="35"/>
      <c r="Z258" s="35"/>
      <c r="AA258" s="35"/>
    </row>
  </sheetData>
  <mergeCells count="77">
    <mergeCell ref="K1:M1"/>
    <mergeCell ref="A142:A154"/>
    <mergeCell ref="A156:A162"/>
    <mergeCell ref="A163:A167"/>
    <mergeCell ref="A171:A194"/>
    <mergeCell ref="V1:V2"/>
    <mergeCell ref="A4:A9"/>
    <mergeCell ref="A10:A18"/>
    <mergeCell ref="U1:U2"/>
    <mergeCell ref="S1:S2"/>
    <mergeCell ref="T1:T2"/>
    <mergeCell ref="Q1:Q2"/>
    <mergeCell ref="R1:R2"/>
    <mergeCell ref="A26:A31"/>
    <mergeCell ref="A32:A35"/>
    <mergeCell ref="A19:A21"/>
    <mergeCell ref="O1:O2"/>
    <mergeCell ref="B142:B154"/>
    <mergeCell ref="B156:B162"/>
    <mergeCell ref="B163:B167"/>
    <mergeCell ref="B171:B194"/>
    <mergeCell ref="B4:B9"/>
    <mergeCell ref="B10:B18"/>
    <mergeCell ref="B19:B21"/>
    <mergeCell ref="B22:B25"/>
    <mergeCell ref="B26:B31"/>
    <mergeCell ref="B32:B35"/>
    <mergeCell ref="B36:B57"/>
    <mergeCell ref="B58:B62"/>
    <mergeCell ref="B63:B68"/>
    <mergeCell ref="B69:B76"/>
    <mergeCell ref="B77:B85"/>
    <mergeCell ref="W1:W2"/>
    <mergeCell ref="A2:M2"/>
    <mergeCell ref="A86:A89"/>
    <mergeCell ref="B86:B89"/>
    <mergeCell ref="A90:A91"/>
    <mergeCell ref="B90:B91"/>
    <mergeCell ref="A1:F1"/>
    <mergeCell ref="G1:J1"/>
    <mergeCell ref="A77:A85"/>
    <mergeCell ref="A36:A57"/>
    <mergeCell ref="A58:A62"/>
    <mergeCell ref="A63:A68"/>
    <mergeCell ref="A69:A76"/>
    <mergeCell ref="A22:A25"/>
    <mergeCell ref="P1:P2"/>
    <mergeCell ref="N1:N2"/>
    <mergeCell ref="A92:A127"/>
    <mergeCell ref="B92:B127"/>
    <mergeCell ref="A130:A134"/>
    <mergeCell ref="B130:B134"/>
    <mergeCell ref="A135:A141"/>
    <mergeCell ref="B135:B141"/>
    <mergeCell ref="A243:A244"/>
    <mergeCell ref="B243:B244"/>
    <mergeCell ref="J171:J194"/>
    <mergeCell ref="A196:A202"/>
    <mergeCell ref="B196:B202"/>
    <mergeCell ref="A203:A208"/>
    <mergeCell ref="B203:B208"/>
    <mergeCell ref="X1:X2"/>
    <mergeCell ref="Y1:Y2"/>
    <mergeCell ref="Z1:Z2"/>
    <mergeCell ref="AA1:AA2"/>
    <mergeCell ref="A257:A258"/>
    <mergeCell ref="B257:B258"/>
    <mergeCell ref="A245:A249"/>
    <mergeCell ref="B245:B249"/>
    <mergeCell ref="A250:A251"/>
    <mergeCell ref="B250:B251"/>
    <mergeCell ref="A252:A256"/>
    <mergeCell ref="B252:B256"/>
    <mergeCell ref="A209:A214"/>
    <mergeCell ref="B209:B214"/>
    <mergeCell ref="A215:A242"/>
    <mergeCell ref="B215:B242"/>
  </mergeCells>
  <conditionalFormatting sqref="O4:Z240">
    <cfRule type="cellIs" dxfId="273" priority="67" stopIfTrue="1" operator="greaterThan">
      <formula>0</formula>
    </cfRule>
    <cfRule type="cellIs" dxfId="272" priority="68" stopIfTrue="1" operator="greaterThan">
      <formula>0</formula>
    </cfRule>
    <cfRule type="cellIs" dxfId="271" priority="69" stopIfTrue="1" operator="greaterThan">
      <formula>0</formula>
    </cfRule>
  </conditionalFormatting>
  <conditionalFormatting sqref="AA5:AA240">
    <cfRule type="cellIs" dxfId="270" priority="7" stopIfTrue="1" operator="greaterThan">
      <formula>0</formula>
    </cfRule>
    <cfRule type="cellIs" dxfId="269" priority="8" stopIfTrue="1" operator="greaterThan">
      <formula>0</formula>
    </cfRule>
    <cfRule type="cellIs" dxfId="268" priority="9" stopIfTrue="1" operator="greaterThan">
      <formula>0</formula>
    </cfRule>
  </conditionalFormatting>
  <conditionalFormatting sqref="AA4">
    <cfRule type="cellIs" dxfId="267" priority="4" stopIfTrue="1" operator="greaterThan">
      <formula>0</formula>
    </cfRule>
    <cfRule type="cellIs" dxfId="266" priority="5" stopIfTrue="1" operator="greaterThan">
      <formula>0</formula>
    </cfRule>
    <cfRule type="cellIs" dxfId="265" priority="6" stopIfTrue="1" operator="greaterThan">
      <formula>0</formula>
    </cfRule>
  </conditionalFormatting>
  <conditionalFormatting sqref="AA5:AA240">
    <cfRule type="cellIs" dxfId="264" priority="1" stopIfTrue="1" operator="greaterThan">
      <formula>0</formula>
    </cfRule>
    <cfRule type="cellIs" dxfId="263" priority="2" stopIfTrue="1" operator="greaterThan">
      <formula>0</formula>
    </cfRule>
    <cfRule type="cellIs" dxfId="262" priority="3" stopIfTrue="1" operator="greaterThan">
      <formula>0</formula>
    </cfRule>
  </conditionalFormatting>
  <conditionalFormatting sqref="N4">
    <cfRule type="cellIs" dxfId="261" priority="19" stopIfTrue="1" operator="greaterThan">
      <formula>0</formula>
    </cfRule>
    <cfRule type="cellIs" dxfId="260" priority="20" stopIfTrue="1" operator="greaterThan">
      <formula>0</formula>
    </cfRule>
    <cfRule type="cellIs" dxfId="259" priority="21" stopIfTrue="1" operator="greaterThan">
      <formula>0</formula>
    </cfRule>
  </conditionalFormatting>
  <conditionalFormatting sqref="N5:N240">
    <cfRule type="cellIs" dxfId="258" priority="16" stopIfTrue="1" operator="greaterThan">
      <formula>0</formula>
    </cfRule>
    <cfRule type="cellIs" dxfId="257" priority="17" stopIfTrue="1" operator="greaterThan">
      <formula>0</formula>
    </cfRule>
    <cfRule type="cellIs" dxfId="256" priority="18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58"/>
  <sheetViews>
    <sheetView topLeftCell="J242" zoomScale="98" zoomScaleNormal="98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1" width="12" style="18" customWidth="1"/>
    <col min="22" max="22" width="13.28515625" style="18" customWidth="1"/>
    <col min="23" max="23" width="13.42578125" style="18" customWidth="1"/>
    <col min="24" max="24" width="15" style="18" customWidth="1"/>
    <col min="25" max="25" width="14.85546875" style="15" customWidth="1"/>
    <col min="26" max="26" width="15.5703125" style="15" customWidth="1"/>
    <col min="27" max="27" width="14.5703125" style="15" customWidth="1"/>
    <col min="28" max="28" width="14.85546875" style="15" customWidth="1"/>
    <col min="29" max="29" width="14.7109375" style="15" customWidth="1"/>
    <col min="30" max="16384" width="9.7109375" style="15"/>
  </cols>
  <sheetData>
    <row r="1" spans="1:29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45" t="s">
        <v>814</v>
      </c>
      <c r="O1" s="245" t="s">
        <v>815</v>
      </c>
      <c r="P1" s="245" t="s">
        <v>816</v>
      </c>
      <c r="Q1" s="245" t="s">
        <v>817</v>
      </c>
      <c r="R1" s="245" t="s">
        <v>818</v>
      </c>
      <c r="S1" s="245" t="s">
        <v>933</v>
      </c>
      <c r="T1" s="245" t="s">
        <v>410</v>
      </c>
      <c r="U1" s="245" t="s">
        <v>410</v>
      </c>
      <c r="V1" s="245" t="s">
        <v>410</v>
      </c>
      <c r="W1" s="245" t="s">
        <v>410</v>
      </c>
      <c r="X1" s="245" t="s">
        <v>410</v>
      </c>
      <c r="Y1" s="245" t="s">
        <v>410</v>
      </c>
      <c r="Z1" s="245" t="s">
        <v>410</v>
      </c>
      <c r="AA1" s="245" t="s">
        <v>410</v>
      </c>
      <c r="AB1" s="245" t="s">
        <v>410</v>
      </c>
      <c r="AC1" s="245" t="s">
        <v>410</v>
      </c>
    </row>
    <row r="2" spans="1:29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</row>
    <row r="3" spans="1:29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43139</v>
      </c>
      <c r="O3" s="25">
        <v>43139</v>
      </c>
      <c r="P3" s="25">
        <v>43139</v>
      </c>
      <c r="Q3" s="25">
        <v>43139</v>
      </c>
      <c r="R3" s="25">
        <v>43139</v>
      </c>
      <c r="S3" s="25">
        <v>43368</v>
      </c>
      <c r="T3" s="25">
        <v>43368</v>
      </c>
      <c r="U3" s="25" t="s">
        <v>411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</row>
    <row r="4" spans="1:29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/>
      <c r="L4" s="26">
        <f t="shared" ref="L4:L67" si="0">K4-(SUM(N4:AC4))</f>
        <v>0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40</v>
      </c>
      <c r="L5" s="26">
        <f t="shared" si="0"/>
        <v>40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/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15</v>
      </c>
      <c r="L7" s="26">
        <f t="shared" si="0"/>
        <v>15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20</v>
      </c>
      <c r="L8" s="26">
        <f t="shared" si="0"/>
        <v>20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1:29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30</v>
      </c>
      <c r="L9" s="26">
        <f t="shared" si="0"/>
        <v>30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30</v>
      </c>
      <c r="L10" s="26">
        <f t="shared" si="0"/>
        <v>5</v>
      </c>
      <c r="M10" s="27" t="str">
        <f t="shared" si="1"/>
        <v>OK</v>
      </c>
      <c r="N10" s="32"/>
      <c r="O10" s="32"/>
      <c r="P10" s="32"/>
      <c r="Q10" s="32">
        <v>25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/>
      <c r="L13" s="26">
        <f t="shared" si="0"/>
        <v>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60</v>
      </c>
      <c r="L14" s="26">
        <f t="shared" si="0"/>
        <v>60</v>
      </c>
      <c r="M14" s="27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10</v>
      </c>
      <c r="L15" s="26">
        <f t="shared" si="0"/>
        <v>4</v>
      </c>
      <c r="M15" s="27" t="str">
        <f t="shared" si="1"/>
        <v>OK</v>
      </c>
      <c r="N15" s="32"/>
      <c r="O15" s="32"/>
      <c r="P15" s="32"/>
      <c r="Q15" s="32">
        <v>6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40</v>
      </c>
      <c r="L16" s="26">
        <f t="shared" si="0"/>
        <v>40</v>
      </c>
      <c r="M16" s="27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/>
      <c r="L17" s="26">
        <f t="shared" si="0"/>
        <v>0</v>
      </c>
      <c r="M17" s="27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40</v>
      </c>
      <c r="L18" s="26">
        <f t="shared" si="0"/>
        <v>20</v>
      </c>
      <c r="M18" s="27" t="str">
        <f t="shared" si="1"/>
        <v>OK</v>
      </c>
      <c r="N18" s="32"/>
      <c r="O18" s="32"/>
      <c r="P18" s="32"/>
      <c r="Q18" s="32">
        <v>20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/>
      <c r="L19" s="26">
        <f t="shared" si="0"/>
        <v>0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30</v>
      </c>
      <c r="L20" s="26">
        <f t="shared" si="0"/>
        <v>30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20</v>
      </c>
      <c r="L21" s="26">
        <f t="shared" si="0"/>
        <v>20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100</v>
      </c>
      <c r="L22" s="26">
        <f t="shared" si="0"/>
        <v>100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50</v>
      </c>
      <c r="L23" s="26">
        <f t="shared" si="0"/>
        <v>50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10</v>
      </c>
      <c r="L24" s="26">
        <f t="shared" si="0"/>
        <v>10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>
        <v>15</v>
      </c>
      <c r="L26" s="26">
        <f t="shared" si="0"/>
        <v>7</v>
      </c>
      <c r="M26" s="27" t="str">
        <f t="shared" si="1"/>
        <v>OK</v>
      </c>
      <c r="N26" s="32"/>
      <c r="O26" s="32"/>
      <c r="P26" s="32"/>
      <c r="Q26" s="32"/>
      <c r="R26" s="32">
        <v>8</v>
      </c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>
        <v>10</v>
      </c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>
        <v>10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10</v>
      </c>
      <c r="L28" s="26">
        <f t="shared" si="0"/>
        <v>10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3</v>
      </c>
      <c r="L30" s="26">
        <f t="shared" si="0"/>
        <v>0</v>
      </c>
      <c r="M30" s="27" t="str">
        <f t="shared" si="1"/>
        <v>OK</v>
      </c>
      <c r="N30" s="32"/>
      <c r="O30" s="32"/>
      <c r="P30" s="32"/>
      <c r="Q30" s="32"/>
      <c r="R30" s="32">
        <v>3</v>
      </c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15</v>
      </c>
      <c r="L31" s="26">
        <f t="shared" si="0"/>
        <v>0</v>
      </c>
      <c r="M31" s="27" t="str">
        <f t="shared" si="1"/>
        <v>OK</v>
      </c>
      <c r="N31" s="32"/>
      <c r="O31" s="32"/>
      <c r="P31" s="32"/>
      <c r="Q31" s="32"/>
      <c r="R31" s="32">
        <v>15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250</v>
      </c>
      <c r="L32" s="26">
        <f t="shared" si="0"/>
        <v>50</v>
      </c>
      <c r="M32" s="27" t="str">
        <f t="shared" si="1"/>
        <v>OK</v>
      </c>
      <c r="N32" s="32"/>
      <c r="O32" s="32"/>
      <c r="P32" s="32"/>
      <c r="Q32" s="32">
        <v>200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250</v>
      </c>
      <c r="L33" s="26">
        <f t="shared" si="0"/>
        <v>250</v>
      </c>
      <c r="M33" s="27" t="str">
        <f t="shared" si="1"/>
        <v>OK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>
        <v>50</v>
      </c>
      <c r="L34" s="26">
        <f t="shared" si="0"/>
        <v>50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150</v>
      </c>
      <c r="L35" s="26">
        <f t="shared" si="0"/>
        <v>150</v>
      </c>
      <c r="M35" s="27" t="str">
        <f t="shared" si="1"/>
        <v>OK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12</v>
      </c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>
        <v>12</v>
      </c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12</v>
      </c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>
        <v>12</v>
      </c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12</v>
      </c>
      <c r="L38" s="26">
        <f t="shared" si="0"/>
        <v>12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12</v>
      </c>
      <c r="L39" s="26">
        <f t="shared" si="0"/>
        <v>12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96</v>
      </c>
      <c r="L40" s="26">
        <f t="shared" si="0"/>
        <v>72</v>
      </c>
      <c r="M40" s="27" t="str">
        <f t="shared" si="1"/>
        <v>OK</v>
      </c>
      <c r="N40" s="32"/>
      <c r="O40" s="32"/>
      <c r="P40" s="32"/>
      <c r="Q40" s="32"/>
      <c r="R40" s="32">
        <v>24</v>
      </c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/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/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/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/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2</v>
      </c>
      <c r="L45" s="26">
        <f t="shared" si="0"/>
        <v>2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/>
      <c r="L52" s="26">
        <f t="shared" si="0"/>
        <v>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>
        <v>12</v>
      </c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>
        <v>12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>
        <v>12</v>
      </c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>
        <v>12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420</v>
      </c>
      <c r="L58" s="26">
        <f t="shared" si="0"/>
        <v>420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420</v>
      </c>
      <c r="L59" s="26">
        <f t="shared" si="0"/>
        <v>420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120</v>
      </c>
      <c r="L60" s="26">
        <f t="shared" si="0"/>
        <v>120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240</v>
      </c>
      <c r="L61" s="26">
        <f t="shared" si="0"/>
        <v>240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/>
      <c r="L62" s="26">
        <f t="shared" si="0"/>
        <v>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>
        <v>50</v>
      </c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>
        <v>50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/>
      <c r="L65" s="26">
        <f t="shared" si="0"/>
        <v>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>
        <v>50</v>
      </c>
      <c r="L66" s="26">
        <f t="shared" si="0"/>
        <v>50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50</v>
      </c>
      <c r="L67" s="26">
        <f t="shared" si="0"/>
        <v>50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>
        <v>200</v>
      </c>
      <c r="L68" s="26">
        <f t="shared" ref="L68:L131" si="2">K68-(SUM(N68:AC68))</f>
        <v>200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40</v>
      </c>
      <c r="L69" s="26">
        <f t="shared" si="2"/>
        <v>0</v>
      </c>
      <c r="M69" s="27" t="str">
        <f t="shared" ref="M69:M132" si="3">IF(L69&lt;0,"ATENÇÃO","OK")</f>
        <v>OK</v>
      </c>
      <c r="N69" s="32">
        <v>40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40</v>
      </c>
      <c r="L70" s="26">
        <f t="shared" si="2"/>
        <v>20</v>
      </c>
      <c r="M70" s="27" t="str">
        <f t="shared" si="3"/>
        <v>OK</v>
      </c>
      <c r="N70" s="32">
        <v>20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40</v>
      </c>
      <c r="L71" s="26">
        <f t="shared" si="2"/>
        <v>20</v>
      </c>
      <c r="M71" s="27" t="str">
        <f t="shared" si="3"/>
        <v>OK</v>
      </c>
      <c r="N71" s="32">
        <v>20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40</v>
      </c>
      <c r="L72" s="26">
        <f t="shared" si="2"/>
        <v>40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40</v>
      </c>
      <c r="L73" s="26">
        <f t="shared" si="2"/>
        <v>40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30</v>
      </c>
      <c r="L74" s="26">
        <f t="shared" si="2"/>
        <v>5</v>
      </c>
      <c r="M74" s="27" t="str">
        <f t="shared" si="3"/>
        <v>OK</v>
      </c>
      <c r="N74" s="32">
        <v>25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15</v>
      </c>
      <c r="L75" s="26">
        <f t="shared" si="2"/>
        <v>0</v>
      </c>
      <c r="M75" s="27" t="str">
        <f t="shared" si="3"/>
        <v>OK</v>
      </c>
      <c r="N75" s="32">
        <v>15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10</v>
      </c>
      <c r="L76" s="26">
        <f t="shared" si="2"/>
        <v>0</v>
      </c>
      <c r="M76" s="27" t="str">
        <f t="shared" si="3"/>
        <v>OK</v>
      </c>
      <c r="N76" s="32">
        <v>10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>
        <v>5</v>
      </c>
      <c r="L77" s="26">
        <f t="shared" si="2"/>
        <v>0</v>
      </c>
      <c r="M77" s="27" t="str">
        <f t="shared" si="3"/>
        <v>OK</v>
      </c>
      <c r="N77" s="32"/>
      <c r="O77" s="32"/>
      <c r="P77" s="32"/>
      <c r="Q77" s="32"/>
      <c r="R77" s="32">
        <v>5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/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120</v>
      </c>
      <c r="L79" s="26">
        <f t="shared" si="2"/>
        <v>120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60</v>
      </c>
      <c r="L80" s="26">
        <f t="shared" si="2"/>
        <v>60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>
        <v>10</v>
      </c>
      <c r="L81" s="26">
        <f t="shared" si="2"/>
        <v>5</v>
      </c>
      <c r="M81" s="27" t="str">
        <f t="shared" si="3"/>
        <v>OK</v>
      </c>
      <c r="N81" s="32"/>
      <c r="O81" s="32"/>
      <c r="P81" s="32"/>
      <c r="Q81" s="32"/>
      <c r="R81" s="32">
        <v>5</v>
      </c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/>
      <c r="L82" s="26">
        <f t="shared" si="2"/>
        <v>0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/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>
        <v>250</v>
      </c>
      <c r="L86" s="26">
        <f t="shared" si="2"/>
        <v>0</v>
      </c>
      <c r="M86" s="27" t="str">
        <f t="shared" si="3"/>
        <v>OK</v>
      </c>
      <c r="N86" s="32">
        <v>250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1200</v>
      </c>
      <c r="L88" s="26">
        <f t="shared" si="2"/>
        <v>0</v>
      </c>
      <c r="M88" s="27" t="str">
        <f t="shared" si="3"/>
        <v>OK</v>
      </c>
      <c r="N88" s="32">
        <v>1200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/>
      <c r="L92" s="26">
        <f t="shared" si="2"/>
        <v>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/>
      <c r="L93" s="26">
        <f t="shared" si="2"/>
        <v>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/>
      <c r="L95" s="26">
        <f t="shared" si="2"/>
        <v>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/>
      <c r="L96" s="26">
        <f t="shared" si="2"/>
        <v>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20</v>
      </c>
      <c r="L109" s="26">
        <f t="shared" si="2"/>
        <v>20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>
        <v>15</v>
      </c>
      <c r="L113" s="26">
        <f t="shared" si="2"/>
        <v>0</v>
      </c>
      <c r="M113" s="27" t="str">
        <f t="shared" si="3"/>
        <v>OK</v>
      </c>
      <c r="N113" s="32">
        <v>15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40</v>
      </c>
      <c r="L122" s="26">
        <f t="shared" si="2"/>
        <v>25</v>
      </c>
      <c r="M122" s="27" t="str">
        <f t="shared" si="3"/>
        <v>OK</v>
      </c>
      <c r="N122" s="32">
        <v>15</v>
      </c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/>
      <c r="L123" s="26">
        <f t="shared" si="2"/>
        <v>0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/>
      <c r="L124" s="26">
        <f t="shared" si="2"/>
        <v>0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/>
      <c r="L125" s="26">
        <f t="shared" si="2"/>
        <v>0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/>
      <c r="L126" s="26">
        <f t="shared" si="2"/>
        <v>0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15</v>
      </c>
      <c r="L128" s="26">
        <f t="shared" si="2"/>
        <v>12</v>
      </c>
      <c r="M128" s="27" t="str">
        <f t="shared" si="3"/>
        <v>OK</v>
      </c>
      <c r="N128" s="32"/>
      <c r="O128" s="32"/>
      <c r="P128" s="32">
        <v>3</v>
      </c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/>
      <c r="L129" s="26">
        <f t="shared" si="2"/>
        <v>0</v>
      </c>
      <c r="M129" s="27" t="str">
        <f t="shared" si="3"/>
        <v>OK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100</v>
      </c>
      <c r="L130" s="26">
        <f t="shared" si="2"/>
        <v>40</v>
      </c>
      <c r="M130" s="27" t="str">
        <f t="shared" si="3"/>
        <v>OK</v>
      </c>
      <c r="N130" s="32"/>
      <c r="O130" s="32"/>
      <c r="P130" s="32">
        <v>60</v>
      </c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100</v>
      </c>
      <c r="L131" s="26">
        <f t="shared" si="2"/>
        <v>100</v>
      </c>
      <c r="M131" s="27" t="str">
        <f t="shared" si="3"/>
        <v>OK</v>
      </c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130</v>
      </c>
      <c r="L132" s="26">
        <f t="shared" ref="L132:L195" si="4">K132-(SUM(N132:AC132))</f>
        <v>30</v>
      </c>
      <c r="M132" s="27" t="str">
        <f t="shared" si="3"/>
        <v>OK</v>
      </c>
      <c r="N132" s="32"/>
      <c r="O132" s="32"/>
      <c r="P132" s="32">
        <v>100</v>
      </c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/>
      <c r="L133" s="26">
        <f t="shared" si="4"/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/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10</v>
      </c>
      <c r="L135" s="26">
        <f t="shared" si="4"/>
        <v>10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>
        <v>10</v>
      </c>
      <c r="L136" s="26">
        <f t="shared" si="4"/>
        <v>10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>
        <v>30</v>
      </c>
      <c r="L138" s="26">
        <f t="shared" si="4"/>
        <v>30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70</v>
      </c>
      <c r="L139" s="26">
        <f t="shared" si="4"/>
        <v>70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/>
      <c r="L141" s="26">
        <f t="shared" si="4"/>
        <v>0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48</v>
      </c>
      <c r="L142" s="26">
        <f t="shared" si="4"/>
        <v>48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48</v>
      </c>
      <c r="L143" s="26">
        <f t="shared" si="4"/>
        <v>48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>
        <v>48</v>
      </c>
      <c r="L144" s="26">
        <f t="shared" si="4"/>
        <v>48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>
        <v>48</v>
      </c>
      <c r="L145" s="26">
        <f t="shared" si="4"/>
        <v>0</v>
      </c>
      <c r="M145" s="27" t="str">
        <f t="shared" si="5"/>
        <v>OK</v>
      </c>
      <c r="N145" s="32"/>
      <c r="O145" s="32"/>
      <c r="P145" s="32"/>
      <c r="Q145" s="32"/>
      <c r="R145" s="32">
        <v>48</v>
      </c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/>
      <c r="L146" s="26">
        <f t="shared" si="4"/>
        <v>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/>
      <c r="L149" s="26">
        <f t="shared" si="4"/>
        <v>0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/>
      <c r="L152" s="26">
        <f t="shared" si="4"/>
        <v>0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/>
      <c r="L153" s="26">
        <f t="shared" si="4"/>
        <v>0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/>
      <c r="L154" s="26">
        <f t="shared" si="4"/>
        <v>0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/>
      <c r="L155" s="26">
        <f t="shared" si="4"/>
        <v>0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5</v>
      </c>
      <c r="L156" s="26">
        <f t="shared" si="4"/>
        <v>1</v>
      </c>
      <c r="M156" s="27" t="str">
        <f t="shared" si="5"/>
        <v>OK</v>
      </c>
      <c r="N156" s="32"/>
      <c r="O156" s="32"/>
      <c r="P156" s="32"/>
      <c r="Q156" s="32"/>
      <c r="R156" s="32">
        <v>4</v>
      </c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>
        <v>30</v>
      </c>
      <c r="L157" s="26">
        <f t="shared" si="4"/>
        <v>10</v>
      </c>
      <c r="M157" s="27" t="str">
        <f t="shared" si="5"/>
        <v>OK</v>
      </c>
      <c r="N157" s="32"/>
      <c r="O157" s="32"/>
      <c r="P157" s="32"/>
      <c r="Q157" s="32"/>
      <c r="R157" s="32"/>
      <c r="S157" s="32">
        <v>20</v>
      </c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/>
      <c r="L158" s="26">
        <f t="shared" si="4"/>
        <v>0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50</v>
      </c>
      <c r="L160" s="26">
        <f t="shared" si="4"/>
        <v>10</v>
      </c>
      <c r="M160" s="27" t="str">
        <f t="shared" si="5"/>
        <v>OK</v>
      </c>
      <c r="N160" s="32"/>
      <c r="O160" s="32"/>
      <c r="P160" s="32"/>
      <c r="Q160" s="32"/>
      <c r="R160" s="32"/>
      <c r="S160" s="32">
        <v>40</v>
      </c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29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/>
      <c r="L161" s="26">
        <f t="shared" si="4"/>
        <v>0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</row>
    <row r="162" spans="1:29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/>
      <c r="L162" s="26">
        <f t="shared" si="4"/>
        <v>0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</row>
    <row r="163" spans="1:29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/>
      <c r="L163" s="26">
        <f t="shared" si="4"/>
        <v>0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</row>
    <row r="164" spans="1:29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/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</row>
    <row r="165" spans="1:29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>
        <v>10</v>
      </c>
      <c r="L165" s="26">
        <f t="shared" si="4"/>
        <v>10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</row>
    <row r="166" spans="1:29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>
        <v>5</v>
      </c>
      <c r="L166" s="26">
        <f t="shared" si="4"/>
        <v>5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</row>
    <row r="167" spans="1:29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>
        <v>5</v>
      </c>
      <c r="L167" s="26">
        <f t="shared" si="4"/>
        <v>5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</row>
    <row r="168" spans="1:29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>
        <v>400</v>
      </c>
      <c r="L168" s="26">
        <f t="shared" si="4"/>
        <v>400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</row>
    <row r="169" spans="1:29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60</v>
      </c>
      <c r="L169" s="26">
        <f t="shared" si="4"/>
        <v>0</v>
      </c>
      <c r="M169" s="27" t="str">
        <f t="shared" si="5"/>
        <v>OK</v>
      </c>
      <c r="N169" s="32"/>
      <c r="O169" s="32">
        <v>60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</row>
    <row r="170" spans="1:29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/>
      <c r="L170" s="26">
        <f t="shared" si="4"/>
        <v>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</row>
    <row r="171" spans="1:29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</row>
    <row r="172" spans="1:29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</row>
    <row r="173" spans="1:29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</row>
    <row r="174" spans="1:29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</row>
    <row r="175" spans="1:29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>
        <v>50</v>
      </c>
      <c r="L175" s="26">
        <f t="shared" si="4"/>
        <v>50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</row>
    <row r="176" spans="1:29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50</v>
      </c>
      <c r="L176" s="26">
        <f t="shared" si="4"/>
        <v>50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</row>
    <row r="177" spans="1:29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</row>
    <row r="178" spans="1:29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</row>
    <row r="179" spans="1:29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</row>
    <row r="180" spans="1:29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</row>
    <row r="181" spans="1:29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</row>
    <row r="182" spans="1:29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</row>
    <row r="183" spans="1:29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/>
      <c r="L183" s="26">
        <f t="shared" si="4"/>
        <v>0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</row>
    <row r="184" spans="1:29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</row>
    <row r="185" spans="1:29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</row>
    <row r="186" spans="1:29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/>
      <c r="L186" s="26">
        <f t="shared" si="4"/>
        <v>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</row>
    <row r="187" spans="1:29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</row>
    <row r="188" spans="1:29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</row>
    <row r="189" spans="1:29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</row>
    <row r="190" spans="1:29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5</v>
      </c>
      <c r="L190" s="26">
        <f t="shared" si="4"/>
        <v>5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</row>
    <row r="191" spans="1:29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</row>
    <row r="192" spans="1:29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>
        <v>5</v>
      </c>
      <c r="L192" s="26">
        <f t="shared" si="4"/>
        <v>5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</row>
    <row r="193" spans="1:29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</row>
    <row r="194" spans="1:29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</row>
    <row r="195" spans="1:29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1</v>
      </c>
      <c r="L195" s="26">
        <f t="shared" si="4"/>
        <v>1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</row>
    <row r="196" spans="1:29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50</v>
      </c>
      <c r="L196" s="26">
        <f t="shared" ref="L196:L259" si="6">K196-(SUM(N196:AC196))</f>
        <v>30</v>
      </c>
      <c r="M196" s="27" t="str">
        <f t="shared" si="5"/>
        <v>OK</v>
      </c>
      <c r="N196" s="32"/>
      <c r="O196" s="32"/>
      <c r="P196" s="32"/>
      <c r="Q196" s="32"/>
      <c r="R196" s="32"/>
      <c r="S196" s="32"/>
      <c r="T196" s="32">
        <v>20</v>
      </c>
      <c r="U196" s="32"/>
      <c r="V196" s="32"/>
      <c r="W196" s="32"/>
      <c r="X196" s="32"/>
      <c r="Y196" s="32"/>
      <c r="Z196" s="32"/>
      <c r="AA196" s="32"/>
      <c r="AB196" s="32"/>
      <c r="AC196" s="32"/>
    </row>
    <row r="197" spans="1:29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50</v>
      </c>
      <c r="L197" s="26">
        <f t="shared" si="6"/>
        <v>50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</row>
    <row r="198" spans="1:29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50</v>
      </c>
      <c r="L198" s="26">
        <f t="shared" si="6"/>
        <v>50</v>
      </c>
      <c r="M198" s="27" t="str">
        <f t="shared" si="7"/>
        <v>OK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</row>
    <row r="199" spans="1:29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50</v>
      </c>
      <c r="L199" s="26">
        <f t="shared" si="6"/>
        <v>50</v>
      </c>
      <c r="M199" s="27" t="str">
        <f t="shared" si="7"/>
        <v>OK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</row>
    <row r="200" spans="1:29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50</v>
      </c>
      <c r="L200" s="26">
        <f t="shared" si="6"/>
        <v>50</v>
      </c>
      <c r="M200" s="27" t="str">
        <f t="shared" si="7"/>
        <v>OK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</row>
    <row r="201" spans="1:29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50</v>
      </c>
      <c r="L201" s="26">
        <f t="shared" si="6"/>
        <v>30</v>
      </c>
      <c r="M201" s="27" t="str">
        <f t="shared" si="7"/>
        <v>OK</v>
      </c>
      <c r="N201" s="32"/>
      <c r="O201" s="32"/>
      <c r="P201" s="32"/>
      <c r="Q201" s="32"/>
      <c r="R201" s="32"/>
      <c r="S201" s="32"/>
      <c r="T201" s="32">
        <v>20</v>
      </c>
      <c r="U201" s="32"/>
      <c r="V201" s="32"/>
      <c r="W201" s="32"/>
      <c r="X201" s="32"/>
      <c r="Y201" s="32"/>
      <c r="Z201" s="32"/>
      <c r="AA201" s="32"/>
      <c r="AB201" s="32"/>
      <c r="AC201" s="32"/>
    </row>
    <row r="202" spans="1:29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>
        <v>50</v>
      </c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>
        <v>50</v>
      </c>
      <c r="U202" s="32"/>
      <c r="V202" s="32"/>
      <c r="W202" s="32"/>
      <c r="X202" s="32"/>
      <c r="Y202" s="32"/>
      <c r="Z202" s="32"/>
      <c r="AA202" s="32"/>
      <c r="AB202" s="32"/>
      <c r="AC202" s="32"/>
    </row>
    <row r="203" spans="1:29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f>50-20</f>
        <v>30</v>
      </c>
      <c r="L203" s="26">
        <f t="shared" si="6"/>
        <v>30</v>
      </c>
      <c r="M203" s="27" t="str">
        <f t="shared" si="7"/>
        <v>OK</v>
      </c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</row>
    <row r="204" spans="1:29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>
        <v>100</v>
      </c>
      <c r="L204" s="26">
        <f t="shared" si="6"/>
        <v>100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</row>
    <row r="205" spans="1:29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600</v>
      </c>
      <c r="L205" s="26">
        <f t="shared" si="6"/>
        <v>450</v>
      </c>
      <c r="M205" s="27" t="str">
        <f t="shared" si="7"/>
        <v>OK</v>
      </c>
      <c r="N205" s="32"/>
      <c r="O205" s="32"/>
      <c r="P205" s="32">
        <v>150</v>
      </c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</row>
    <row r="206" spans="1:29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</row>
    <row r="207" spans="1:29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/>
      <c r="L207" s="26">
        <f t="shared" si="6"/>
        <v>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</row>
    <row r="208" spans="1:29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150</v>
      </c>
      <c r="L208" s="26">
        <f t="shared" si="6"/>
        <v>150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</row>
    <row r="209" spans="1:29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15</v>
      </c>
      <c r="L209" s="26">
        <f t="shared" si="6"/>
        <v>15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</row>
    <row r="210" spans="1:29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/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</row>
    <row r="211" spans="1:29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</row>
    <row r="212" spans="1:29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50</v>
      </c>
      <c r="L212" s="26">
        <f t="shared" si="6"/>
        <v>25</v>
      </c>
      <c r="M212" s="27" t="str">
        <f t="shared" si="7"/>
        <v>OK</v>
      </c>
      <c r="N212" s="32"/>
      <c r="O212" s="32"/>
      <c r="P212" s="32"/>
      <c r="Q212" s="32"/>
      <c r="R212" s="32">
        <v>25</v>
      </c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</row>
    <row r="213" spans="1:29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50</v>
      </c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>
        <v>50</v>
      </c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</row>
    <row r="214" spans="1:29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10</v>
      </c>
      <c r="L214" s="26">
        <f t="shared" si="6"/>
        <v>7</v>
      </c>
      <c r="M214" s="27" t="str">
        <f t="shared" si="7"/>
        <v>OK</v>
      </c>
      <c r="N214" s="32"/>
      <c r="O214" s="32"/>
      <c r="P214" s="32"/>
      <c r="Q214" s="32"/>
      <c r="R214" s="32">
        <v>3</v>
      </c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</row>
    <row r="215" spans="1:29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5</v>
      </c>
      <c r="L215" s="26">
        <f t="shared" si="6"/>
        <v>5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</row>
    <row r="216" spans="1:29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</row>
    <row r="217" spans="1:29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</row>
    <row r="218" spans="1:29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50</v>
      </c>
      <c r="L218" s="26">
        <f t="shared" si="6"/>
        <v>50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</row>
    <row r="219" spans="1:29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</row>
    <row r="220" spans="1:29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</row>
    <row r="221" spans="1:29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</row>
    <row r="222" spans="1:29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35</v>
      </c>
      <c r="L222" s="26">
        <f t="shared" si="6"/>
        <v>15</v>
      </c>
      <c r="M222" s="27" t="str">
        <f t="shared" si="7"/>
        <v>OK</v>
      </c>
      <c r="N222" s="32">
        <v>20</v>
      </c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</row>
    <row r="223" spans="1:29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</row>
    <row r="224" spans="1:29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/>
      <c r="L224" s="26">
        <f t="shared" si="6"/>
        <v>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</row>
    <row r="225" spans="1:29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>
        <v>5</v>
      </c>
      <c r="L225" s="26">
        <f t="shared" si="6"/>
        <v>5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</row>
    <row r="226" spans="1:29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200</v>
      </c>
      <c r="L226" s="26">
        <f t="shared" si="6"/>
        <v>200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</row>
    <row r="227" spans="1:29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>
        <v>2</v>
      </c>
      <c r="L227" s="26">
        <f t="shared" si="6"/>
        <v>2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</row>
    <row r="228" spans="1:29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</row>
    <row r="229" spans="1:29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</row>
    <row r="230" spans="1:29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</row>
    <row r="231" spans="1:29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</row>
    <row r="232" spans="1:29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</row>
    <row r="233" spans="1:29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</row>
    <row r="234" spans="1:29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</row>
    <row r="235" spans="1:29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</row>
    <row r="236" spans="1:29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</row>
    <row r="237" spans="1:29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</row>
    <row r="238" spans="1:29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</row>
    <row r="239" spans="1:29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</row>
    <row r="240" spans="1:29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</row>
    <row r="241" spans="1:29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35"/>
      <c r="Z241" s="35"/>
      <c r="AA241" s="35"/>
      <c r="AB241" s="35"/>
      <c r="AC241" s="35"/>
    </row>
    <row r="242" spans="1:29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35"/>
      <c r="Z242" s="35"/>
      <c r="AA242" s="35"/>
      <c r="AB242" s="35"/>
      <c r="AC242" s="35"/>
    </row>
    <row r="243" spans="1:29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35"/>
      <c r="Z243" s="35"/>
      <c r="AA243" s="35"/>
      <c r="AB243" s="35"/>
      <c r="AC243" s="35"/>
    </row>
    <row r="244" spans="1:29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>
        <v>100</v>
      </c>
      <c r="L244" s="26">
        <f t="shared" si="6"/>
        <v>100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35"/>
      <c r="Z244" s="35"/>
      <c r="AA244" s="35"/>
      <c r="AB244" s="35"/>
      <c r="AC244" s="35"/>
    </row>
    <row r="245" spans="1:29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/>
      <c r="L245" s="26">
        <f t="shared" si="6"/>
        <v>0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35"/>
      <c r="Z245" s="35"/>
      <c r="AA245" s="35"/>
      <c r="AB245" s="35"/>
      <c r="AC245" s="35"/>
    </row>
    <row r="246" spans="1:29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35"/>
      <c r="Z246" s="35"/>
      <c r="AA246" s="35"/>
      <c r="AB246" s="35"/>
      <c r="AC246" s="35"/>
    </row>
    <row r="247" spans="1:29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/>
      <c r="L247" s="26">
        <f t="shared" si="6"/>
        <v>0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35"/>
      <c r="Z247" s="35"/>
      <c r="AA247" s="35"/>
      <c r="AB247" s="35"/>
      <c r="AC247" s="35"/>
    </row>
    <row r="248" spans="1:29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35"/>
      <c r="Z248" s="35"/>
      <c r="AA248" s="35"/>
      <c r="AB248" s="35"/>
      <c r="AC248" s="35"/>
    </row>
    <row r="249" spans="1:29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/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35"/>
      <c r="Z249" s="35"/>
      <c r="AA249" s="35"/>
      <c r="AB249" s="35"/>
      <c r="AC249" s="35"/>
    </row>
    <row r="250" spans="1:29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35"/>
      <c r="Z250" s="35"/>
      <c r="AA250" s="35"/>
      <c r="AB250" s="35"/>
      <c r="AC250" s="35"/>
    </row>
    <row r="251" spans="1:29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171"/>
      <c r="O251" s="20"/>
      <c r="P251" s="171"/>
      <c r="Q251" s="171"/>
      <c r="R251" s="171"/>
      <c r="S251" s="20"/>
      <c r="T251" s="20"/>
      <c r="U251" s="20"/>
      <c r="V251" s="20"/>
      <c r="W251" s="20"/>
      <c r="X251" s="20"/>
      <c r="Y251" s="35"/>
      <c r="Z251" s="35"/>
      <c r="AA251" s="35"/>
      <c r="AB251" s="35"/>
      <c r="AC251" s="35"/>
    </row>
    <row r="252" spans="1:29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35"/>
      <c r="Z252" s="35"/>
      <c r="AA252" s="35"/>
      <c r="AB252" s="35"/>
      <c r="AC252" s="35"/>
    </row>
    <row r="253" spans="1:29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/>
      <c r="L253" s="26">
        <f t="shared" si="6"/>
        <v>0</v>
      </c>
      <c r="M253" s="27" t="str">
        <f t="shared" si="7"/>
        <v>OK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35"/>
      <c r="Z253" s="35"/>
      <c r="AA253" s="35"/>
      <c r="AB253" s="35"/>
      <c r="AC253" s="35"/>
    </row>
    <row r="254" spans="1:29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/>
      <c r="L254" s="26">
        <f t="shared" si="6"/>
        <v>0</v>
      </c>
      <c r="M254" s="27" t="str">
        <f t="shared" si="7"/>
        <v>OK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35"/>
      <c r="Z254" s="35"/>
      <c r="AA254" s="35"/>
      <c r="AB254" s="35"/>
      <c r="AC254" s="35"/>
    </row>
    <row r="255" spans="1:29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35"/>
      <c r="Z255" s="35"/>
      <c r="AA255" s="35"/>
      <c r="AB255" s="35"/>
      <c r="AC255" s="35"/>
    </row>
    <row r="256" spans="1:29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/>
      <c r="L256" s="26">
        <f t="shared" si="6"/>
        <v>0</v>
      </c>
      <c r="M256" s="27" t="str">
        <f t="shared" si="7"/>
        <v>OK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35"/>
      <c r="Z256" s="35"/>
      <c r="AA256" s="35"/>
      <c r="AB256" s="35"/>
      <c r="AC256" s="35"/>
    </row>
    <row r="257" spans="1:29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>
        <v>5000</v>
      </c>
      <c r="L257" s="26">
        <f t="shared" si="6"/>
        <v>5000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35"/>
      <c r="Z257" s="35"/>
      <c r="AA257" s="35"/>
      <c r="AB257" s="35"/>
      <c r="AC257" s="35"/>
    </row>
    <row r="258" spans="1:29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v>5000</v>
      </c>
      <c r="L258" s="26">
        <f t="shared" si="6"/>
        <v>5000</v>
      </c>
      <c r="M258" s="27" t="str">
        <f t="shared" si="7"/>
        <v>OK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35"/>
      <c r="Z258" s="35"/>
      <c r="AA258" s="35"/>
      <c r="AB258" s="35"/>
      <c r="AC258" s="35"/>
    </row>
  </sheetData>
  <mergeCells count="79">
    <mergeCell ref="A92:A127"/>
    <mergeCell ref="B92:B127"/>
    <mergeCell ref="A130:A134"/>
    <mergeCell ref="B130:B134"/>
    <mergeCell ref="A22:A25"/>
    <mergeCell ref="A26:A31"/>
    <mergeCell ref="A32:A35"/>
    <mergeCell ref="A77:A85"/>
    <mergeCell ref="A86:A89"/>
    <mergeCell ref="B86:B89"/>
    <mergeCell ref="A90:A91"/>
    <mergeCell ref="B90:B91"/>
    <mergeCell ref="B77:B85"/>
    <mergeCell ref="B32:B35"/>
    <mergeCell ref="B36:B57"/>
    <mergeCell ref="B58:B62"/>
    <mergeCell ref="A215:A242"/>
    <mergeCell ref="B215:B242"/>
    <mergeCell ref="A135:A141"/>
    <mergeCell ref="B135:B141"/>
    <mergeCell ref="A142:A154"/>
    <mergeCell ref="B142:B154"/>
    <mergeCell ref="A156:A162"/>
    <mergeCell ref="B156:B162"/>
    <mergeCell ref="A163:A167"/>
    <mergeCell ref="B163:B167"/>
    <mergeCell ref="A171:A194"/>
    <mergeCell ref="B171:B194"/>
    <mergeCell ref="A209:A214"/>
    <mergeCell ref="B209:B214"/>
    <mergeCell ref="A36:A57"/>
    <mergeCell ref="A58:A62"/>
    <mergeCell ref="A63:A68"/>
    <mergeCell ref="A69:A76"/>
    <mergeCell ref="A10:A18"/>
    <mergeCell ref="A19:A21"/>
    <mergeCell ref="AA1:AA2"/>
    <mergeCell ref="AB1:AB2"/>
    <mergeCell ref="P1:P2"/>
    <mergeCell ref="Q1:Q2"/>
    <mergeCell ref="A4:A9"/>
    <mergeCell ref="B63:B68"/>
    <mergeCell ref="B69:B76"/>
    <mergeCell ref="B4:B9"/>
    <mergeCell ref="B10:B18"/>
    <mergeCell ref="B19:B21"/>
    <mergeCell ref="B22:B25"/>
    <mergeCell ref="B26:B31"/>
    <mergeCell ref="A1:F1"/>
    <mergeCell ref="G1:J1"/>
    <mergeCell ref="K1:M1"/>
    <mergeCell ref="AC1:AC2"/>
    <mergeCell ref="A2:M2"/>
    <mergeCell ref="T1:T2"/>
    <mergeCell ref="N1:N2"/>
    <mergeCell ref="O1:O2"/>
    <mergeCell ref="X1:X2"/>
    <mergeCell ref="U1:U2"/>
    <mergeCell ref="V1:V2"/>
    <mergeCell ref="W1:W2"/>
    <mergeCell ref="R1:R2"/>
    <mergeCell ref="S1:S2"/>
    <mergeCell ref="Y1:Y2"/>
    <mergeCell ref="Z1:Z2"/>
    <mergeCell ref="J171:J194"/>
    <mergeCell ref="A196:A202"/>
    <mergeCell ref="B196:B202"/>
    <mergeCell ref="A203:A208"/>
    <mergeCell ref="B203:B208"/>
    <mergeCell ref="A252:A256"/>
    <mergeCell ref="B252:B256"/>
    <mergeCell ref="A257:A258"/>
    <mergeCell ref="B257:B258"/>
    <mergeCell ref="A243:A244"/>
    <mergeCell ref="B243:B244"/>
    <mergeCell ref="A245:A249"/>
    <mergeCell ref="B245:B249"/>
    <mergeCell ref="A250:A251"/>
    <mergeCell ref="B250:B251"/>
  </mergeCells>
  <conditionalFormatting sqref="X4:AC4 O4:V240">
    <cfRule type="cellIs" dxfId="255" priority="40" stopIfTrue="1" operator="greaterThan">
      <formula>0</formula>
    </cfRule>
    <cfRule type="cellIs" dxfId="254" priority="41" stopIfTrue="1" operator="greaterThan">
      <formula>0</formula>
    </cfRule>
    <cfRule type="cellIs" dxfId="253" priority="42" stopIfTrue="1" operator="greaterThan">
      <formula>0</formula>
    </cfRule>
  </conditionalFormatting>
  <conditionalFormatting sqref="X5:AC240">
    <cfRule type="cellIs" dxfId="252" priority="37" stopIfTrue="1" operator="greaterThan">
      <formula>0</formula>
    </cfRule>
    <cfRule type="cellIs" dxfId="251" priority="38" stopIfTrue="1" operator="greaterThan">
      <formula>0</formula>
    </cfRule>
    <cfRule type="cellIs" dxfId="250" priority="39" stopIfTrue="1" operator="greaterThan">
      <formula>0</formula>
    </cfRule>
  </conditionalFormatting>
  <conditionalFormatting sqref="N4">
    <cfRule type="cellIs" dxfId="249" priority="10" stopIfTrue="1" operator="greaterThan">
      <formula>0</formula>
    </cfRule>
    <cfRule type="cellIs" dxfId="248" priority="11" stopIfTrue="1" operator="greaterThan">
      <formula>0</formula>
    </cfRule>
    <cfRule type="cellIs" dxfId="247" priority="12" stopIfTrue="1" operator="greaterThan">
      <formula>0</formula>
    </cfRule>
  </conditionalFormatting>
  <conditionalFormatting sqref="N5:N240">
    <cfRule type="cellIs" dxfId="246" priority="7" stopIfTrue="1" operator="greaterThan">
      <formula>0</formula>
    </cfRule>
    <cfRule type="cellIs" dxfId="245" priority="8" stopIfTrue="1" operator="greaterThan">
      <formula>0</formula>
    </cfRule>
    <cfRule type="cellIs" dxfId="244" priority="9" stopIfTrue="1" operator="greaterThan">
      <formula>0</formula>
    </cfRule>
  </conditionalFormatting>
  <conditionalFormatting sqref="W4">
    <cfRule type="cellIs" dxfId="243" priority="28" stopIfTrue="1" operator="greaterThan">
      <formula>0</formula>
    </cfRule>
    <cfRule type="cellIs" dxfId="242" priority="29" stopIfTrue="1" operator="greaterThan">
      <formula>0</formula>
    </cfRule>
    <cfRule type="cellIs" dxfId="241" priority="30" stopIfTrue="1" operator="greaterThan">
      <formula>0</formula>
    </cfRule>
  </conditionalFormatting>
  <conditionalFormatting sqref="W5:W240">
    <cfRule type="cellIs" dxfId="240" priority="25" stopIfTrue="1" operator="greaterThan">
      <formula>0</formula>
    </cfRule>
    <cfRule type="cellIs" dxfId="239" priority="26" stopIfTrue="1" operator="greaterThan">
      <formula>0</formula>
    </cfRule>
    <cfRule type="cellIs" dxfId="238" priority="27" stopIfTrue="1" operator="greaterThan">
      <formula>0</formula>
    </cfRule>
  </conditionalFormatting>
  <conditionalFormatting sqref="X5:AC240">
    <cfRule type="cellIs" dxfId="237" priority="43" stopIfTrue="1" operator="greaterThan">
      <formula>0</formula>
    </cfRule>
    <cfRule type="cellIs" dxfId="236" priority="44" stopIfTrue="1" operator="greaterThan">
      <formula>0</formula>
    </cfRule>
    <cfRule type="cellIs" dxfId="235" priority="4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8"/>
  <sheetViews>
    <sheetView topLeftCell="A243" zoomScale="106" zoomScaleNormal="106" workbookViewId="0">
      <selection activeCell="L4" sqref="L4:L258"/>
    </sheetView>
  </sheetViews>
  <sheetFormatPr defaultColWidth="9.7109375" defaultRowHeight="30" customHeight="1" x14ac:dyDescent="0.25"/>
  <cols>
    <col min="1" max="1" width="6.7109375" style="1" customWidth="1"/>
    <col min="2" max="2" width="20.42578125" style="1" customWidth="1"/>
    <col min="3" max="3" width="7.7109375" style="1" customWidth="1"/>
    <col min="4" max="4" width="8.85546875" style="1" customWidth="1"/>
    <col min="5" max="5" width="11" style="1" customWidth="1"/>
    <col min="6" max="6" width="42" style="28" customWidth="1"/>
    <col min="7" max="7" width="24.7109375" style="1" customWidth="1"/>
    <col min="8" max="8" width="9.85546875" style="1" bestFit="1" customWidth="1"/>
    <col min="9" max="9" width="13.7109375" style="1" customWidth="1"/>
    <col min="10" max="10" width="12.7109375" style="46" bestFit="1" customWidth="1"/>
    <col min="11" max="11" width="12" style="19" customWidth="1"/>
    <col min="12" max="12" width="13.28515625" style="29" customWidth="1"/>
    <col min="13" max="13" width="12.5703125" style="17" customWidth="1"/>
    <col min="14" max="22" width="12" style="18" customWidth="1"/>
    <col min="23" max="23" width="13.28515625" style="18" customWidth="1"/>
    <col min="24" max="24" width="13.42578125" style="18" customWidth="1"/>
    <col min="25" max="25" width="15" style="18" customWidth="1"/>
    <col min="26" max="26" width="14.85546875" style="15" customWidth="1"/>
    <col min="27" max="27" width="15.5703125" style="15" customWidth="1"/>
    <col min="28" max="28" width="14.5703125" style="15" customWidth="1"/>
    <col min="29" max="29" width="14.85546875" style="15" customWidth="1"/>
    <col min="30" max="30" width="14.7109375" style="15" customWidth="1"/>
    <col min="31" max="16384" width="9.7109375" style="15"/>
  </cols>
  <sheetData>
    <row r="1" spans="1:30" ht="30" customHeight="1" x14ac:dyDescent="0.25">
      <c r="A1" s="234" t="s">
        <v>413</v>
      </c>
      <c r="B1" s="234"/>
      <c r="C1" s="234"/>
      <c r="D1" s="234"/>
      <c r="E1" s="234"/>
      <c r="F1" s="234"/>
      <c r="G1" s="234" t="s">
        <v>26</v>
      </c>
      <c r="H1" s="234"/>
      <c r="I1" s="234"/>
      <c r="J1" s="234"/>
      <c r="K1" s="234" t="s">
        <v>412</v>
      </c>
      <c r="L1" s="234"/>
      <c r="M1" s="234"/>
      <c r="N1" s="245" t="s">
        <v>839</v>
      </c>
      <c r="O1" s="245" t="s">
        <v>881</v>
      </c>
      <c r="P1" s="245" t="s">
        <v>882</v>
      </c>
      <c r="Q1" s="245" t="s">
        <v>883</v>
      </c>
      <c r="R1" s="245" t="s">
        <v>840</v>
      </c>
      <c r="S1" s="245" t="s">
        <v>884</v>
      </c>
      <c r="T1" s="245" t="s">
        <v>838</v>
      </c>
      <c r="U1" s="245" t="s">
        <v>885</v>
      </c>
      <c r="V1" s="245" t="s">
        <v>410</v>
      </c>
      <c r="W1" s="245" t="s">
        <v>410</v>
      </c>
      <c r="X1" s="245" t="s">
        <v>410</v>
      </c>
      <c r="Y1" s="245" t="s">
        <v>410</v>
      </c>
      <c r="Z1" s="245" t="s">
        <v>410</v>
      </c>
      <c r="AA1" s="245" t="s">
        <v>410</v>
      </c>
      <c r="AB1" s="245" t="s">
        <v>410</v>
      </c>
      <c r="AC1" s="245" t="s">
        <v>410</v>
      </c>
      <c r="AD1" s="245" t="s">
        <v>410</v>
      </c>
    </row>
    <row r="2" spans="1:30" ht="30" customHeight="1" x14ac:dyDescent="0.25">
      <c r="A2" s="234" t="s">
        <v>414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</row>
    <row r="3" spans="1:30" s="16" customFormat="1" ht="30" customHeight="1" x14ac:dyDescent="0.2">
      <c r="A3" s="36" t="s">
        <v>1</v>
      </c>
      <c r="B3" s="47" t="s">
        <v>415</v>
      </c>
      <c r="C3" s="36" t="s">
        <v>416</v>
      </c>
      <c r="D3" s="36" t="s">
        <v>417</v>
      </c>
      <c r="E3" s="36" t="s">
        <v>51</v>
      </c>
      <c r="F3" s="33" t="s">
        <v>418</v>
      </c>
      <c r="G3" s="37" t="s">
        <v>419</v>
      </c>
      <c r="H3" s="37" t="s">
        <v>420</v>
      </c>
      <c r="I3" s="37" t="s">
        <v>41</v>
      </c>
      <c r="J3" s="42" t="s">
        <v>2</v>
      </c>
      <c r="K3" s="38" t="s">
        <v>24</v>
      </c>
      <c r="L3" s="39" t="s">
        <v>0</v>
      </c>
      <c r="M3" s="36" t="s">
        <v>3</v>
      </c>
      <c r="N3" s="25">
        <v>43152</v>
      </c>
      <c r="O3" s="25">
        <v>43374</v>
      </c>
      <c r="P3" s="25">
        <v>43374</v>
      </c>
      <c r="Q3" s="25">
        <v>43150</v>
      </c>
      <c r="R3" s="25">
        <v>43150</v>
      </c>
      <c r="S3" s="25">
        <v>43374</v>
      </c>
      <c r="T3" s="25">
        <v>43157</v>
      </c>
      <c r="U3" s="25">
        <v>43405</v>
      </c>
      <c r="V3" s="25" t="s">
        <v>411</v>
      </c>
      <c r="W3" s="25" t="s">
        <v>411</v>
      </c>
      <c r="X3" s="25" t="s">
        <v>411</v>
      </c>
      <c r="Y3" s="25" t="s">
        <v>411</v>
      </c>
      <c r="Z3" s="25" t="s">
        <v>411</v>
      </c>
      <c r="AA3" s="25" t="s">
        <v>411</v>
      </c>
      <c r="AB3" s="25" t="s">
        <v>411</v>
      </c>
      <c r="AC3" s="25" t="s">
        <v>411</v>
      </c>
      <c r="AD3" s="25" t="s">
        <v>411</v>
      </c>
    </row>
    <row r="4" spans="1:30" ht="30" customHeight="1" x14ac:dyDescent="0.25">
      <c r="A4" s="232">
        <v>1</v>
      </c>
      <c r="B4" s="225" t="s">
        <v>421</v>
      </c>
      <c r="C4" s="60">
        <v>1</v>
      </c>
      <c r="D4" s="61" t="s">
        <v>422</v>
      </c>
      <c r="E4" s="60" t="s">
        <v>52</v>
      </c>
      <c r="F4" s="62" t="s">
        <v>53</v>
      </c>
      <c r="G4" s="62" t="s">
        <v>423</v>
      </c>
      <c r="H4" s="60" t="s">
        <v>25</v>
      </c>
      <c r="I4" s="63" t="s">
        <v>27</v>
      </c>
      <c r="J4" s="43">
        <v>12.23</v>
      </c>
      <c r="K4" s="40">
        <v>10</v>
      </c>
      <c r="L4" s="26">
        <f>K4-(SUM(N4:AD4))</f>
        <v>8</v>
      </c>
      <c r="M4" s="27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>
        <v>2</v>
      </c>
      <c r="V4" s="32"/>
      <c r="W4" s="32"/>
      <c r="X4" s="32"/>
      <c r="Y4" s="32"/>
      <c r="Z4" s="32"/>
      <c r="AA4" s="32"/>
      <c r="AB4" s="32"/>
      <c r="AC4" s="32"/>
      <c r="AD4" s="32"/>
    </row>
    <row r="5" spans="1:30" ht="30" customHeight="1" x14ac:dyDescent="0.25">
      <c r="A5" s="232"/>
      <c r="B5" s="226"/>
      <c r="C5" s="60">
        <v>2</v>
      </c>
      <c r="D5" s="61" t="s">
        <v>424</v>
      </c>
      <c r="E5" s="60" t="s">
        <v>54</v>
      </c>
      <c r="F5" s="62" t="s">
        <v>55</v>
      </c>
      <c r="G5" s="62" t="s">
        <v>425</v>
      </c>
      <c r="H5" s="60" t="s">
        <v>25</v>
      </c>
      <c r="I5" s="63" t="s">
        <v>27</v>
      </c>
      <c r="J5" s="43">
        <v>2.86</v>
      </c>
      <c r="K5" s="40">
        <v>100</v>
      </c>
      <c r="L5" s="26">
        <f t="shared" ref="L5:L68" si="0">K5-(SUM(N5:AD5))</f>
        <v>50</v>
      </c>
      <c r="M5" s="27" t="str">
        <f t="shared" ref="M5:M68" si="1">IF(L5&lt;0,"ATENÇÃO","OK")</f>
        <v>OK</v>
      </c>
      <c r="N5" s="32"/>
      <c r="O5" s="32"/>
      <c r="P5" s="32"/>
      <c r="Q5" s="32"/>
      <c r="R5" s="32"/>
      <c r="S5" s="32"/>
      <c r="T5" s="32"/>
      <c r="U5" s="32">
        <v>50</v>
      </c>
      <c r="V5" s="32"/>
      <c r="W5" s="32"/>
      <c r="X5" s="32"/>
      <c r="Y5" s="32"/>
      <c r="Z5" s="32"/>
      <c r="AA5" s="32"/>
      <c r="AB5" s="32"/>
      <c r="AC5" s="32"/>
      <c r="AD5" s="32"/>
    </row>
    <row r="6" spans="1:30" ht="30" customHeight="1" x14ac:dyDescent="0.25">
      <c r="A6" s="232"/>
      <c r="B6" s="226"/>
      <c r="C6" s="60">
        <v>3</v>
      </c>
      <c r="D6" s="61" t="s">
        <v>424</v>
      </c>
      <c r="E6" s="60" t="s">
        <v>56</v>
      </c>
      <c r="F6" s="62" t="s">
        <v>57</v>
      </c>
      <c r="G6" s="62" t="s">
        <v>426</v>
      </c>
      <c r="H6" s="60" t="s">
        <v>25</v>
      </c>
      <c r="I6" s="63" t="s">
        <v>27</v>
      </c>
      <c r="J6" s="43">
        <v>2.09</v>
      </c>
      <c r="K6" s="40">
        <v>10</v>
      </c>
      <c r="L6" s="26">
        <f t="shared" si="0"/>
        <v>0</v>
      </c>
      <c r="M6" s="27" t="str">
        <f t="shared" si="1"/>
        <v>OK</v>
      </c>
      <c r="N6" s="32"/>
      <c r="O6" s="32"/>
      <c r="P6" s="32"/>
      <c r="Q6" s="32"/>
      <c r="R6" s="32"/>
      <c r="S6" s="32"/>
      <c r="T6" s="32">
        <v>10</v>
      </c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30" customHeight="1" x14ac:dyDescent="0.25">
      <c r="A7" s="232"/>
      <c r="B7" s="226"/>
      <c r="C7" s="60">
        <v>4</v>
      </c>
      <c r="D7" s="61" t="s">
        <v>427</v>
      </c>
      <c r="E7" s="60" t="s">
        <v>58</v>
      </c>
      <c r="F7" s="62" t="s">
        <v>428</v>
      </c>
      <c r="G7" s="62" t="s">
        <v>429</v>
      </c>
      <c r="H7" s="60" t="s">
        <v>28</v>
      </c>
      <c r="I7" s="63" t="s">
        <v>27</v>
      </c>
      <c r="J7" s="43">
        <v>1.47</v>
      </c>
      <c r="K7" s="40">
        <v>5</v>
      </c>
      <c r="L7" s="26">
        <f t="shared" si="0"/>
        <v>0</v>
      </c>
      <c r="M7" s="27" t="str">
        <f t="shared" si="1"/>
        <v>OK</v>
      </c>
      <c r="N7" s="32"/>
      <c r="O7" s="32"/>
      <c r="P7" s="32"/>
      <c r="Q7" s="32"/>
      <c r="R7" s="32"/>
      <c r="S7" s="32"/>
      <c r="T7" s="32">
        <v>5</v>
      </c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30" customHeight="1" x14ac:dyDescent="0.25">
      <c r="A8" s="232"/>
      <c r="B8" s="226"/>
      <c r="C8" s="60">
        <v>5</v>
      </c>
      <c r="D8" s="61" t="s">
        <v>427</v>
      </c>
      <c r="E8" s="60" t="s">
        <v>59</v>
      </c>
      <c r="F8" s="62" t="s">
        <v>430</v>
      </c>
      <c r="G8" s="62" t="s">
        <v>431</v>
      </c>
      <c r="H8" s="60" t="s">
        <v>28</v>
      </c>
      <c r="I8" s="63" t="s">
        <v>27</v>
      </c>
      <c r="J8" s="43">
        <v>4.05</v>
      </c>
      <c r="K8" s="40">
        <v>5</v>
      </c>
      <c r="L8" s="26">
        <f t="shared" si="0"/>
        <v>0</v>
      </c>
      <c r="M8" s="27" t="str">
        <f t="shared" si="1"/>
        <v>OK</v>
      </c>
      <c r="N8" s="32"/>
      <c r="O8" s="32"/>
      <c r="P8" s="32"/>
      <c r="Q8" s="32"/>
      <c r="R8" s="32"/>
      <c r="S8" s="32"/>
      <c r="T8" s="32"/>
      <c r="U8" s="32">
        <v>5</v>
      </c>
      <c r="V8" s="32"/>
      <c r="W8" s="32"/>
      <c r="X8" s="32"/>
      <c r="Y8" s="32"/>
      <c r="Z8" s="32"/>
      <c r="AA8" s="32"/>
      <c r="AB8" s="32"/>
      <c r="AC8" s="32"/>
      <c r="AD8" s="32"/>
    </row>
    <row r="9" spans="1:30" ht="30" customHeight="1" x14ac:dyDescent="0.25">
      <c r="A9" s="232"/>
      <c r="B9" s="227"/>
      <c r="C9" s="60">
        <v>6</v>
      </c>
      <c r="D9" s="61" t="s">
        <v>427</v>
      </c>
      <c r="E9" s="60" t="s">
        <v>60</v>
      </c>
      <c r="F9" s="62" t="s">
        <v>61</v>
      </c>
      <c r="G9" s="62" t="s">
        <v>432</v>
      </c>
      <c r="H9" s="60" t="s">
        <v>25</v>
      </c>
      <c r="I9" s="63" t="s">
        <v>27</v>
      </c>
      <c r="J9" s="43">
        <v>5.38</v>
      </c>
      <c r="K9" s="40">
        <v>10</v>
      </c>
      <c r="L9" s="26">
        <f t="shared" si="0"/>
        <v>6</v>
      </c>
      <c r="M9" s="27" t="str">
        <f t="shared" si="1"/>
        <v>OK</v>
      </c>
      <c r="N9" s="32"/>
      <c r="O9" s="32"/>
      <c r="P9" s="32"/>
      <c r="Q9" s="32"/>
      <c r="R9" s="32"/>
      <c r="S9" s="32"/>
      <c r="T9" s="32"/>
      <c r="U9" s="32">
        <v>4</v>
      </c>
      <c r="V9" s="32"/>
      <c r="W9" s="32"/>
      <c r="X9" s="32"/>
      <c r="Y9" s="32"/>
      <c r="Z9" s="32"/>
      <c r="AA9" s="32"/>
      <c r="AB9" s="32"/>
      <c r="AC9" s="32"/>
      <c r="AD9" s="32"/>
    </row>
    <row r="10" spans="1:30" ht="30" customHeight="1" x14ac:dyDescent="0.25">
      <c r="A10" s="216">
        <v>2</v>
      </c>
      <c r="B10" s="216" t="s">
        <v>433</v>
      </c>
      <c r="C10" s="64">
        <v>7</v>
      </c>
      <c r="D10" s="65" t="s">
        <v>427</v>
      </c>
      <c r="E10" s="64" t="s">
        <v>62</v>
      </c>
      <c r="F10" s="66" t="s">
        <v>63</v>
      </c>
      <c r="G10" s="66" t="s">
        <v>434</v>
      </c>
      <c r="H10" s="64" t="s">
        <v>25</v>
      </c>
      <c r="I10" s="67" t="s">
        <v>27</v>
      </c>
      <c r="J10" s="44">
        <v>5.97</v>
      </c>
      <c r="K10" s="40">
        <v>10</v>
      </c>
      <c r="L10" s="26">
        <f t="shared" si="0"/>
        <v>5</v>
      </c>
      <c r="M10" s="27" t="str">
        <f t="shared" si="1"/>
        <v>OK</v>
      </c>
      <c r="N10" s="32"/>
      <c r="O10" s="32">
        <v>5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30" customHeight="1" x14ac:dyDescent="0.25">
      <c r="A11" s="224"/>
      <c r="B11" s="224"/>
      <c r="C11" s="64">
        <v>8</v>
      </c>
      <c r="D11" s="65" t="s">
        <v>427</v>
      </c>
      <c r="E11" s="64" t="s">
        <v>64</v>
      </c>
      <c r="F11" s="68" t="s">
        <v>435</v>
      </c>
      <c r="G11" s="68" t="s">
        <v>436</v>
      </c>
      <c r="H11" s="64" t="s">
        <v>28</v>
      </c>
      <c r="I11" s="67" t="s">
        <v>27</v>
      </c>
      <c r="J11" s="44">
        <v>1.59</v>
      </c>
      <c r="K11" s="40"/>
      <c r="L11" s="26">
        <f t="shared" si="0"/>
        <v>0</v>
      </c>
      <c r="M11" s="27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30" customHeight="1" x14ac:dyDescent="0.25">
      <c r="A12" s="224"/>
      <c r="B12" s="224"/>
      <c r="C12" s="64">
        <v>9</v>
      </c>
      <c r="D12" s="65" t="s">
        <v>427</v>
      </c>
      <c r="E12" s="64" t="s">
        <v>65</v>
      </c>
      <c r="F12" s="68" t="s">
        <v>437</v>
      </c>
      <c r="G12" s="68" t="s">
        <v>438</v>
      </c>
      <c r="H12" s="64" t="s">
        <v>28</v>
      </c>
      <c r="I12" s="67" t="s">
        <v>27</v>
      </c>
      <c r="J12" s="44">
        <v>1.92</v>
      </c>
      <c r="K12" s="40"/>
      <c r="L12" s="26">
        <f t="shared" si="0"/>
        <v>0</v>
      </c>
      <c r="M12" s="27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30" customHeight="1" x14ac:dyDescent="0.25">
      <c r="A13" s="224"/>
      <c r="B13" s="224"/>
      <c r="C13" s="64">
        <v>10</v>
      </c>
      <c r="D13" s="65" t="s">
        <v>427</v>
      </c>
      <c r="E13" s="64" t="s">
        <v>66</v>
      </c>
      <c r="F13" s="68" t="s">
        <v>67</v>
      </c>
      <c r="G13" s="68" t="s">
        <v>439</v>
      </c>
      <c r="H13" s="64" t="s">
        <v>25</v>
      </c>
      <c r="I13" s="67" t="s">
        <v>27</v>
      </c>
      <c r="J13" s="44">
        <v>0.28000000000000003</v>
      </c>
      <c r="K13" s="40">
        <v>50</v>
      </c>
      <c r="L13" s="26">
        <f t="shared" si="0"/>
        <v>50</v>
      </c>
      <c r="M13" s="27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30" customHeight="1" x14ac:dyDescent="0.25">
      <c r="A14" s="224"/>
      <c r="B14" s="224"/>
      <c r="C14" s="64">
        <v>11</v>
      </c>
      <c r="D14" s="65" t="s">
        <v>427</v>
      </c>
      <c r="E14" s="64" t="s">
        <v>68</v>
      </c>
      <c r="F14" s="68" t="s">
        <v>747</v>
      </c>
      <c r="G14" s="68" t="s">
        <v>440</v>
      </c>
      <c r="H14" s="64" t="s">
        <v>25</v>
      </c>
      <c r="I14" s="67" t="s">
        <v>27</v>
      </c>
      <c r="J14" s="44">
        <v>0.83</v>
      </c>
      <c r="K14" s="40">
        <v>50</v>
      </c>
      <c r="L14" s="26">
        <f>K14-(SUM(N14:AD14))</f>
        <v>26</v>
      </c>
      <c r="M14" s="27" t="str">
        <f t="shared" si="1"/>
        <v>OK</v>
      </c>
      <c r="N14" s="32">
        <v>24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30" customHeight="1" x14ac:dyDescent="0.25">
      <c r="A15" s="224"/>
      <c r="B15" s="224"/>
      <c r="C15" s="64">
        <v>12</v>
      </c>
      <c r="D15" s="65" t="s">
        <v>441</v>
      </c>
      <c r="E15" s="64" t="s">
        <v>69</v>
      </c>
      <c r="F15" s="66" t="s">
        <v>442</v>
      </c>
      <c r="G15" s="66" t="s">
        <v>443</v>
      </c>
      <c r="H15" s="64" t="s">
        <v>35</v>
      </c>
      <c r="I15" s="67" t="s">
        <v>70</v>
      </c>
      <c r="J15" s="44">
        <v>5.57</v>
      </c>
      <c r="K15" s="40">
        <v>5</v>
      </c>
      <c r="L15" s="26">
        <f t="shared" si="0"/>
        <v>2</v>
      </c>
      <c r="M15" s="27" t="str">
        <f t="shared" si="1"/>
        <v>OK</v>
      </c>
      <c r="N15" s="32"/>
      <c r="O15" s="32">
        <v>3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30" customHeight="1" x14ac:dyDescent="0.25">
      <c r="A16" s="224"/>
      <c r="B16" s="224"/>
      <c r="C16" s="64">
        <v>13</v>
      </c>
      <c r="D16" s="65" t="s">
        <v>427</v>
      </c>
      <c r="E16" s="64" t="s">
        <v>71</v>
      </c>
      <c r="F16" s="66" t="s">
        <v>72</v>
      </c>
      <c r="G16" s="66" t="s">
        <v>444</v>
      </c>
      <c r="H16" s="64" t="s">
        <v>25</v>
      </c>
      <c r="I16" s="67" t="s">
        <v>27</v>
      </c>
      <c r="J16" s="44">
        <v>1.34</v>
      </c>
      <c r="K16" s="40">
        <v>20</v>
      </c>
      <c r="L16" s="26">
        <f t="shared" si="0"/>
        <v>15</v>
      </c>
      <c r="M16" s="27" t="str">
        <f t="shared" si="1"/>
        <v>OK</v>
      </c>
      <c r="N16" s="32"/>
      <c r="O16" s="32">
        <v>5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ht="30" customHeight="1" x14ac:dyDescent="0.25">
      <c r="A17" s="224"/>
      <c r="B17" s="224"/>
      <c r="C17" s="64">
        <v>14</v>
      </c>
      <c r="D17" s="65" t="s">
        <v>424</v>
      </c>
      <c r="E17" s="64" t="s">
        <v>73</v>
      </c>
      <c r="F17" s="66" t="s">
        <v>748</v>
      </c>
      <c r="G17" s="66" t="s">
        <v>445</v>
      </c>
      <c r="H17" s="64" t="s">
        <v>25</v>
      </c>
      <c r="I17" s="67" t="s">
        <v>27</v>
      </c>
      <c r="J17" s="44">
        <v>0.52</v>
      </c>
      <c r="K17" s="40">
        <v>20</v>
      </c>
      <c r="L17" s="26">
        <f t="shared" si="0"/>
        <v>0</v>
      </c>
      <c r="M17" s="27" t="str">
        <f t="shared" si="1"/>
        <v>OK</v>
      </c>
      <c r="N17" s="32">
        <v>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30" customHeight="1" x14ac:dyDescent="0.25">
      <c r="A18" s="217"/>
      <c r="B18" s="217"/>
      <c r="C18" s="64">
        <v>15</v>
      </c>
      <c r="D18" s="65" t="s">
        <v>427</v>
      </c>
      <c r="E18" s="64" t="s">
        <v>74</v>
      </c>
      <c r="F18" s="66" t="s">
        <v>75</v>
      </c>
      <c r="G18" s="66" t="s">
        <v>446</v>
      </c>
      <c r="H18" s="64" t="s">
        <v>25</v>
      </c>
      <c r="I18" s="67" t="s">
        <v>27</v>
      </c>
      <c r="J18" s="44">
        <v>0.95</v>
      </c>
      <c r="K18" s="40">
        <v>20</v>
      </c>
      <c r="L18" s="26">
        <f t="shared" si="0"/>
        <v>0</v>
      </c>
      <c r="M18" s="27" t="str">
        <f t="shared" si="1"/>
        <v>OK</v>
      </c>
      <c r="N18" s="32"/>
      <c r="O18" s="32">
        <v>20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30" customHeight="1" x14ac:dyDescent="0.25">
      <c r="A19" s="232">
        <v>3</v>
      </c>
      <c r="B19" s="225" t="s">
        <v>421</v>
      </c>
      <c r="C19" s="60">
        <v>16</v>
      </c>
      <c r="D19" s="61" t="s">
        <v>427</v>
      </c>
      <c r="E19" s="60" t="s">
        <v>76</v>
      </c>
      <c r="F19" s="62" t="s">
        <v>77</v>
      </c>
      <c r="G19" s="62" t="s">
        <v>447</v>
      </c>
      <c r="H19" s="60" t="s">
        <v>25</v>
      </c>
      <c r="I19" s="63" t="s">
        <v>27</v>
      </c>
      <c r="J19" s="43">
        <v>7.69</v>
      </c>
      <c r="K19" s="40">
        <v>20</v>
      </c>
      <c r="L19" s="26">
        <f t="shared" si="0"/>
        <v>18</v>
      </c>
      <c r="M19" s="27" t="str">
        <f t="shared" si="1"/>
        <v>OK</v>
      </c>
      <c r="N19" s="32"/>
      <c r="O19" s="32"/>
      <c r="P19" s="32"/>
      <c r="Q19" s="32"/>
      <c r="R19" s="32"/>
      <c r="S19" s="32"/>
      <c r="T19" s="32"/>
      <c r="U19" s="32">
        <v>2</v>
      </c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30" customHeight="1" x14ac:dyDescent="0.25">
      <c r="A20" s="232"/>
      <c r="B20" s="226"/>
      <c r="C20" s="60">
        <v>17</v>
      </c>
      <c r="D20" s="61" t="s">
        <v>427</v>
      </c>
      <c r="E20" s="60" t="s">
        <v>78</v>
      </c>
      <c r="F20" s="62" t="s">
        <v>79</v>
      </c>
      <c r="G20" s="62" t="s">
        <v>448</v>
      </c>
      <c r="H20" s="60" t="s">
        <v>25</v>
      </c>
      <c r="I20" s="63" t="s">
        <v>27</v>
      </c>
      <c r="J20" s="43">
        <v>15.31</v>
      </c>
      <c r="K20" s="40">
        <v>10</v>
      </c>
      <c r="L20" s="26">
        <f t="shared" si="0"/>
        <v>8</v>
      </c>
      <c r="M20" s="27" t="str">
        <f t="shared" si="1"/>
        <v>OK</v>
      </c>
      <c r="N20" s="32"/>
      <c r="O20" s="32"/>
      <c r="P20" s="32"/>
      <c r="Q20" s="32"/>
      <c r="R20" s="32"/>
      <c r="S20" s="32"/>
      <c r="T20" s="32"/>
      <c r="U20" s="32">
        <v>2</v>
      </c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30" customHeight="1" x14ac:dyDescent="0.25">
      <c r="A21" s="232"/>
      <c r="B21" s="227"/>
      <c r="C21" s="60">
        <v>18</v>
      </c>
      <c r="D21" s="61" t="s">
        <v>427</v>
      </c>
      <c r="E21" s="60" t="s">
        <v>80</v>
      </c>
      <c r="F21" s="62" t="s">
        <v>81</v>
      </c>
      <c r="G21" s="62" t="s">
        <v>449</v>
      </c>
      <c r="H21" s="60" t="s">
        <v>25</v>
      </c>
      <c r="I21" s="63" t="s">
        <v>27</v>
      </c>
      <c r="J21" s="43">
        <v>30</v>
      </c>
      <c r="K21" s="40">
        <v>10</v>
      </c>
      <c r="L21" s="26">
        <f t="shared" si="0"/>
        <v>8</v>
      </c>
      <c r="M21" s="27" t="str">
        <f t="shared" si="1"/>
        <v>OK</v>
      </c>
      <c r="N21" s="32"/>
      <c r="O21" s="32"/>
      <c r="P21" s="32"/>
      <c r="Q21" s="32"/>
      <c r="R21" s="32"/>
      <c r="S21" s="32"/>
      <c r="T21" s="32"/>
      <c r="U21" s="32">
        <v>2</v>
      </c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30" customHeight="1" x14ac:dyDescent="0.25">
      <c r="A22" s="216">
        <v>4</v>
      </c>
      <c r="B22" s="216" t="s">
        <v>450</v>
      </c>
      <c r="C22" s="64">
        <v>19</v>
      </c>
      <c r="D22" s="65" t="s">
        <v>422</v>
      </c>
      <c r="E22" s="64" t="s">
        <v>82</v>
      </c>
      <c r="F22" s="66" t="s">
        <v>451</v>
      </c>
      <c r="G22" s="66" t="s">
        <v>452</v>
      </c>
      <c r="H22" s="64" t="s">
        <v>40</v>
      </c>
      <c r="I22" s="67" t="s">
        <v>27</v>
      </c>
      <c r="J22" s="44">
        <v>3.1</v>
      </c>
      <c r="K22" s="40">
        <v>50</v>
      </c>
      <c r="L22" s="26">
        <f t="shared" si="0"/>
        <v>50</v>
      </c>
      <c r="M22" s="27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30" customHeight="1" x14ac:dyDescent="0.25">
      <c r="A23" s="224"/>
      <c r="B23" s="224"/>
      <c r="C23" s="64">
        <v>20</v>
      </c>
      <c r="D23" s="65" t="s">
        <v>422</v>
      </c>
      <c r="E23" s="64" t="s">
        <v>83</v>
      </c>
      <c r="F23" s="66" t="s">
        <v>453</v>
      </c>
      <c r="G23" s="66" t="s">
        <v>454</v>
      </c>
      <c r="H23" s="64" t="s">
        <v>40</v>
      </c>
      <c r="I23" s="67" t="s">
        <v>27</v>
      </c>
      <c r="J23" s="44">
        <v>1.66</v>
      </c>
      <c r="K23" s="40">
        <v>100</v>
      </c>
      <c r="L23" s="26">
        <f t="shared" si="0"/>
        <v>100</v>
      </c>
      <c r="M23" s="27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30" customHeight="1" x14ac:dyDescent="0.25">
      <c r="A24" s="224"/>
      <c r="B24" s="224"/>
      <c r="C24" s="64">
        <v>21</v>
      </c>
      <c r="D24" s="65" t="s">
        <v>455</v>
      </c>
      <c r="E24" s="64" t="s">
        <v>84</v>
      </c>
      <c r="F24" s="66" t="s">
        <v>85</v>
      </c>
      <c r="G24" s="66" t="s">
        <v>456</v>
      </c>
      <c r="H24" s="64" t="s">
        <v>25</v>
      </c>
      <c r="I24" s="67" t="s">
        <v>27</v>
      </c>
      <c r="J24" s="44">
        <v>17</v>
      </c>
      <c r="K24" s="40">
        <v>20</v>
      </c>
      <c r="L24" s="26">
        <f t="shared" si="0"/>
        <v>20</v>
      </c>
      <c r="M24" s="27" t="str">
        <f t="shared" si="1"/>
        <v>OK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30" customHeight="1" x14ac:dyDescent="0.25">
      <c r="A25" s="217"/>
      <c r="B25" s="217"/>
      <c r="C25" s="64">
        <v>22</v>
      </c>
      <c r="D25" s="65" t="s">
        <v>422</v>
      </c>
      <c r="E25" s="64" t="s">
        <v>86</v>
      </c>
      <c r="F25" s="66" t="s">
        <v>87</v>
      </c>
      <c r="G25" s="66" t="s">
        <v>457</v>
      </c>
      <c r="H25" s="64" t="s">
        <v>25</v>
      </c>
      <c r="I25" s="67" t="s">
        <v>27</v>
      </c>
      <c r="J25" s="44">
        <v>21.9</v>
      </c>
      <c r="K25" s="40"/>
      <c r="L25" s="26">
        <f t="shared" si="0"/>
        <v>0</v>
      </c>
      <c r="M25" s="27" t="str">
        <f t="shared" si="1"/>
        <v>OK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ht="30" customHeight="1" x14ac:dyDescent="0.25">
      <c r="A26" s="225">
        <v>5</v>
      </c>
      <c r="B26" s="225" t="s">
        <v>421</v>
      </c>
      <c r="C26" s="60">
        <v>23</v>
      </c>
      <c r="D26" s="61" t="s">
        <v>424</v>
      </c>
      <c r="E26" s="60" t="s">
        <v>88</v>
      </c>
      <c r="F26" s="62" t="s">
        <v>89</v>
      </c>
      <c r="G26" s="62" t="s">
        <v>458</v>
      </c>
      <c r="H26" s="60" t="s">
        <v>25</v>
      </c>
      <c r="I26" s="69" t="s">
        <v>27</v>
      </c>
      <c r="J26" s="45">
        <v>8.91</v>
      </c>
      <c r="K26" s="40"/>
      <c r="L26" s="26">
        <f t="shared" si="0"/>
        <v>0</v>
      </c>
      <c r="M26" s="27" t="str">
        <f t="shared" si="1"/>
        <v>OK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30" customHeight="1" x14ac:dyDescent="0.25">
      <c r="A27" s="226"/>
      <c r="B27" s="226"/>
      <c r="C27" s="60">
        <v>24</v>
      </c>
      <c r="D27" s="61" t="s">
        <v>424</v>
      </c>
      <c r="E27" s="60" t="s">
        <v>90</v>
      </c>
      <c r="F27" s="62" t="s">
        <v>91</v>
      </c>
      <c r="G27" s="62" t="s">
        <v>459</v>
      </c>
      <c r="H27" s="60" t="s">
        <v>25</v>
      </c>
      <c r="I27" s="69" t="s">
        <v>27</v>
      </c>
      <c r="J27" s="45">
        <v>1.1399999999999999</v>
      </c>
      <c r="K27" s="40"/>
      <c r="L27" s="26">
        <f t="shared" si="0"/>
        <v>0</v>
      </c>
      <c r="M27" s="27" t="str">
        <f t="shared" si="1"/>
        <v>OK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30" customHeight="1" x14ac:dyDescent="0.25">
      <c r="A28" s="226"/>
      <c r="B28" s="226"/>
      <c r="C28" s="60">
        <v>25</v>
      </c>
      <c r="D28" s="61" t="s">
        <v>460</v>
      </c>
      <c r="E28" s="60" t="s">
        <v>92</v>
      </c>
      <c r="F28" s="62" t="s">
        <v>93</v>
      </c>
      <c r="G28" s="62" t="s">
        <v>461</v>
      </c>
      <c r="H28" s="60" t="s">
        <v>25</v>
      </c>
      <c r="I28" s="69" t="s">
        <v>27</v>
      </c>
      <c r="J28" s="45">
        <v>14.51</v>
      </c>
      <c r="K28" s="40">
        <v>10</v>
      </c>
      <c r="L28" s="26">
        <f t="shared" si="0"/>
        <v>5</v>
      </c>
      <c r="M28" s="27" t="str">
        <f t="shared" si="1"/>
        <v>OK</v>
      </c>
      <c r="N28" s="32"/>
      <c r="O28" s="32"/>
      <c r="P28" s="32"/>
      <c r="Q28" s="32"/>
      <c r="R28" s="32"/>
      <c r="S28" s="32"/>
      <c r="T28" s="32">
        <v>5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30" customHeight="1" x14ac:dyDescent="0.25">
      <c r="A29" s="226"/>
      <c r="B29" s="226"/>
      <c r="C29" s="60">
        <v>26</v>
      </c>
      <c r="D29" s="61" t="s">
        <v>422</v>
      </c>
      <c r="E29" s="60" t="s">
        <v>94</v>
      </c>
      <c r="F29" s="70" t="s">
        <v>95</v>
      </c>
      <c r="G29" s="70" t="s">
        <v>462</v>
      </c>
      <c r="H29" s="60" t="s">
        <v>25</v>
      </c>
      <c r="I29" s="63" t="s">
        <v>27</v>
      </c>
      <c r="J29" s="43">
        <v>6.5</v>
      </c>
      <c r="K29" s="40"/>
      <c r="L29" s="26">
        <f t="shared" si="0"/>
        <v>0</v>
      </c>
      <c r="M29" s="27" t="str">
        <f t="shared" si="1"/>
        <v>OK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30" customHeight="1" x14ac:dyDescent="0.25">
      <c r="A30" s="226"/>
      <c r="B30" s="226"/>
      <c r="C30" s="60">
        <v>27</v>
      </c>
      <c r="D30" s="61" t="s">
        <v>422</v>
      </c>
      <c r="E30" s="60" t="s">
        <v>96</v>
      </c>
      <c r="F30" s="70" t="s">
        <v>97</v>
      </c>
      <c r="G30" s="70" t="s">
        <v>463</v>
      </c>
      <c r="H30" s="60" t="s">
        <v>25</v>
      </c>
      <c r="I30" s="63" t="s">
        <v>27</v>
      </c>
      <c r="J30" s="43">
        <v>9.43</v>
      </c>
      <c r="K30" s="40">
        <v>20</v>
      </c>
      <c r="L30" s="26">
        <f t="shared" si="0"/>
        <v>15</v>
      </c>
      <c r="M30" s="27" t="str">
        <f t="shared" si="1"/>
        <v>OK</v>
      </c>
      <c r="N30" s="32"/>
      <c r="O30" s="32"/>
      <c r="P30" s="32"/>
      <c r="Q30" s="32"/>
      <c r="R30" s="32"/>
      <c r="S30" s="32"/>
      <c r="T30" s="32">
        <v>5</v>
      </c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30" customHeight="1" x14ac:dyDescent="0.25">
      <c r="A31" s="227"/>
      <c r="B31" s="227"/>
      <c r="C31" s="60">
        <v>28</v>
      </c>
      <c r="D31" s="61" t="s">
        <v>422</v>
      </c>
      <c r="E31" s="60" t="s">
        <v>98</v>
      </c>
      <c r="F31" s="70" t="s">
        <v>37</v>
      </c>
      <c r="G31" s="70" t="s">
        <v>464</v>
      </c>
      <c r="H31" s="60" t="s">
        <v>25</v>
      </c>
      <c r="I31" s="63" t="s">
        <v>27</v>
      </c>
      <c r="J31" s="43">
        <v>8.43</v>
      </c>
      <c r="K31" s="40">
        <v>20</v>
      </c>
      <c r="L31" s="26">
        <f t="shared" si="0"/>
        <v>20</v>
      </c>
      <c r="M31" s="27" t="str">
        <f t="shared" si="1"/>
        <v>OK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30" customHeight="1" x14ac:dyDescent="0.25">
      <c r="A32" s="215">
        <v>6</v>
      </c>
      <c r="B32" s="216" t="s">
        <v>433</v>
      </c>
      <c r="C32" s="64">
        <v>29</v>
      </c>
      <c r="D32" s="65" t="s">
        <v>427</v>
      </c>
      <c r="E32" s="64" t="s">
        <v>99</v>
      </c>
      <c r="F32" s="66" t="s">
        <v>749</v>
      </c>
      <c r="G32" s="66" t="s">
        <v>465</v>
      </c>
      <c r="H32" s="64" t="s">
        <v>25</v>
      </c>
      <c r="I32" s="67" t="s">
        <v>27</v>
      </c>
      <c r="J32" s="44">
        <v>0.55000000000000004</v>
      </c>
      <c r="K32" s="40">
        <v>200</v>
      </c>
      <c r="L32" s="26">
        <f t="shared" si="0"/>
        <v>0</v>
      </c>
      <c r="M32" s="27" t="str">
        <f t="shared" si="1"/>
        <v>OK</v>
      </c>
      <c r="N32" s="32">
        <v>200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30" customHeight="1" x14ac:dyDescent="0.25">
      <c r="A33" s="215"/>
      <c r="B33" s="224"/>
      <c r="C33" s="64">
        <v>30</v>
      </c>
      <c r="D33" s="65" t="s">
        <v>427</v>
      </c>
      <c r="E33" s="64" t="s">
        <v>100</v>
      </c>
      <c r="F33" s="66" t="s">
        <v>750</v>
      </c>
      <c r="G33" s="66" t="s">
        <v>465</v>
      </c>
      <c r="H33" s="64" t="s">
        <v>25</v>
      </c>
      <c r="I33" s="67" t="s">
        <v>27</v>
      </c>
      <c r="J33" s="44">
        <v>0.54</v>
      </c>
      <c r="K33" s="40">
        <v>150</v>
      </c>
      <c r="L33" s="26">
        <f t="shared" si="0"/>
        <v>0</v>
      </c>
      <c r="M33" s="27" t="str">
        <f t="shared" si="1"/>
        <v>OK</v>
      </c>
      <c r="N33" s="32">
        <v>150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30" customHeight="1" x14ac:dyDescent="0.25">
      <c r="A34" s="215"/>
      <c r="B34" s="224"/>
      <c r="C34" s="64">
        <v>31</v>
      </c>
      <c r="D34" s="65" t="s">
        <v>427</v>
      </c>
      <c r="E34" s="64" t="s">
        <v>101</v>
      </c>
      <c r="F34" s="66" t="s">
        <v>751</v>
      </c>
      <c r="G34" s="66" t="s">
        <v>465</v>
      </c>
      <c r="H34" s="64" t="s">
        <v>25</v>
      </c>
      <c r="I34" s="67" t="s">
        <v>27</v>
      </c>
      <c r="J34" s="44">
        <v>0.54</v>
      </c>
      <c r="K34" s="40"/>
      <c r="L34" s="26">
        <f t="shared" si="0"/>
        <v>0</v>
      </c>
      <c r="M34" s="27" t="str">
        <f t="shared" si="1"/>
        <v>OK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30" customHeight="1" x14ac:dyDescent="0.25">
      <c r="A35" s="215"/>
      <c r="B35" s="217"/>
      <c r="C35" s="64">
        <v>32</v>
      </c>
      <c r="D35" s="65" t="s">
        <v>427</v>
      </c>
      <c r="E35" s="64" t="s">
        <v>102</v>
      </c>
      <c r="F35" s="66" t="s">
        <v>752</v>
      </c>
      <c r="G35" s="66" t="s">
        <v>465</v>
      </c>
      <c r="H35" s="64" t="s">
        <v>25</v>
      </c>
      <c r="I35" s="67" t="s">
        <v>27</v>
      </c>
      <c r="J35" s="44">
        <v>0.54</v>
      </c>
      <c r="K35" s="40">
        <v>100</v>
      </c>
      <c r="L35" s="26">
        <f t="shared" si="0"/>
        <v>0</v>
      </c>
      <c r="M35" s="27" t="str">
        <f t="shared" si="1"/>
        <v>OK</v>
      </c>
      <c r="N35" s="32">
        <v>100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30" customHeight="1" x14ac:dyDescent="0.25">
      <c r="A36" s="232">
        <v>7</v>
      </c>
      <c r="B36" s="225" t="s">
        <v>421</v>
      </c>
      <c r="C36" s="60">
        <v>33</v>
      </c>
      <c r="D36" s="61" t="s">
        <v>427</v>
      </c>
      <c r="E36" s="60" t="s">
        <v>103</v>
      </c>
      <c r="F36" s="62" t="s">
        <v>104</v>
      </c>
      <c r="G36" s="62" t="s">
        <v>466</v>
      </c>
      <c r="H36" s="60" t="s">
        <v>25</v>
      </c>
      <c r="I36" s="63" t="s">
        <v>27</v>
      </c>
      <c r="J36" s="43">
        <v>1.48</v>
      </c>
      <c r="K36" s="40">
        <v>24</v>
      </c>
      <c r="L36" s="26">
        <f t="shared" si="0"/>
        <v>0</v>
      </c>
      <c r="M36" s="27" t="str">
        <f t="shared" si="1"/>
        <v>OK</v>
      </c>
      <c r="N36" s="32"/>
      <c r="O36" s="32"/>
      <c r="P36" s="32"/>
      <c r="Q36" s="32"/>
      <c r="R36" s="32"/>
      <c r="S36" s="32"/>
      <c r="T36" s="32"/>
      <c r="U36" s="32">
        <v>24</v>
      </c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30" customHeight="1" x14ac:dyDescent="0.25">
      <c r="A37" s="232"/>
      <c r="B37" s="226"/>
      <c r="C37" s="60">
        <v>34</v>
      </c>
      <c r="D37" s="61" t="s">
        <v>427</v>
      </c>
      <c r="E37" s="60" t="s">
        <v>105</v>
      </c>
      <c r="F37" s="62" t="s">
        <v>106</v>
      </c>
      <c r="G37" s="62" t="s">
        <v>466</v>
      </c>
      <c r="H37" s="60" t="s">
        <v>25</v>
      </c>
      <c r="I37" s="63" t="s">
        <v>27</v>
      </c>
      <c r="J37" s="43">
        <v>1.48</v>
      </c>
      <c r="K37" s="40">
        <v>24</v>
      </c>
      <c r="L37" s="26">
        <f t="shared" si="0"/>
        <v>0</v>
      </c>
      <c r="M37" s="27" t="str">
        <f t="shared" si="1"/>
        <v>OK</v>
      </c>
      <c r="N37" s="32"/>
      <c r="O37" s="32"/>
      <c r="P37" s="32"/>
      <c r="Q37" s="32"/>
      <c r="R37" s="32"/>
      <c r="S37" s="32"/>
      <c r="T37" s="32"/>
      <c r="U37" s="32">
        <v>24</v>
      </c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30" customHeight="1" x14ac:dyDescent="0.25">
      <c r="A38" s="232"/>
      <c r="B38" s="226"/>
      <c r="C38" s="60">
        <v>35</v>
      </c>
      <c r="D38" s="61" t="s">
        <v>427</v>
      </c>
      <c r="E38" s="60" t="s">
        <v>107</v>
      </c>
      <c r="F38" s="62" t="s">
        <v>108</v>
      </c>
      <c r="G38" s="62" t="s">
        <v>466</v>
      </c>
      <c r="H38" s="60" t="s">
        <v>25</v>
      </c>
      <c r="I38" s="63" t="s">
        <v>27</v>
      </c>
      <c r="J38" s="43">
        <v>1.48</v>
      </c>
      <c r="K38" s="40">
        <v>24</v>
      </c>
      <c r="L38" s="26">
        <f t="shared" si="0"/>
        <v>0</v>
      </c>
      <c r="M38" s="27" t="str">
        <f t="shared" si="1"/>
        <v>OK</v>
      </c>
      <c r="N38" s="32"/>
      <c r="O38" s="32"/>
      <c r="P38" s="32"/>
      <c r="Q38" s="32"/>
      <c r="R38" s="32"/>
      <c r="S38" s="32"/>
      <c r="T38" s="32"/>
      <c r="U38" s="32">
        <v>24</v>
      </c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30" customHeight="1" x14ac:dyDescent="0.25">
      <c r="A39" s="232"/>
      <c r="B39" s="226"/>
      <c r="C39" s="60">
        <v>36</v>
      </c>
      <c r="D39" s="61" t="s">
        <v>427</v>
      </c>
      <c r="E39" s="60" t="s">
        <v>109</v>
      </c>
      <c r="F39" s="62" t="s">
        <v>110</v>
      </c>
      <c r="G39" s="62" t="s">
        <v>466</v>
      </c>
      <c r="H39" s="60" t="s">
        <v>25</v>
      </c>
      <c r="I39" s="63" t="s">
        <v>27</v>
      </c>
      <c r="J39" s="43">
        <v>1.48</v>
      </c>
      <c r="K39" s="40">
        <v>24</v>
      </c>
      <c r="L39" s="26">
        <f t="shared" si="0"/>
        <v>0</v>
      </c>
      <c r="M39" s="27" t="str">
        <f t="shared" si="1"/>
        <v>OK</v>
      </c>
      <c r="N39" s="32"/>
      <c r="O39" s="32"/>
      <c r="P39" s="32"/>
      <c r="Q39" s="32"/>
      <c r="R39" s="32"/>
      <c r="S39" s="32"/>
      <c r="T39" s="32"/>
      <c r="U39" s="32">
        <v>24</v>
      </c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30" customHeight="1" x14ac:dyDescent="0.25">
      <c r="A40" s="232"/>
      <c r="B40" s="226"/>
      <c r="C40" s="60">
        <v>37</v>
      </c>
      <c r="D40" s="61" t="s">
        <v>427</v>
      </c>
      <c r="E40" s="60" t="s">
        <v>111</v>
      </c>
      <c r="F40" s="71" t="s">
        <v>753</v>
      </c>
      <c r="G40" s="71" t="s">
        <v>467</v>
      </c>
      <c r="H40" s="60" t="s">
        <v>25</v>
      </c>
      <c r="I40" s="63" t="s">
        <v>27</v>
      </c>
      <c r="J40" s="43">
        <v>1.03</v>
      </c>
      <c r="K40" s="40">
        <v>24</v>
      </c>
      <c r="L40" s="26">
        <f t="shared" si="0"/>
        <v>0</v>
      </c>
      <c r="M40" s="27" t="str">
        <f t="shared" si="1"/>
        <v>OK</v>
      </c>
      <c r="N40" s="32"/>
      <c r="O40" s="32"/>
      <c r="P40" s="32"/>
      <c r="Q40" s="32"/>
      <c r="R40" s="32"/>
      <c r="S40" s="32"/>
      <c r="T40" s="32">
        <v>24</v>
      </c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30" customHeight="1" x14ac:dyDescent="0.25">
      <c r="A41" s="232"/>
      <c r="B41" s="226"/>
      <c r="C41" s="60">
        <v>38</v>
      </c>
      <c r="D41" s="61" t="s">
        <v>427</v>
      </c>
      <c r="E41" s="60" t="s">
        <v>112</v>
      </c>
      <c r="F41" s="71" t="s">
        <v>754</v>
      </c>
      <c r="G41" s="71" t="s">
        <v>467</v>
      </c>
      <c r="H41" s="60" t="s">
        <v>25</v>
      </c>
      <c r="I41" s="63" t="s">
        <v>27</v>
      </c>
      <c r="J41" s="43">
        <v>1.03</v>
      </c>
      <c r="K41" s="40">
        <v>24</v>
      </c>
      <c r="L41" s="26">
        <f t="shared" si="0"/>
        <v>0</v>
      </c>
      <c r="M41" s="27" t="str">
        <f t="shared" si="1"/>
        <v>OK</v>
      </c>
      <c r="N41" s="32"/>
      <c r="O41" s="32"/>
      <c r="P41" s="32"/>
      <c r="Q41" s="32"/>
      <c r="R41" s="32"/>
      <c r="S41" s="32"/>
      <c r="T41" s="32">
        <v>12</v>
      </c>
      <c r="U41" s="32">
        <v>12</v>
      </c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30" customHeight="1" x14ac:dyDescent="0.25">
      <c r="A42" s="232"/>
      <c r="B42" s="226"/>
      <c r="C42" s="60">
        <v>39</v>
      </c>
      <c r="D42" s="61" t="s">
        <v>427</v>
      </c>
      <c r="E42" s="60" t="s">
        <v>113</v>
      </c>
      <c r="F42" s="71" t="s">
        <v>755</v>
      </c>
      <c r="G42" s="71" t="s">
        <v>467</v>
      </c>
      <c r="H42" s="60" t="s">
        <v>25</v>
      </c>
      <c r="I42" s="63" t="s">
        <v>27</v>
      </c>
      <c r="J42" s="43">
        <v>1.04</v>
      </c>
      <c r="K42" s="40">
        <v>24</v>
      </c>
      <c r="L42" s="26">
        <f t="shared" si="0"/>
        <v>0</v>
      </c>
      <c r="M42" s="27" t="str">
        <f t="shared" si="1"/>
        <v>OK</v>
      </c>
      <c r="N42" s="32"/>
      <c r="O42" s="32"/>
      <c r="P42" s="32"/>
      <c r="Q42" s="32"/>
      <c r="R42" s="32"/>
      <c r="S42" s="32"/>
      <c r="T42" s="32">
        <v>24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1:30" ht="30" customHeight="1" x14ac:dyDescent="0.25">
      <c r="A43" s="232"/>
      <c r="B43" s="226"/>
      <c r="C43" s="60">
        <v>40</v>
      </c>
      <c r="D43" s="61" t="s">
        <v>427</v>
      </c>
      <c r="E43" s="60" t="s">
        <v>114</v>
      </c>
      <c r="F43" s="71" t="s">
        <v>756</v>
      </c>
      <c r="G43" s="71" t="s">
        <v>467</v>
      </c>
      <c r="H43" s="60" t="s">
        <v>25</v>
      </c>
      <c r="I43" s="63" t="s">
        <v>27</v>
      </c>
      <c r="J43" s="43">
        <v>1.02</v>
      </c>
      <c r="K43" s="40">
        <v>24</v>
      </c>
      <c r="L43" s="26">
        <f t="shared" si="0"/>
        <v>0</v>
      </c>
      <c r="M43" s="27" t="str">
        <f t="shared" si="1"/>
        <v>OK</v>
      </c>
      <c r="N43" s="32"/>
      <c r="O43" s="32"/>
      <c r="P43" s="32"/>
      <c r="Q43" s="32"/>
      <c r="R43" s="32"/>
      <c r="S43" s="32"/>
      <c r="T43" s="32">
        <v>12</v>
      </c>
      <c r="U43" s="32">
        <v>12</v>
      </c>
      <c r="V43" s="32"/>
      <c r="W43" s="32"/>
      <c r="X43" s="32"/>
      <c r="Y43" s="32"/>
      <c r="Z43" s="32"/>
      <c r="AA43" s="32"/>
      <c r="AB43" s="32"/>
      <c r="AC43" s="32"/>
      <c r="AD43" s="32"/>
    </row>
    <row r="44" spans="1:30" ht="30" customHeight="1" x14ac:dyDescent="0.25">
      <c r="A44" s="232"/>
      <c r="B44" s="226"/>
      <c r="C44" s="60">
        <v>41</v>
      </c>
      <c r="D44" s="61" t="s">
        <v>427</v>
      </c>
      <c r="E44" s="60" t="s">
        <v>115</v>
      </c>
      <c r="F44" s="71" t="s">
        <v>757</v>
      </c>
      <c r="G44" s="71" t="s">
        <v>467</v>
      </c>
      <c r="H44" s="60" t="s">
        <v>25</v>
      </c>
      <c r="I44" s="63" t="s">
        <v>27</v>
      </c>
      <c r="J44" s="43">
        <v>1.03</v>
      </c>
      <c r="K44" s="40">
        <v>24</v>
      </c>
      <c r="L44" s="26">
        <f t="shared" si="0"/>
        <v>0</v>
      </c>
      <c r="M44" s="27" t="str">
        <f t="shared" si="1"/>
        <v>OK</v>
      </c>
      <c r="N44" s="32"/>
      <c r="O44" s="32"/>
      <c r="P44" s="32"/>
      <c r="Q44" s="32"/>
      <c r="R44" s="32"/>
      <c r="S44" s="32"/>
      <c r="T44" s="32">
        <v>24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0" ht="30" customHeight="1" x14ac:dyDescent="0.25">
      <c r="A45" s="232"/>
      <c r="B45" s="226"/>
      <c r="C45" s="60">
        <v>42</v>
      </c>
      <c r="D45" s="61" t="s">
        <v>427</v>
      </c>
      <c r="E45" s="72" t="s">
        <v>116</v>
      </c>
      <c r="F45" s="71" t="s">
        <v>468</v>
      </c>
      <c r="G45" s="71" t="s">
        <v>469</v>
      </c>
      <c r="H45" s="72" t="s">
        <v>25</v>
      </c>
      <c r="I45" s="63" t="s">
        <v>27</v>
      </c>
      <c r="J45" s="43">
        <v>13.04</v>
      </c>
      <c r="K45" s="40">
        <v>5</v>
      </c>
      <c r="L45" s="26">
        <f t="shared" si="0"/>
        <v>0</v>
      </c>
      <c r="M45" s="27" t="str">
        <f t="shared" si="1"/>
        <v>OK</v>
      </c>
      <c r="N45" s="32"/>
      <c r="O45" s="32"/>
      <c r="P45" s="32"/>
      <c r="Q45" s="32"/>
      <c r="R45" s="32"/>
      <c r="S45" s="32"/>
      <c r="T45" s="32">
        <v>5</v>
      </c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ht="30" customHeight="1" x14ac:dyDescent="0.25">
      <c r="A46" s="232"/>
      <c r="B46" s="226"/>
      <c r="C46" s="60">
        <v>43</v>
      </c>
      <c r="D46" s="61" t="s">
        <v>427</v>
      </c>
      <c r="E46" s="72" t="s">
        <v>117</v>
      </c>
      <c r="F46" s="71" t="s">
        <v>758</v>
      </c>
      <c r="G46" s="71" t="s">
        <v>470</v>
      </c>
      <c r="H46" s="72" t="s">
        <v>25</v>
      </c>
      <c r="I46" s="63" t="s">
        <v>27</v>
      </c>
      <c r="J46" s="43">
        <v>1.53</v>
      </c>
      <c r="K46" s="40"/>
      <c r="L46" s="26">
        <f t="shared" si="0"/>
        <v>0</v>
      </c>
      <c r="M46" s="27" t="str">
        <f t="shared" si="1"/>
        <v>OK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ht="30" customHeight="1" x14ac:dyDescent="0.25">
      <c r="A47" s="232"/>
      <c r="B47" s="226"/>
      <c r="C47" s="60">
        <v>44</v>
      </c>
      <c r="D47" s="61" t="s">
        <v>427</v>
      </c>
      <c r="E47" s="72" t="s">
        <v>118</v>
      </c>
      <c r="F47" s="71" t="s">
        <v>759</v>
      </c>
      <c r="G47" s="71" t="s">
        <v>470</v>
      </c>
      <c r="H47" s="72" t="s">
        <v>25</v>
      </c>
      <c r="I47" s="63" t="s">
        <v>27</v>
      </c>
      <c r="J47" s="43">
        <v>1.54</v>
      </c>
      <c r="K47" s="40"/>
      <c r="L47" s="26">
        <f t="shared" si="0"/>
        <v>0</v>
      </c>
      <c r="M47" s="27" t="str">
        <f t="shared" si="1"/>
        <v>OK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ht="30" customHeight="1" x14ac:dyDescent="0.25">
      <c r="A48" s="232"/>
      <c r="B48" s="226"/>
      <c r="C48" s="60">
        <v>45</v>
      </c>
      <c r="D48" s="61" t="s">
        <v>427</v>
      </c>
      <c r="E48" s="72" t="s">
        <v>119</v>
      </c>
      <c r="F48" s="71" t="s">
        <v>760</v>
      </c>
      <c r="G48" s="71" t="s">
        <v>470</v>
      </c>
      <c r="H48" s="72" t="s">
        <v>25</v>
      </c>
      <c r="I48" s="63" t="s">
        <v>27</v>
      </c>
      <c r="J48" s="43">
        <v>1.54</v>
      </c>
      <c r="K48" s="40"/>
      <c r="L48" s="26">
        <f t="shared" si="0"/>
        <v>0</v>
      </c>
      <c r="M48" s="27" t="str">
        <f t="shared" si="1"/>
        <v>OK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ht="30" customHeight="1" x14ac:dyDescent="0.25">
      <c r="A49" s="232"/>
      <c r="B49" s="226"/>
      <c r="C49" s="60">
        <v>46</v>
      </c>
      <c r="D49" s="61" t="s">
        <v>427</v>
      </c>
      <c r="E49" s="72" t="s">
        <v>120</v>
      </c>
      <c r="F49" s="71" t="s">
        <v>761</v>
      </c>
      <c r="G49" s="71" t="s">
        <v>470</v>
      </c>
      <c r="H49" s="72" t="s">
        <v>25</v>
      </c>
      <c r="I49" s="63" t="s">
        <v>27</v>
      </c>
      <c r="J49" s="43">
        <v>1.54</v>
      </c>
      <c r="K49" s="40"/>
      <c r="L49" s="26">
        <f t="shared" si="0"/>
        <v>0</v>
      </c>
      <c r="M49" s="27" t="str">
        <f t="shared" si="1"/>
        <v>OK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ht="30" customHeight="1" x14ac:dyDescent="0.25">
      <c r="A50" s="232"/>
      <c r="B50" s="226"/>
      <c r="C50" s="60">
        <v>47</v>
      </c>
      <c r="D50" s="61" t="s">
        <v>427</v>
      </c>
      <c r="E50" s="72" t="s">
        <v>121</v>
      </c>
      <c r="F50" s="71" t="s">
        <v>762</v>
      </c>
      <c r="G50" s="71" t="s">
        <v>470</v>
      </c>
      <c r="H50" s="72" t="s">
        <v>25</v>
      </c>
      <c r="I50" s="63" t="s">
        <v>27</v>
      </c>
      <c r="J50" s="43">
        <v>1.54</v>
      </c>
      <c r="K50" s="40"/>
      <c r="L50" s="26">
        <f t="shared" si="0"/>
        <v>0</v>
      </c>
      <c r="M50" s="27" t="str">
        <f t="shared" si="1"/>
        <v>OK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0" customHeight="1" x14ac:dyDescent="0.25">
      <c r="A51" s="232"/>
      <c r="B51" s="226"/>
      <c r="C51" s="60">
        <v>48</v>
      </c>
      <c r="D51" s="61" t="s">
        <v>427</v>
      </c>
      <c r="E51" s="72" t="s">
        <v>122</v>
      </c>
      <c r="F51" s="71" t="s">
        <v>763</v>
      </c>
      <c r="G51" s="71" t="s">
        <v>471</v>
      </c>
      <c r="H51" s="72" t="s">
        <v>29</v>
      </c>
      <c r="I51" s="63" t="s">
        <v>27</v>
      </c>
      <c r="J51" s="43">
        <v>2.62</v>
      </c>
      <c r="K51" s="40"/>
      <c r="L51" s="26">
        <f t="shared" si="0"/>
        <v>0</v>
      </c>
      <c r="M51" s="27" t="str">
        <f t="shared" si="1"/>
        <v>OK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ht="30" customHeight="1" x14ac:dyDescent="0.25">
      <c r="A52" s="232"/>
      <c r="B52" s="226"/>
      <c r="C52" s="60">
        <v>49</v>
      </c>
      <c r="D52" s="73" t="s">
        <v>472</v>
      </c>
      <c r="E52" s="72" t="s">
        <v>123</v>
      </c>
      <c r="F52" s="74" t="s">
        <v>473</v>
      </c>
      <c r="G52" s="74" t="s">
        <v>474</v>
      </c>
      <c r="H52" s="60" t="s">
        <v>25</v>
      </c>
      <c r="I52" s="63" t="s">
        <v>27</v>
      </c>
      <c r="J52" s="43">
        <v>12.24</v>
      </c>
      <c r="K52" s="40">
        <v>10</v>
      </c>
      <c r="L52" s="26">
        <f t="shared" si="0"/>
        <v>10</v>
      </c>
      <c r="M52" s="27" t="str">
        <f t="shared" si="1"/>
        <v>OK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ht="30" customHeight="1" x14ac:dyDescent="0.25">
      <c r="A53" s="232"/>
      <c r="B53" s="226"/>
      <c r="C53" s="60">
        <v>50</v>
      </c>
      <c r="D53" s="61" t="s">
        <v>427</v>
      </c>
      <c r="E53" s="72" t="s">
        <v>124</v>
      </c>
      <c r="F53" s="75" t="s">
        <v>30</v>
      </c>
      <c r="G53" s="75" t="s">
        <v>475</v>
      </c>
      <c r="H53" s="60" t="s">
        <v>31</v>
      </c>
      <c r="I53" s="63" t="s">
        <v>27</v>
      </c>
      <c r="J53" s="43">
        <v>194.46</v>
      </c>
      <c r="K53" s="40"/>
      <c r="L53" s="26">
        <f t="shared" si="0"/>
        <v>0</v>
      </c>
      <c r="M53" s="27" t="str">
        <f t="shared" si="1"/>
        <v>OK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ht="30" customHeight="1" x14ac:dyDescent="0.25">
      <c r="A54" s="232"/>
      <c r="B54" s="226"/>
      <c r="C54" s="60">
        <v>51</v>
      </c>
      <c r="D54" s="61" t="s">
        <v>427</v>
      </c>
      <c r="E54" s="72" t="s">
        <v>125</v>
      </c>
      <c r="F54" s="62" t="s">
        <v>126</v>
      </c>
      <c r="G54" s="62" t="s">
        <v>476</v>
      </c>
      <c r="H54" s="60" t="s">
        <v>25</v>
      </c>
      <c r="I54" s="63" t="s">
        <v>27</v>
      </c>
      <c r="J54" s="43">
        <v>1.62</v>
      </c>
      <c r="K54" s="40"/>
      <c r="L54" s="26">
        <f t="shared" si="0"/>
        <v>0</v>
      </c>
      <c r="M54" s="27" t="str">
        <f t="shared" si="1"/>
        <v>OK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ht="30" customHeight="1" x14ac:dyDescent="0.25">
      <c r="A55" s="232"/>
      <c r="B55" s="226"/>
      <c r="C55" s="60">
        <v>52</v>
      </c>
      <c r="D55" s="61" t="s">
        <v>427</v>
      </c>
      <c r="E55" s="72" t="s">
        <v>127</v>
      </c>
      <c r="F55" s="62" t="s">
        <v>128</v>
      </c>
      <c r="G55" s="62" t="s">
        <v>477</v>
      </c>
      <c r="H55" s="60" t="s">
        <v>25</v>
      </c>
      <c r="I55" s="63" t="s">
        <v>27</v>
      </c>
      <c r="J55" s="43">
        <v>1.62</v>
      </c>
      <c r="K55" s="40"/>
      <c r="L55" s="26">
        <f t="shared" si="0"/>
        <v>0</v>
      </c>
      <c r="M55" s="27" t="str">
        <f t="shared" si="1"/>
        <v>OK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ht="30" customHeight="1" x14ac:dyDescent="0.25">
      <c r="A56" s="232"/>
      <c r="B56" s="226"/>
      <c r="C56" s="60">
        <v>53</v>
      </c>
      <c r="D56" s="61" t="s">
        <v>427</v>
      </c>
      <c r="E56" s="72" t="s">
        <v>129</v>
      </c>
      <c r="F56" s="62" t="s">
        <v>130</v>
      </c>
      <c r="G56" s="62" t="s">
        <v>478</v>
      </c>
      <c r="H56" s="60" t="s">
        <v>25</v>
      </c>
      <c r="I56" s="63" t="s">
        <v>27</v>
      </c>
      <c r="J56" s="43">
        <v>2.68</v>
      </c>
      <c r="K56" s="40"/>
      <c r="L56" s="26">
        <f t="shared" si="0"/>
        <v>0</v>
      </c>
      <c r="M56" s="27" t="str">
        <f t="shared" si="1"/>
        <v>OK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ht="30" customHeight="1" x14ac:dyDescent="0.25">
      <c r="A57" s="232"/>
      <c r="B57" s="227"/>
      <c r="C57" s="60">
        <v>54</v>
      </c>
      <c r="D57" s="61" t="s">
        <v>427</v>
      </c>
      <c r="E57" s="72" t="s">
        <v>131</v>
      </c>
      <c r="F57" s="62" t="s">
        <v>132</v>
      </c>
      <c r="G57" s="62" t="s">
        <v>479</v>
      </c>
      <c r="H57" s="60" t="s">
        <v>25</v>
      </c>
      <c r="I57" s="63" t="s">
        <v>27</v>
      </c>
      <c r="J57" s="43">
        <v>1.63</v>
      </c>
      <c r="K57" s="40"/>
      <c r="L57" s="26">
        <f t="shared" si="0"/>
        <v>0</v>
      </c>
      <c r="M57" s="27" t="str">
        <f t="shared" si="1"/>
        <v>OK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30" customHeight="1" x14ac:dyDescent="0.25">
      <c r="A58" s="215">
        <v>8</v>
      </c>
      <c r="B58" s="216" t="s">
        <v>450</v>
      </c>
      <c r="C58" s="64">
        <v>55</v>
      </c>
      <c r="D58" s="65" t="s">
        <v>427</v>
      </c>
      <c r="E58" s="76" t="s">
        <v>133</v>
      </c>
      <c r="F58" s="66" t="s">
        <v>134</v>
      </c>
      <c r="G58" s="66" t="s">
        <v>480</v>
      </c>
      <c r="H58" s="64" t="s">
        <v>25</v>
      </c>
      <c r="I58" s="67" t="s">
        <v>27</v>
      </c>
      <c r="J58" s="44">
        <v>2.15</v>
      </c>
      <c r="K58" s="40">
        <v>240</v>
      </c>
      <c r="L58" s="26">
        <f t="shared" si="0"/>
        <v>240</v>
      </c>
      <c r="M58" s="27" t="str">
        <f t="shared" si="1"/>
        <v>OK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ht="30" customHeight="1" x14ac:dyDescent="0.25">
      <c r="A59" s="215"/>
      <c r="B59" s="224"/>
      <c r="C59" s="64">
        <v>56</v>
      </c>
      <c r="D59" s="65" t="s">
        <v>427</v>
      </c>
      <c r="E59" s="76" t="s">
        <v>135</v>
      </c>
      <c r="F59" s="66" t="s">
        <v>136</v>
      </c>
      <c r="G59" s="66" t="s">
        <v>480</v>
      </c>
      <c r="H59" s="64" t="s">
        <v>25</v>
      </c>
      <c r="I59" s="67" t="s">
        <v>27</v>
      </c>
      <c r="J59" s="44">
        <v>2.19</v>
      </c>
      <c r="K59" s="40">
        <v>240</v>
      </c>
      <c r="L59" s="26">
        <f t="shared" si="0"/>
        <v>240</v>
      </c>
      <c r="M59" s="27" t="str">
        <f t="shared" si="1"/>
        <v>OK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ht="30" customHeight="1" x14ac:dyDescent="0.25">
      <c r="A60" s="215"/>
      <c r="B60" s="224"/>
      <c r="C60" s="64">
        <v>57</v>
      </c>
      <c r="D60" s="65" t="s">
        <v>427</v>
      </c>
      <c r="E60" s="76" t="s">
        <v>137</v>
      </c>
      <c r="F60" s="66" t="s">
        <v>138</v>
      </c>
      <c r="G60" s="66" t="s">
        <v>481</v>
      </c>
      <c r="H60" s="64" t="s">
        <v>25</v>
      </c>
      <c r="I60" s="67" t="s">
        <v>27</v>
      </c>
      <c r="J60" s="44">
        <v>2</v>
      </c>
      <c r="K60" s="40">
        <v>120</v>
      </c>
      <c r="L60" s="26">
        <f t="shared" si="0"/>
        <v>120</v>
      </c>
      <c r="M60" s="27" t="str">
        <f t="shared" si="1"/>
        <v>OK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ht="30" customHeight="1" x14ac:dyDescent="0.25">
      <c r="A61" s="215"/>
      <c r="B61" s="224"/>
      <c r="C61" s="64">
        <v>58</v>
      </c>
      <c r="D61" s="65" t="s">
        <v>427</v>
      </c>
      <c r="E61" s="76" t="s">
        <v>139</v>
      </c>
      <c r="F61" s="66" t="s">
        <v>140</v>
      </c>
      <c r="G61" s="66" t="s">
        <v>480</v>
      </c>
      <c r="H61" s="64" t="s">
        <v>25</v>
      </c>
      <c r="I61" s="67" t="s">
        <v>27</v>
      </c>
      <c r="J61" s="44">
        <v>2</v>
      </c>
      <c r="K61" s="40">
        <v>240</v>
      </c>
      <c r="L61" s="26">
        <f t="shared" si="0"/>
        <v>240</v>
      </c>
      <c r="M61" s="27" t="str">
        <f t="shared" si="1"/>
        <v>OK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ht="30" customHeight="1" x14ac:dyDescent="0.25">
      <c r="A62" s="215"/>
      <c r="B62" s="217"/>
      <c r="C62" s="64">
        <v>59</v>
      </c>
      <c r="D62" s="65" t="s">
        <v>482</v>
      </c>
      <c r="E62" s="64" t="s">
        <v>141</v>
      </c>
      <c r="F62" s="66" t="s">
        <v>142</v>
      </c>
      <c r="G62" s="66" t="s">
        <v>480</v>
      </c>
      <c r="H62" s="64" t="s">
        <v>25</v>
      </c>
      <c r="I62" s="67" t="s">
        <v>143</v>
      </c>
      <c r="J62" s="44">
        <v>8.1199999999999992</v>
      </c>
      <c r="K62" s="40">
        <v>120</v>
      </c>
      <c r="L62" s="26">
        <f t="shared" si="0"/>
        <v>120</v>
      </c>
      <c r="M62" s="27" t="str">
        <f t="shared" si="1"/>
        <v>OK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0" ht="30" customHeight="1" x14ac:dyDescent="0.25">
      <c r="A63" s="225">
        <v>9</v>
      </c>
      <c r="B63" s="225" t="s">
        <v>421</v>
      </c>
      <c r="C63" s="60">
        <v>60</v>
      </c>
      <c r="D63" s="61" t="s">
        <v>483</v>
      </c>
      <c r="E63" s="77" t="s">
        <v>144</v>
      </c>
      <c r="F63" s="75" t="s">
        <v>145</v>
      </c>
      <c r="G63" s="75" t="s">
        <v>484</v>
      </c>
      <c r="H63" s="77" t="s">
        <v>25</v>
      </c>
      <c r="I63" s="63" t="s">
        <v>32</v>
      </c>
      <c r="J63" s="43">
        <v>0.61</v>
      </c>
      <c r="K63" s="40"/>
      <c r="L63" s="26">
        <f t="shared" si="0"/>
        <v>0</v>
      </c>
      <c r="M63" s="27" t="str">
        <f t="shared" si="1"/>
        <v>OK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30" customHeight="1" x14ac:dyDescent="0.25">
      <c r="A64" s="226"/>
      <c r="B64" s="226"/>
      <c r="C64" s="60">
        <v>61</v>
      </c>
      <c r="D64" s="61" t="s">
        <v>483</v>
      </c>
      <c r="E64" s="77" t="s">
        <v>146</v>
      </c>
      <c r="F64" s="75" t="s">
        <v>147</v>
      </c>
      <c r="G64" s="75" t="s">
        <v>485</v>
      </c>
      <c r="H64" s="77" t="s">
        <v>25</v>
      </c>
      <c r="I64" s="63" t="s">
        <v>32</v>
      </c>
      <c r="J64" s="43">
        <v>2.52</v>
      </c>
      <c r="K64" s="40"/>
      <c r="L64" s="26">
        <f t="shared" si="0"/>
        <v>0</v>
      </c>
      <c r="M64" s="27" t="str">
        <f t="shared" si="1"/>
        <v>OK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30" customHeight="1" x14ac:dyDescent="0.25">
      <c r="A65" s="226"/>
      <c r="B65" s="226"/>
      <c r="C65" s="60">
        <v>62</v>
      </c>
      <c r="D65" s="61" t="s">
        <v>486</v>
      </c>
      <c r="E65" s="60" t="s">
        <v>148</v>
      </c>
      <c r="F65" s="62" t="s">
        <v>149</v>
      </c>
      <c r="G65" s="62" t="s">
        <v>487</v>
      </c>
      <c r="H65" s="60" t="s">
        <v>25</v>
      </c>
      <c r="I65" s="63" t="s">
        <v>150</v>
      </c>
      <c r="J65" s="43">
        <v>3.18</v>
      </c>
      <c r="K65" s="40">
        <v>100</v>
      </c>
      <c r="L65" s="26">
        <f t="shared" si="0"/>
        <v>50</v>
      </c>
      <c r="M65" s="27" t="str">
        <f t="shared" si="1"/>
        <v>OK</v>
      </c>
      <c r="N65" s="32"/>
      <c r="O65" s="32"/>
      <c r="P65" s="32"/>
      <c r="Q65" s="32"/>
      <c r="R65" s="32"/>
      <c r="S65" s="32"/>
      <c r="T65" s="32"/>
      <c r="U65" s="32">
        <v>50</v>
      </c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0" customHeight="1" x14ac:dyDescent="0.25">
      <c r="A66" s="226"/>
      <c r="B66" s="226"/>
      <c r="C66" s="60">
        <v>63</v>
      </c>
      <c r="D66" s="61" t="s">
        <v>486</v>
      </c>
      <c r="E66" s="60" t="s">
        <v>151</v>
      </c>
      <c r="F66" s="62" t="s">
        <v>152</v>
      </c>
      <c r="G66" s="62" t="s">
        <v>488</v>
      </c>
      <c r="H66" s="60" t="s">
        <v>25</v>
      </c>
      <c r="I66" s="63" t="s">
        <v>150</v>
      </c>
      <c r="J66" s="43">
        <v>0.6</v>
      </c>
      <c r="K66" s="40"/>
      <c r="L66" s="26">
        <f t="shared" si="0"/>
        <v>0</v>
      </c>
      <c r="M66" s="27" t="str">
        <f t="shared" si="1"/>
        <v>OK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0" customHeight="1" x14ac:dyDescent="0.25">
      <c r="A67" s="226"/>
      <c r="B67" s="226"/>
      <c r="C67" s="60">
        <v>64</v>
      </c>
      <c r="D67" s="61" t="s">
        <v>489</v>
      </c>
      <c r="E67" s="60" t="s">
        <v>153</v>
      </c>
      <c r="F67" s="62" t="s">
        <v>154</v>
      </c>
      <c r="G67" s="62" t="s">
        <v>490</v>
      </c>
      <c r="H67" s="60" t="s">
        <v>25</v>
      </c>
      <c r="I67" s="63" t="s">
        <v>150</v>
      </c>
      <c r="J67" s="43">
        <v>1.48</v>
      </c>
      <c r="K67" s="40">
        <v>200</v>
      </c>
      <c r="L67" s="26">
        <f t="shared" si="0"/>
        <v>50</v>
      </c>
      <c r="M67" s="27" t="str">
        <f t="shared" si="1"/>
        <v>OK</v>
      </c>
      <c r="N67" s="32"/>
      <c r="O67" s="32"/>
      <c r="P67" s="32"/>
      <c r="Q67" s="32"/>
      <c r="R67" s="32"/>
      <c r="S67" s="32"/>
      <c r="T67" s="32">
        <v>100</v>
      </c>
      <c r="U67" s="32">
        <v>50</v>
      </c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0" customHeight="1" x14ac:dyDescent="0.25">
      <c r="A68" s="227"/>
      <c r="B68" s="227"/>
      <c r="C68" s="60">
        <v>65</v>
      </c>
      <c r="D68" s="61" t="s">
        <v>489</v>
      </c>
      <c r="E68" s="60" t="s">
        <v>153</v>
      </c>
      <c r="F68" s="62" t="s">
        <v>764</v>
      </c>
      <c r="G68" s="62" t="s">
        <v>491</v>
      </c>
      <c r="H68" s="60" t="s">
        <v>25</v>
      </c>
      <c r="I68" s="63" t="s">
        <v>150</v>
      </c>
      <c r="J68" s="43">
        <v>1.66</v>
      </c>
      <c r="K68" s="48"/>
      <c r="L68" s="26">
        <f t="shared" si="0"/>
        <v>0</v>
      </c>
      <c r="M68" s="27" t="str">
        <f t="shared" si="1"/>
        <v>OK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30" customHeight="1" x14ac:dyDescent="0.25">
      <c r="A69" s="216">
        <v>10</v>
      </c>
      <c r="B69" s="216" t="s">
        <v>450</v>
      </c>
      <c r="C69" s="64">
        <v>66</v>
      </c>
      <c r="D69" s="65" t="s">
        <v>427</v>
      </c>
      <c r="E69" s="64" t="s">
        <v>155</v>
      </c>
      <c r="F69" s="66" t="s">
        <v>492</v>
      </c>
      <c r="G69" s="66" t="s">
        <v>493</v>
      </c>
      <c r="H69" s="64" t="s">
        <v>28</v>
      </c>
      <c r="I69" s="67" t="s">
        <v>27</v>
      </c>
      <c r="J69" s="44">
        <v>1.1000000000000001</v>
      </c>
      <c r="K69" s="40">
        <v>20</v>
      </c>
      <c r="L69" s="26">
        <f t="shared" ref="L69:L132" si="2">K69-(SUM(N69:AD69))</f>
        <v>20</v>
      </c>
      <c r="M69" s="27" t="str">
        <f t="shared" ref="M69:M132" si="3">IF(L69&lt;0,"ATENÇÃO","OK")</f>
        <v>OK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30" customHeight="1" x14ac:dyDescent="0.25">
      <c r="A70" s="224"/>
      <c r="B70" s="224"/>
      <c r="C70" s="64">
        <v>67</v>
      </c>
      <c r="D70" s="65" t="s">
        <v>427</v>
      </c>
      <c r="E70" s="64" t="s">
        <v>156</v>
      </c>
      <c r="F70" s="66" t="s">
        <v>494</v>
      </c>
      <c r="G70" s="66" t="s">
        <v>493</v>
      </c>
      <c r="H70" s="64" t="s">
        <v>28</v>
      </c>
      <c r="I70" s="67" t="s">
        <v>27</v>
      </c>
      <c r="J70" s="44">
        <v>1.1000000000000001</v>
      </c>
      <c r="K70" s="40">
        <v>20</v>
      </c>
      <c r="L70" s="26">
        <f t="shared" si="2"/>
        <v>20</v>
      </c>
      <c r="M70" s="27" t="str">
        <f t="shared" si="3"/>
        <v>OK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30" customHeight="1" x14ac:dyDescent="0.25">
      <c r="A71" s="224"/>
      <c r="B71" s="224"/>
      <c r="C71" s="64">
        <v>68</v>
      </c>
      <c r="D71" s="65" t="s">
        <v>427</v>
      </c>
      <c r="E71" s="64" t="s">
        <v>157</v>
      </c>
      <c r="F71" s="66" t="s">
        <v>495</v>
      </c>
      <c r="G71" s="66" t="s">
        <v>493</v>
      </c>
      <c r="H71" s="64" t="s">
        <v>28</v>
      </c>
      <c r="I71" s="67" t="s">
        <v>27</v>
      </c>
      <c r="J71" s="44">
        <v>1.1000000000000001</v>
      </c>
      <c r="K71" s="40">
        <v>20</v>
      </c>
      <c r="L71" s="26">
        <f t="shared" si="2"/>
        <v>20</v>
      </c>
      <c r="M71" s="27" t="str">
        <f t="shared" si="3"/>
        <v>OK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1:30" ht="30" customHeight="1" x14ac:dyDescent="0.25">
      <c r="A72" s="224"/>
      <c r="B72" s="224"/>
      <c r="C72" s="64">
        <v>69</v>
      </c>
      <c r="D72" s="65" t="s">
        <v>427</v>
      </c>
      <c r="E72" s="64" t="s">
        <v>158</v>
      </c>
      <c r="F72" s="66" t="s">
        <v>496</v>
      </c>
      <c r="G72" s="66" t="s">
        <v>493</v>
      </c>
      <c r="H72" s="64" t="s">
        <v>28</v>
      </c>
      <c r="I72" s="67" t="s">
        <v>27</v>
      </c>
      <c r="J72" s="44">
        <v>1.6</v>
      </c>
      <c r="K72" s="40">
        <v>10</v>
      </c>
      <c r="L72" s="26">
        <f t="shared" si="2"/>
        <v>10</v>
      </c>
      <c r="M72" s="27" t="str">
        <f t="shared" si="3"/>
        <v>OK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ht="30" customHeight="1" x14ac:dyDescent="0.25">
      <c r="A73" s="224"/>
      <c r="B73" s="224"/>
      <c r="C73" s="64">
        <v>70</v>
      </c>
      <c r="D73" s="65" t="s">
        <v>427</v>
      </c>
      <c r="E73" s="64" t="s">
        <v>159</v>
      </c>
      <c r="F73" s="66" t="s">
        <v>497</v>
      </c>
      <c r="G73" s="66" t="s">
        <v>493</v>
      </c>
      <c r="H73" s="64" t="s">
        <v>28</v>
      </c>
      <c r="I73" s="67" t="s">
        <v>27</v>
      </c>
      <c r="J73" s="44">
        <v>1.1000000000000001</v>
      </c>
      <c r="K73" s="40">
        <v>10</v>
      </c>
      <c r="L73" s="26">
        <f t="shared" si="2"/>
        <v>10</v>
      </c>
      <c r="M73" s="27" t="str">
        <f t="shared" si="3"/>
        <v>OK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ht="30" customHeight="1" x14ac:dyDescent="0.25">
      <c r="A74" s="224"/>
      <c r="B74" s="224"/>
      <c r="C74" s="64">
        <v>71</v>
      </c>
      <c r="D74" s="65" t="s">
        <v>427</v>
      </c>
      <c r="E74" s="64" t="s">
        <v>160</v>
      </c>
      <c r="F74" s="66" t="s">
        <v>498</v>
      </c>
      <c r="G74" s="66" t="s">
        <v>499</v>
      </c>
      <c r="H74" s="64" t="s">
        <v>28</v>
      </c>
      <c r="I74" s="67" t="s">
        <v>27</v>
      </c>
      <c r="J74" s="44">
        <v>1.57</v>
      </c>
      <c r="K74" s="40">
        <v>20</v>
      </c>
      <c r="L74" s="26">
        <f t="shared" si="2"/>
        <v>20</v>
      </c>
      <c r="M74" s="27" t="str">
        <f t="shared" si="3"/>
        <v>OK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ht="30" customHeight="1" x14ac:dyDescent="0.25">
      <c r="A75" s="224"/>
      <c r="B75" s="224"/>
      <c r="C75" s="64">
        <v>72</v>
      </c>
      <c r="D75" s="65" t="s">
        <v>427</v>
      </c>
      <c r="E75" s="64" t="s">
        <v>161</v>
      </c>
      <c r="F75" s="66" t="s">
        <v>500</v>
      </c>
      <c r="G75" s="66" t="s">
        <v>499</v>
      </c>
      <c r="H75" s="64" t="s">
        <v>28</v>
      </c>
      <c r="I75" s="67" t="s">
        <v>27</v>
      </c>
      <c r="J75" s="44">
        <v>3.7</v>
      </c>
      <c r="K75" s="40">
        <v>10</v>
      </c>
      <c r="L75" s="26">
        <f t="shared" si="2"/>
        <v>10</v>
      </c>
      <c r="M75" s="27" t="str">
        <f t="shared" si="3"/>
        <v>OK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ht="30" customHeight="1" x14ac:dyDescent="0.25">
      <c r="A76" s="217"/>
      <c r="B76" s="217"/>
      <c r="C76" s="64">
        <v>73</v>
      </c>
      <c r="D76" s="65" t="s">
        <v>427</v>
      </c>
      <c r="E76" s="64" t="s">
        <v>162</v>
      </c>
      <c r="F76" s="66" t="s">
        <v>501</v>
      </c>
      <c r="G76" s="66" t="s">
        <v>499</v>
      </c>
      <c r="H76" s="64" t="s">
        <v>28</v>
      </c>
      <c r="I76" s="67" t="s">
        <v>27</v>
      </c>
      <c r="J76" s="44">
        <v>9.01</v>
      </c>
      <c r="K76" s="40">
        <v>5</v>
      </c>
      <c r="L76" s="26">
        <f t="shared" si="2"/>
        <v>5</v>
      </c>
      <c r="M76" s="27" t="str">
        <f t="shared" si="3"/>
        <v>OK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ht="30" customHeight="1" x14ac:dyDescent="0.25">
      <c r="A77" s="225">
        <v>11</v>
      </c>
      <c r="B77" s="225" t="s">
        <v>421</v>
      </c>
      <c r="C77" s="60">
        <v>74</v>
      </c>
      <c r="D77" s="61" t="s">
        <v>427</v>
      </c>
      <c r="E77" s="60" t="s">
        <v>163</v>
      </c>
      <c r="F77" s="78" t="s">
        <v>502</v>
      </c>
      <c r="G77" s="78" t="s">
        <v>503</v>
      </c>
      <c r="H77" s="60" t="s">
        <v>25</v>
      </c>
      <c r="I77" s="63" t="s">
        <v>27</v>
      </c>
      <c r="J77" s="43">
        <v>1.85</v>
      </c>
      <c r="K77" s="40"/>
      <c r="L77" s="26">
        <f t="shared" si="2"/>
        <v>0</v>
      </c>
      <c r="M77" s="27" t="str">
        <f t="shared" si="3"/>
        <v>OK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t="30" customHeight="1" x14ac:dyDescent="0.25">
      <c r="A78" s="226"/>
      <c r="B78" s="226"/>
      <c r="C78" s="60">
        <v>75</v>
      </c>
      <c r="D78" s="61" t="s">
        <v>427</v>
      </c>
      <c r="E78" s="60" t="s">
        <v>164</v>
      </c>
      <c r="F78" s="62" t="s">
        <v>165</v>
      </c>
      <c r="G78" s="62" t="s">
        <v>504</v>
      </c>
      <c r="H78" s="60" t="s">
        <v>25</v>
      </c>
      <c r="I78" s="63" t="s">
        <v>27</v>
      </c>
      <c r="J78" s="43">
        <v>0.87</v>
      </c>
      <c r="K78" s="40">
        <v>150</v>
      </c>
      <c r="L78" s="26">
        <f t="shared" si="2"/>
        <v>0</v>
      </c>
      <c r="M78" s="27" t="str">
        <f t="shared" si="3"/>
        <v>OK</v>
      </c>
      <c r="N78" s="32"/>
      <c r="O78" s="32"/>
      <c r="P78" s="32"/>
      <c r="Q78" s="32"/>
      <c r="R78" s="32"/>
      <c r="S78" s="32"/>
      <c r="T78" s="32"/>
      <c r="U78" s="32">
        <v>150</v>
      </c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ht="30" customHeight="1" x14ac:dyDescent="0.25">
      <c r="A79" s="226"/>
      <c r="B79" s="226"/>
      <c r="C79" s="60">
        <v>76</v>
      </c>
      <c r="D79" s="61" t="s">
        <v>424</v>
      </c>
      <c r="E79" s="60" t="s">
        <v>166</v>
      </c>
      <c r="F79" s="70" t="s">
        <v>765</v>
      </c>
      <c r="G79" s="70" t="s">
        <v>505</v>
      </c>
      <c r="H79" s="60" t="s">
        <v>33</v>
      </c>
      <c r="I79" s="63" t="s">
        <v>27</v>
      </c>
      <c r="J79" s="43">
        <v>1.07</v>
      </c>
      <c r="K79" s="40">
        <v>96</v>
      </c>
      <c r="L79" s="26">
        <f t="shared" si="2"/>
        <v>60</v>
      </c>
      <c r="M79" s="27" t="str">
        <f t="shared" si="3"/>
        <v>OK</v>
      </c>
      <c r="N79" s="32"/>
      <c r="O79" s="32"/>
      <c r="P79" s="32"/>
      <c r="Q79" s="32"/>
      <c r="R79" s="32"/>
      <c r="S79" s="32"/>
      <c r="T79" s="32">
        <v>36</v>
      </c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ht="30" customHeight="1" x14ac:dyDescent="0.25">
      <c r="A80" s="226"/>
      <c r="B80" s="226"/>
      <c r="C80" s="60">
        <v>77</v>
      </c>
      <c r="D80" s="73" t="s">
        <v>506</v>
      </c>
      <c r="E80" s="60" t="s">
        <v>167</v>
      </c>
      <c r="F80" s="78" t="s">
        <v>766</v>
      </c>
      <c r="G80" s="78" t="s">
        <v>507</v>
      </c>
      <c r="H80" s="60" t="s">
        <v>25</v>
      </c>
      <c r="I80" s="63" t="s">
        <v>27</v>
      </c>
      <c r="J80" s="43">
        <v>0.59</v>
      </c>
      <c r="K80" s="40">
        <v>24</v>
      </c>
      <c r="L80" s="26">
        <f t="shared" si="2"/>
        <v>0</v>
      </c>
      <c r="M80" s="27" t="str">
        <f t="shared" si="3"/>
        <v>OK</v>
      </c>
      <c r="N80" s="32"/>
      <c r="O80" s="32"/>
      <c r="P80" s="32"/>
      <c r="Q80" s="32"/>
      <c r="R80" s="32"/>
      <c r="S80" s="32"/>
      <c r="T80" s="32">
        <v>24</v>
      </c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30" ht="30" customHeight="1" x14ac:dyDescent="0.25">
      <c r="A81" s="226"/>
      <c r="B81" s="226"/>
      <c r="C81" s="60">
        <v>78</v>
      </c>
      <c r="D81" s="61" t="s">
        <v>506</v>
      </c>
      <c r="E81" s="60" t="s">
        <v>168</v>
      </c>
      <c r="F81" s="75" t="s">
        <v>767</v>
      </c>
      <c r="G81" s="75" t="s">
        <v>508</v>
      </c>
      <c r="H81" s="60" t="s">
        <v>25</v>
      </c>
      <c r="I81" s="63" t="s">
        <v>27</v>
      </c>
      <c r="J81" s="43">
        <v>6.24</v>
      </c>
      <c r="K81" s="40"/>
      <c r="L81" s="26">
        <f t="shared" si="2"/>
        <v>0</v>
      </c>
      <c r="M81" s="27" t="str">
        <f t="shared" si="3"/>
        <v>OK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30" ht="30" customHeight="1" x14ac:dyDescent="0.25">
      <c r="A82" s="226"/>
      <c r="B82" s="226"/>
      <c r="C82" s="60">
        <v>79</v>
      </c>
      <c r="D82" s="61" t="s">
        <v>506</v>
      </c>
      <c r="E82" s="60" t="s">
        <v>169</v>
      </c>
      <c r="F82" s="62" t="s">
        <v>768</v>
      </c>
      <c r="G82" s="62" t="s">
        <v>509</v>
      </c>
      <c r="H82" s="60" t="s">
        <v>25</v>
      </c>
      <c r="I82" s="63" t="s">
        <v>27</v>
      </c>
      <c r="J82" s="43">
        <v>3.3</v>
      </c>
      <c r="K82" s="40">
        <v>2</v>
      </c>
      <c r="L82" s="26">
        <f t="shared" si="2"/>
        <v>2</v>
      </c>
      <c r="M82" s="27" t="str">
        <f t="shared" si="3"/>
        <v>OK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30" customHeight="1" x14ac:dyDescent="0.25">
      <c r="A83" s="226"/>
      <c r="B83" s="226"/>
      <c r="C83" s="60">
        <v>80</v>
      </c>
      <c r="D83" s="61" t="s">
        <v>427</v>
      </c>
      <c r="E83" s="60" t="s">
        <v>170</v>
      </c>
      <c r="F83" s="62" t="s">
        <v>510</v>
      </c>
      <c r="G83" s="62" t="s">
        <v>511</v>
      </c>
      <c r="H83" s="60" t="s">
        <v>33</v>
      </c>
      <c r="I83" s="63" t="s">
        <v>27</v>
      </c>
      <c r="J83" s="43">
        <v>0.91</v>
      </c>
      <c r="K83" s="40">
        <v>12</v>
      </c>
      <c r="L83" s="26">
        <f t="shared" si="2"/>
        <v>0</v>
      </c>
      <c r="M83" s="27" t="str">
        <f t="shared" si="3"/>
        <v>OK</v>
      </c>
      <c r="N83" s="32"/>
      <c r="O83" s="32"/>
      <c r="P83" s="32"/>
      <c r="Q83" s="32"/>
      <c r="R83" s="32"/>
      <c r="S83" s="32"/>
      <c r="T83" s="32">
        <v>6</v>
      </c>
      <c r="U83" s="32">
        <v>6</v>
      </c>
      <c r="V83" s="32"/>
      <c r="W83" s="32"/>
      <c r="X83" s="32"/>
      <c r="Y83" s="32"/>
      <c r="Z83" s="32"/>
      <c r="AA83" s="32"/>
      <c r="AB83" s="32"/>
      <c r="AC83" s="32"/>
      <c r="AD83" s="32"/>
    </row>
    <row r="84" spans="1:30" ht="30" customHeight="1" x14ac:dyDescent="0.25">
      <c r="A84" s="226"/>
      <c r="B84" s="226"/>
      <c r="C84" s="60">
        <v>81</v>
      </c>
      <c r="D84" s="61" t="s">
        <v>427</v>
      </c>
      <c r="E84" s="60" t="s">
        <v>171</v>
      </c>
      <c r="F84" s="62" t="s">
        <v>512</v>
      </c>
      <c r="G84" s="62" t="s">
        <v>513</v>
      </c>
      <c r="H84" s="60" t="s">
        <v>25</v>
      </c>
      <c r="I84" s="63" t="s">
        <v>27</v>
      </c>
      <c r="J84" s="43">
        <v>2.11</v>
      </c>
      <c r="K84" s="40"/>
      <c r="L84" s="26">
        <f t="shared" si="2"/>
        <v>0</v>
      </c>
      <c r="M84" s="27" t="str">
        <f t="shared" si="3"/>
        <v>OK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30" ht="30" customHeight="1" x14ac:dyDescent="0.25">
      <c r="A85" s="227"/>
      <c r="B85" s="227"/>
      <c r="C85" s="60">
        <v>82</v>
      </c>
      <c r="D85" s="61" t="s">
        <v>427</v>
      </c>
      <c r="E85" s="60" t="s">
        <v>172</v>
      </c>
      <c r="F85" s="62" t="s">
        <v>769</v>
      </c>
      <c r="G85" s="62" t="s">
        <v>514</v>
      </c>
      <c r="H85" s="60" t="s">
        <v>25</v>
      </c>
      <c r="I85" s="63" t="s">
        <v>27</v>
      </c>
      <c r="J85" s="43">
        <v>9.5399999999999991</v>
      </c>
      <c r="K85" s="40"/>
      <c r="L85" s="26">
        <f t="shared" si="2"/>
        <v>0</v>
      </c>
      <c r="M85" s="27" t="str">
        <f t="shared" si="3"/>
        <v>OK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30" ht="30" customHeight="1" x14ac:dyDescent="0.25">
      <c r="A86" s="216">
        <v>12</v>
      </c>
      <c r="B86" s="216" t="s">
        <v>450</v>
      </c>
      <c r="C86" s="64">
        <v>83</v>
      </c>
      <c r="D86" s="65" t="s">
        <v>427</v>
      </c>
      <c r="E86" s="64" t="s">
        <v>173</v>
      </c>
      <c r="F86" s="66" t="s">
        <v>174</v>
      </c>
      <c r="G86" s="66" t="s">
        <v>515</v>
      </c>
      <c r="H86" s="64" t="s">
        <v>25</v>
      </c>
      <c r="I86" s="67" t="s">
        <v>175</v>
      </c>
      <c r="J86" s="44">
        <v>1.1200000000000001</v>
      </c>
      <c r="K86" s="40"/>
      <c r="L86" s="26">
        <f t="shared" si="2"/>
        <v>0</v>
      </c>
      <c r="M86" s="27" t="str">
        <f t="shared" si="3"/>
        <v>OK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30" ht="30" customHeight="1" x14ac:dyDescent="0.25">
      <c r="A87" s="224"/>
      <c r="B87" s="224"/>
      <c r="C87" s="64">
        <v>84</v>
      </c>
      <c r="D87" s="65" t="s">
        <v>427</v>
      </c>
      <c r="E87" s="64" t="s">
        <v>176</v>
      </c>
      <c r="F87" s="66" t="s">
        <v>177</v>
      </c>
      <c r="G87" s="66" t="s">
        <v>515</v>
      </c>
      <c r="H87" s="64" t="s">
        <v>25</v>
      </c>
      <c r="I87" s="67" t="s">
        <v>175</v>
      </c>
      <c r="J87" s="44">
        <v>1.05</v>
      </c>
      <c r="K87" s="40"/>
      <c r="L87" s="26">
        <f t="shared" si="2"/>
        <v>0</v>
      </c>
      <c r="M87" s="27" t="str">
        <f t="shared" si="3"/>
        <v>OK</v>
      </c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30" ht="30" customHeight="1" x14ac:dyDescent="0.25">
      <c r="A88" s="224"/>
      <c r="B88" s="224"/>
      <c r="C88" s="64">
        <v>85</v>
      </c>
      <c r="D88" s="65" t="s">
        <v>427</v>
      </c>
      <c r="E88" s="64" t="s">
        <v>178</v>
      </c>
      <c r="F88" s="66" t="s">
        <v>770</v>
      </c>
      <c r="G88" s="66" t="s">
        <v>516</v>
      </c>
      <c r="H88" s="64" t="s">
        <v>25</v>
      </c>
      <c r="I88" s="67" t="s">
        <v>27</v>
      </c>
      <c r="J88" s="44">
        <v>0.28999999999999998</v>
      </c>
      <c r="K88" s="40">
        <v>300</v>
      </c>
      <c r="L88" s="26">
        <f t="shared" si="2"/>
        <v>300</v>
      </c>
      <c r="M88" s="27" t="str">
        <f t="shared" si="3"/>
        <v>OK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30" ht="30" customHeight="1" x14ac:dyDescent="0.25">
      <c r="A89" s="224"/>
      <c r="B89" s="217"/>
      <c r="C89" s="64">
        <v>86</v>
      </c>
      <c r="D89" s="65" t="s">
        <v>517</v>
      </c>
      <c r="E89" s="64" t="s">
        <v>180</v>
      </c>
      <c r="F89" s="66" t="s">
        <v>181</v>
      </c>
      <c r="G89" s="66" t="s">
        <v>518</v>
      </c>
      <c r="H89" s="64" t="s">
        <v>182</v>
      </c>
      <c r="I89" s="64" t="s">
        <v>179</v>
      </c>
      <c r="J89" s="44">
        <v>91.21</v>
      </c>
      <c r="K89" s="40"/>
      <c r="L89" s="26">
        <f t="shared" si="2"/>
        <v>0</v>
      </c>
      <c r="M89" s="27" t="str">
        <f t="shared" si="3"/>
        <v>OK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30" ht="30" customHeight="1" x14ac:dyDescent="0.25">
      <c r="A90" s="232">
        <v>13</v>
      </c>
      <c r="B90" s="225" t="s">
        <v>519</v>
      </c>
      <c r="C90" s="60">
        <v>87</v>
      </c>
      <c r="D90" s="61" t="s">
        <v>427</v>
      </c>
      <c r="E90" s="60" t="s">
        <v>183</v>
      </c>
      <c r="F90" s="62" t="s">
        <v>520</v>
      </c>
      <c r="G90" s="62" t="s">
        <v>521</v>
      </c>
      <c r="H90" s="60" t="s">
        <v>25</v>
      </c>
      <c r="I90" s="92" t="s">
        <v>27</v>
      </c>
      <c r="J90" s="99">
        <v>27.69</v>
      </c>
      <c r="K90" s="40"/>
      <c r="L90" s="26">
        <f t="shared" si="2"/>
        <v>0</v>
      </c>
      <c r="M90" s="27" t="str">
        <f t="shared" si="3"/>
        <v>OK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30" ht="30" customHeight="1" x14ac:dyDescent="0.25">
      <c r="A91" s="225"/>
      <c r="B91" s="227"/>
      <c r="C91" s="60">
        <v>88</v>
      </c>
      <c r="D91" s="61" t="s">
        <v>427</v>
      </c>
      <c r="E91" s="60" t="s">
        <v>184</v>
      </c>
      <c r="F91" s="62" t="s">
        <v>522</v>
      </c>
      <c r="G91" s="62" t="s">
        <v>523</v>
      </c>
      <c r="H91" s="60" t="s">
        <v>25</v>
      </c>
      <c r="I91" s="92" t="s">
        <v>27</v>
      </c>
      <c r="J91" s="99">
        <v>35</v>
      </c>
      <c r="K91" s="40"/>
      <c r="L91" s="26">
        <f t="shared" si="2"/>
        <v>0</v>
      </c>
      <c r="M91" s="27" t="str">
        <f t="shared" si="3"/>
        <v>OK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30" ht="30" customHeight="1" x14ac:dyDescent="0.25">
      <c r="A92" s="216">
        <v>14</v>
      </c>
      <c r="B92" s="216" t="s">
        <v>450</v>
      </c>
      <c r="C92" s="79">
        <v>89</v>
      </c>
      <c r="D92" s="65" t="s">
        <v>422</v>
      </c>
      <c r="E92" s="64" t="s">
        <v>185</v>
      </c>
      <c r="F92" s="66" t="s">
        <v>186</v>
      </c>
      <c r="G92" s="66" t="s">
        <v>524</v>
      </c>
      <c r="H92" s="64" t="s">
        <v>34</v>
      </c>
      <c r="I92" s="67" t="s">
        <v>27</v>
      </c>
      <c r="J92" s="44">
        <v>0.63</v>
      </c>
      <c r="K92" s="40">
        <v>10</v>
      </c>
      <c r="L92" s="26">
        <f t="shared" si="2"/>
        <v>10</v>
      </c>
      <c r="M92" s="27" t="str">
        <f t="shared" si="3"/>
        <v>OK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30" ht="30" customHeight="1" x14ac:dyDescent="0.25">
      <c r="A93" s="224"/>
      <c r="B93" s="224"/>
      <c r="C93" s="79">
        <v>90</v>
      </c>
      <c r="D93" s="65" t="s">
        <v>422</v>
      </c>
      <c r="E93" s="64" t="s">
        <v>187</v>
      </c>
      <c r="F93" s="66" t="s">
        <v>188</v>
      </c>
      <c r="G93" s="66" t="s">
        <v>524</v>
      </c>
      <c r="H93" s="64" t="s">
        <v>34</v>
      </c>
      <c r="I93" s="67" t="s">
        <v>27</v>
      </c>
      <c r="J93" s="44">
        <v>0.63</v>
      </c>
      <c r="K93" s="40">
        <v>10</v>
      </c>
      <c r="L93" s="26">
        <f t="shared" si="2"/>
        <v>10</v>
      </c>
      <c r="M93" s="27" t="str">
        <f t="shared" si="3"/>
        <v>OK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ht="30" customHeight="1" x14ac:dyDescent="0.25">
      <c r="A94" s="224"/>
      <c r="B94" s="224"/>
      <c r="C94" s="79">
        <v>91</v>
      </c>
      <c r="D94" s="65" t="s">
        <v>422</v>
      </c>
      <c r="E94" s="64" t="s">
        <v>189</v>
      </c>
      <c r="F94" s="66" t="s">
        <v>190</v>
      </c>
      <c r="G94" s="66" t="s">
        <v>524</v>
      </c>
      <c r="H94" s="64" t="s">
        <v>34</v>
      </c>
      <c r="I94" s="67" t="s">
        <v>27</v>
      </c>
      <c r="J94" s="44">
        <v>0.63</v>
      </c>
      <c r="K94" s="40"/>
      <c r="L94" s="26">
        <f t="shared" si="2"/>
        <v>0</v>
      </c>
      <c r="M94" s="27" t="str">
        <f t="shared" si="3"/>
        <v>OK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30" ht="30" customHeight="1" x14ac:dyDescent="0.25">
      <c r="A95" s="224"/>
      <c r="B95" s="224"/>
      <c r="C95" s="79">
        <v>92</v>
      </c>
      <c r="D95" s="65" t="s">
        <v>422</v>
      </c>
      <c r="E95" s="64" t="s">
        <v>191</v>
      </c>
      <c r="F95" s="66" t="s">
        <v>192</v>
      </c>
      <c r="G95" s="66" t="s">
        <v>524</v>
      </c>
      <c r="H95" s="64" t="s">
        <v>25</v>
      </c>
      <c r="I95" s="67" t="s">
        <v>27</v>
      </c>
      <c r="J95" s="44">
        <v>0.63</v>
      </c>
      <c r="K95" s="40">
        <v>10</v>
      </c>
      <c r="L95" s="26">
        <f t="shared" si="2"/>
        <v>10</v>
      </c>
      <c r="M95" s="27" t="str">
        <f t="shared" si="3"/>
        <v>OK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30" ht="30" customHeight="1" x14ac:dyDescent="0.25">
      <c r="A96" s="224"/>
      <c r="B96" s="224"/>
      <c r="C96" s="79">
        <v>93</v>
      </c>
      <c r="D96" s="65" t="s">
        <v>422</v>
      </c>
      <c r="E96" s="64" t="s">
        <v>193</v>
      </c>
      <c r="F96" s="66" t="s">
        <v>194</v>
      </c>
      <c r="G96" s="66" t="s">
        <v>524</v>
      </c>
      <c r="H96" s="64" t="s">
        <v>34</v>
      </c>
      <c r="I96" s="67" t="s">
        <v>27</v>
      </c>
      <c r="J96" s="44">
        <v>0.63</v>
      </c>
      <c r="K96" s="40">
        <v>10</v>
      </c>
      <c r="L96" s="26">
        <f t="shared" si="2"/>
        <v>10</v>
      </c>
      <c r="M96" s="27" t="str">
        <f t="shared" si="3"/>
        <v>OK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1:30" ht="30" customHeight="1" x14ac:dyDescent="0.25">
      <c r="A97" s="224"/>
      <c r="B97" s="224"/>
      <c r="C97" s="79">
        <v>94</v>
      </c>
      <c r="D97" s="65" t="s">
        <v>424</v>
      </c>
      <c r="E97" s="64" t="s">
        <v>195</v>
      </c>
      <c r="F97" s="66" t="s">
        <v>196</v>
      </c>
      <c r="G97" s="66" t="s">
        <v>525</v>
      </c>
      <c r="H97" s="64" t="s">
        <v>34</v>
      </c>
      <c r="I97" s="67" t="s">
        <v>27</v>
      </c>
      <c r="J97" s="44">
        <v>1.32</v>
      </c>
      <c r="K97" s="40"/>
      <c r="L97" s="26">
        <f t="shared" si="2"/>
        <v>0</v>
      </c>
      <c r="M97" s="27" t="str">
        <f t="shared" si="3"/>
        <v>OK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spans="1:30" ht="30" customHeight="1" x14ac:dyDescent="0.25">
      <c r="A98" s="224"/>
      <c r="B98" s="224"/>
      <c r="C98" s="79">
        <v>95</v>
      </c>
      <c r="D98" s="65" t="s">
        <v>424</v>
      </c>
      <c r="E98" s="64" t="s">
        <v>197</v>
      </c>
      <c r="F98" s="66" t="s">
        <v>198</v>
      </c>
      <c r="G98" s="66" t="s">
        <v>525</v>
      </c>
      <c r="H98" s="64" t="s">
        <v>34</v>
      </c>
      <c r="I98" s="67" t="s">
        <v>27</v>
      </c>
      <c r="J98" s="44">
        <v>1.32</v>
      </c>
      <c r="K98" s="40"/>
      <c r="L98" s="26">
        <f t="shared" si="2"/>
        <v>0</v>
      </c>
      <c r="M98" s="27" t="str">
        <f t="shared" si="3"/>
        <v>OK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spans="1:30" ht="30" customHeight="1" x14ac:dyDescent="0.25">
      <c r="A99" s="224"/>
      <c r="B99" s="224"/>
      <c r="C99" s="79">
        <v>96</v>
      </c>
      <c r="D99" s="65" t="s">
        <v>424</v>
      </c>
      <c r="E99" s="64" t="s">
        <v>199</v>
      </c>
      <c r="F99" s="66" t="s">
        <v>200</v>
      </c>
      <c r="G99" s="66" t="s">
        <v>525</v>
      </c>
      <c r="H99" s="64" t="s">
        <v>34</v>
      </c>
      <c r="I99" s="67" t="s">
        <v>27</v>
      </c>
      <c r="J99" s="44">
        <v>1.32</v>
      </c>
      <c r="K99" s="40"/>
      <c r="L99" s="26">
        <f t="shared" si="2"/>
        <v>0</v>
      </c>
      <c r="M99" s="27" t="str">
        <f t="shared" si="3"/>
        <v>OK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spans="1:30" ht="30" customHeight="1" x14ac:dyDescent="0.25">
      <c r="A100" s="224"/>
      <c r="B100" s="224"/>
      <c r="C100" s="79">
        <v>97</v>
      </c>
      <c r="D100" s="65" t="s">
        <v>424</v>
      </c>
      <c r="E100" s="64" t="s">
        <v>201</v>
      </c>
      <c r="F100" s="66" t="s">
        <v>202</v>
      </c>
      <c r="G100" s="66" t="s">
        <v>525</v>
      </c>
      <c r="H100" s="64" t="s">
        <v>34</v>
      </c>
      <c r="I100" s="67" t="s">
        <v>27</v>
      </c>
      <c r="J100" s="44">
        <v>1.32</v>
      </c>
      <c r="K100" s="40"/>
      <c r="L100" s="26">
        <f t="shared" si="2"/>
        <v>0</v>
      </c>
      <c r="M100" s="27" t="str">
        <f t="shared" si="3"/>
        <v>OK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0" ht="30" customHeight="1" x14ac:dyDescent="0.25">
      <c r="A101" s="224"/>
      <c r="B101" s="224"/>
      <c r="C101" s="79">
        <v>98</v>
      </c>
      <c r="D101" s="65" t="s">
        <v>424</v>
      </c>
      <c r="E101" s="64" t="s">
        <v>203</v>
      </c>
      <c r="F101" s="66" t="s">
        <v>204</v>
      </c>
      <c r="G101" s="66" t="s">
        <v>525</v>
      </c>
      <c r="H101" s="64" t="s">
        <v>34</v>
      </c>
      <c r="I101" s="67" t="s">
        <v>27</v>
      </c>
      <c r="J101" s="44">
        <v>1.32</v>
      </c>
      <c r="K101" s="40"/>
      <c r="L101" s="26">
        <f t="shared" si="2"/>
        <v>0</v>
      </c>
      <c r="M101" s="27" t="str">
        <f t="shared" si="3"/>
        <v>OK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0" ht="30" customHeight="1" x14ac:dyDescent="0.25">
      <c r="A102" s="224"/>
      <c r="B102" s="224"/>
      <c r="C102" s="79">
        <v>99</v>
      </c>
      <c r="D102" s="65" t="s">
        <v>424</v>
      </c>
      <c r="E102" s="80" t="s">
        <v>205</v>
      </c>
      <c r="F102" s="66" t="s">
        <v>206</v>
      </c>
      <c r="G102" s="66" t="s">
        <v>525</v>
      </c>
      <c r="H102" s="64" t="s">
        <v>34</v>
      </c>
      <c r="I102" s="67" t="s">
        <v>27</v>
      </c>
      <c r="J102" s="44">
        <v>1.32</v>
      </c>
      <c r="K102" s="40"/>
      <c r="L102" s="26">
        <f t="shared" si="2"/>
        <v>0</v>
      </c>
      <c r="M102" s="27" t="str">
        <f t="shared" si="3"/>
        <v>OK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0" ht="30" customHeight="1" x14ac:dyDescent="0.25">
      <c r="A103" s="224"/>
      <c r="B103" s="224"/>
      <c r="C103" s="79">
        <v>100</v>
      </c>
      <c r="D103" s="65" t="s">
        <v>424</v>
      </c>
      <c r="E103" s="80" t="s">
        <v>207</v>
      </c>
      <c r="F103" s="66" t="s">
        <v>208</v>
      </c>
      <c r="G103" s="66" t="s">
        <v>525</v>
      </c>
      <c r="H103" s="64" t="s">
        <v>34</v>
      </c>
      <c r="I103" s="67" t="s">
        <v>27</v>
      </c>
      <c r="J103" s="44">
        <v>1.32</v>
      </c>
      <c r="K103" s="48"/>
      <c r="L103" s="26">
        <f t="shared" si="2"/>
        <v>0</v>
      </c>
      <c r="M103" s="27" t="str">
        <f t="shared" si="3"/>
        <v>OK</v>
      </c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0" ht="30" customHeight="1" x14ac:dyDescent="0.25">
      <c r="A104" s="224"/>
      <c r="B104" s="224"/>
      <c r="C104" s="79">
        <v>101</v>
      </c>
      <c r="D104" s="65" t="s">
        <v>424</v>
      </c>
      <c r="E104" s="80" t="s">
        <v>209</v>
      </c>
      <c r="F104" s="66" t="s">
        <v>210</v>
      </c>
      <c r="G104" s="66" t="s">
        <v>525</v>
      </c>
      <c r="H104" s="64" t="s">
        <v>34</v>
      </c>
      <c r="I104" s="67" t="s">
        <v>27</v>
      </c>
      <c r="J104" s="44">
        <v>1.32</v>
      </c>
      <c r="K104" s="48"/>
      <c r="L104" s="26">
        <f t="shared" si="2"/>
        <v>0</v>
      </c>
      <c r="M104" s="27" t="str">
        <f t="shared" si="3"/>
        <v>OK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  <row r="105" spans="1:30" ht="30" customHeight="1" x14ac:dyDescent="0.25">
      <c r="A105" s="224"/>
      <c r="B105" s="224"/>
      <c r="C105" s="79">
        <v>102</v>
      </c>
      <c r="D105" s="65" t="s">
        <v>424</v>
      </c>
      <c r="E105" s="80" t="s">
        <v>211</v>
      </c>
      <c r="F105" s="66" t="s">
        <v>212</v>
      </c>
      <c r="G105" s="66" t="s">
        <v>525</v>
      </c>
      <c r="H105" s="64" t="s">
        <v>34</v>
      </c>
      <c r="I105" s="67" t="s">
        <v>27</v>
      </c>
      <c r="J105" s="44">
        <v>1.32</v>
      </c>
      <c r="K105" s="48"/>
      <c r="L105" s="26">
        <f t="shared" si="2"/>
        <v>0</v>
      </c>
      <c r="M105" s="27" t="str">
        <f t="shared" si="3"/>
        <v>OK</v>
      </c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</row>
    <row r="106" spans="1:30" ht="30" customHeight="1" x14ac:dyDescent="0.25">
      <c r="A106" s="224"/>
      <c r="B106" s="224"/>
      <c r="C106" s="79">
        <v>103</v>
      </c>
      <c r="D106" s="65" t="s">
        <v>424</v>
      </c>
      <c r="E106" s="64" t="s">
        <v>213</v>
      </c>
      <c r="F106" s="66" t="s">
        <v>214</v>
      </c>
      <c r="G106" s="66" t="s">
        <v>525</v>
      </c>
      <c r="H106" s="64" t="s">
        <v>34</v>
      </c>
      <c r="I106" s="67" t="s">
        <v>27</v>
      </c>
      <c r="J106" s="44">
        <v>1.32</v>
      </c>
      <c r="K106" s="48"/>
      <c r="L106" s="26">
        <f t="shared" si="2"/>
        <v>0</v>
      </c>
      <c r="M106" s="27" t="str">
        <f t="shared" si="3"/>
        <v>OK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</row>
    <row r="107" spans="1:30" ht="30" customHeight="1" x14ac:dyDescent="0.25">
      <c r="A107" s="224"/>
      <c r="B107" s="224"/>
      <c r="C107" s="79">
        <v>104</v>
      </c>
      <c r="D107" s="65" t="s">
        <v>424</v>
      </c>
      <c r="E107" s="64" t="s">
        <v>215</v>
      </c>
      <c r="F107" s="66" t="s">
        <v>216</v>
      </c>
      <c r="G107" s="66" t="s">
        <v>525</v>
      </c>
      <c r="H107" s="64" t="s">
        <v>34</v>
      </c>
      <c r="I107" s="67" t="s">
        <v>27</v>
      </c>
      <c r="J107" s="44">
        <v>1.32</v>
      </c>
      <c r="K107" s="48"/>
      <c r="L107" s="26">
        <f t="shared" si="2"/>
        <v>0</v>
      </c>
      <c r="M107" s="27" t="str">
        <f t="shared" si="3"/>
        <v>OK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ht="30" customHeight="1" x14ac:dyDescent="0.25">
      <c r="A108" s="224"/>
      <c r="B108" s="224"/>
      <c r="C108" s="79">
        <v>105</v>
      </c>
      <c r="D108" s="65" t="s">
        <v>526</v>
      </c>
      <c r="E108" s="64" t="s">
        <v>527</v>
      </c>
      <c r="F108" s="66" t="s">
        <v>528</v>
      </c>
      <c r="G108" s="66" t="s">
        <v>529</v>
      </c>
      <c r="H108" s="64" t="s">
        <v>25</v>
      </c>
      <c r="I108" s="67" t="s">
        <v>373</v>
      </c>
      <c r="J108" s="44">
        <v>34.31</v>
      </c>
      <c r="K108" s="48"/>
      <c r="L108" s="26">
        <f t="shared" si="2"/>
        <v>0</v>
      </c>
      <c r="M108" s="27" t="str">
        <f t="shared" si="3"/>
        <v>OK</v>
      </c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09" spans="1:30" ht="30" customHeight="1" x14ac:dyDescent="0.25">
      <c r="A109" s="224"/>
      <c r="B109" s="224"/>
      <c r="C109" s="79">
        <v>106</v>
      </c>
      <c r="D109" s="65" t="s">
        <v>422</v>
      </c>
      <c r="E109" s="64" t="s">
        <v>217</v>
      </c>
      <c r="F109" s="66" t="s">
        <v>218</v>
      </c>
      <c r="G109" s="66" t="s">
        <v>530</v>
      </c>
      <c r="H109" s="64" t="s">
        <v>28</v>
      </c>
      <c r="I109" s="67" t="s">
        <v>27</v>
      </c>
      <c r="J109" s="44">
        <v>21.87</v>
      </c>
      <c r="K109" s="40">
        <v>1</v>
      </c>
      <c r="L109" s="26">
        <f t="shared" si="2"/>
        <v>1</v>
      </c>
      <c r="M109" s="27" t="str">
        <f t="shared" si="3"/>
        <v>OK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</row>
    <row r="110" spans="1:30" ht="30" customHeight="1" x14ac:dyDescent="0.25">
      <c r="A110" s="224"/>
      <c r="B110" s="224"/>
      <c r="C110" s="79">
        <v>107</v>
      </c>
      <c r="D110" s="65" t="s">
        <v>422</v>
      </c>
      <c r="E110" s="64" t="s">
        <v>219</v>
      </c>
      <c r="F110" s="66" t="s">
        <v>220</v>
      </c>
      <c r="G110" s="66" t="s">
        <v>530</v>
      </c>
      <c r="H110" s="64" t="s">
        <v>28</v>
      </c>
      <c r="I110" s="67" t="s">
        <v>27</v>
      </c>
      <c r="J110" s="44">
        <v>22.64</v>
      </c>
      <c r="K110" s="40"/>
      <c r="L110" s="26">
        <f t="shared" si="2"/>
        <v>0</v>
      </c>
      <c r="M110" s="27" t="str">
        <f t="shared" si="3"/>
        <v>OK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</row>
    <row r="111" spans="1:30" ht="30" customHeight="1" x14ac:dyDescent="0.25">
      <c r="A111" s="224"/>
      <c r="B111" s="224"/>
      <c r="C111" s="79">
        <v>108</v>
      </c>
      <c r="D111" s="65" t="s">
        <v>422</v>
      </c>
      <c r="E111" s="64" t="s">
        <v>221</v>
      </c>
      <c r="F111" s="66" t="s">
        <v>222</v>
      </c>
      <c r="G111" s="66" t="s">
        <v>530</v>
      </c>
      <c r="H111" s="64" t="s">
        <v>28</v>
      </c>
      <c r="I111" s="67" t="s">
        <v>27</v>
      </c>
      <c r="J111" s="44">
        <v>10.44</v>
      </c>
      <c r="K111" s="48"/>
      <c r="L111" s="26">
        <f t="shared" si="2"/>
        <v>0</v>
      </c>
      <c r="M111" s="27" t="str">
        <f t="shared" si="3"/>
        <v>OK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</row>
    <row r="112" spans="1:30" ht="30" customHeight="1" x14ac:dyDescent="0.25">
      <c r="A112" s="224"/>
      <c r="B112" s="224"/>
      <c r="C112" s="79">
        <v>109</v>
      </c>
      <c r="D112" s="65" t="s">
        <v>422</v>
      </c>
      <c r="E112" s="64" t="s">
        <v>223</v>
      </c>
      <c r="F112" s="66" t="s">
        <v>531</v>
      </c>
      <c r="G112" s="66" t="s">
        <v>530</v>
      </c>
      <c r="H112" s="64" t="s">
        <v>28</v>
      </c>
      <c r="I112" s="67" t="s">
        <v>27</v>
      </c>
      <c r="J112" s="44">
        <v>9.0500000000000007</v>
      </c>
      <c r="K112" s="48"/>
      <c r="L112" s="26">
        <f t="shared" si="2"/>
        <v>0</v>
      </c>
      <c r="M112" s="27" t="str">
        <f t="shared" si="3"/>
        <v>OK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30" ht="30" customHeight="1" x14ac:dyDescent="0.25">
      <c r="A113" s="224"/>
      <c r="B113" s="224"/>
      <c r="C113" s="79">
        <v>110</v>
      </c>
      <c r="D113" s="65" t="s">
        <v>422</v>
      </c>
      <c r="E113" s="64" t="s">
        <v>224</v>
      </c>
      <c r="F113" s="66" t="s">
        <v>532</v>
      </c>
      <c r="G113" s="66" t="s">
        <v>530</v>
      </c>
      <c r="H113" s="64" t="s">
        <v>28</v>
      </c>
      <c r="I113" s="67" t="s">
        <v>27</v>
      </c>
      <c r="J113" s="44">
        <v>8.5299999999999994</v>
      </c>
      <c r="K113" s="40"/>
      <c r="L113" s="26">
        <f t="shared" si="2"/>
        <v>0</v>
      </c>
      <c r="M113" s="27" t="str">
        <f t="shared" si="3"/>
        <v>OK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30" ht="30" customHeight="1" x14ac:dyDescent="0.25">
      <c r="A114" s="224"/>
      <c r="B114" s="224"/>
      <c r="C114" s="79">
        <v>111</v>
      </c>
      <c r="D114" s="65" t="s">
        <v>422</v>
      </c>
      <c r="E114" s="64" t="s">
        <v>533</v>
      </c>
      <c r="F114" s="66" t="s">
        <v>534</v>
      </c>
      <c r="G114" s="66" t="s">
        <v>530</v>
      </c>
      <c r="H114" s="64" t="s">
        <v>28</v>
      </c>
      <c r="I114" s="67" t="s">
        <v>27</v>
      </c>
      <c r="J114" s="44">
        <v>21.31</v>
      </c>
      <c r="K114" s="40"/>
      <c r="L114" s="26">
        <f t="shared" si="2"/>
        <v>0</v>
      </c>
      <c r="M114" s="27" t="str">
        <f t="shared" si="3"/>
        <v>OK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30" ht="30" customHeight="1" x14ac:dyDescent="0.25">
      <c r="A115" s="224"/>
      <c r="B115" s="224"/>
      <c r="C115" s="79">
        <v>112</v>
      </c>
      <c r="D115" s="65" t="s">
        <v>422</v>
      </c>
      <c r="E115" s="64" t="s">
        <v>535</v>
      </c>
      <c r="F115" s="66" t="s">
        <v>536</v>
      </c>
      <c r="G115" s="66" t="s">
        <v>530</v>
      </c>
      <c r="H115" s="64" t="s">
        <v>28</v>
      </c>
      <c r="I115" s="67" t="s">
        <v>27</v>
      </c>
      <c r="J115" s="44">
        <v>23.02</v>
      </c>
      <c r="K115" s="40"/>
      <c r="L115" s="26">
        <f t="shared" si="2"/>
        <v>0</v>
      </c>
      <c r="M115" s="27" t="str">
        <f t="shared" si="3"/>
        <v>OK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30" ht="30" customHeight="1" x14ac:dyDescent="0.25">
      <c r="A116" s="224"/>
      <c r="B116" s="224"/>
      <c r="C116" s="79">
        <v>113</v>
      </c>
      <c r="D116" s="65" t="s">
        <v>422</v>
      </c>
      <c r="E116" s="64" t="s">
        <v>537</v>
      </c>
      <c r="F116" s="66" t="s">
        <v>538</v>
      </c>
      <c r="G116" s="66" t="s">
        <v>530</v>
      </c>
      <c r="H116" s="64" t="s">
        <v>28</v>
      </c>
      <c r="I116" s="67" t="s">
        <v>27</v>
      </c>
      <c r="J116" s="44">
        <v>12.42</v>
      </c>
      <c r="K116" s="40"/>
      <c r="L116" s="26">
        <f t="shared" si="2"/>
        <v>0</v>
      </c>
      <c r="M116" s="27" t="str">
        <f t="shared" si="3"/>
        <v>OK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30" ht="30" customHeight="1" x14ac:dyDescent="0.25">
      <c r="A117" s="224"/>
      <c r="B117" s="224"/>
      <c r="C117" s="79">
        <v>114</v>
      </c>
      <c r="D117" s="65" t="s">
        <v>422</v>
      </c>
      <c r="E117" s="64" t="s">
        <v>539</v>
      </c>
      <c r="F117" s="66" t="s">
        <v>540</v>
      </c>
      <c r="G117" s="66" t="s">
        <v>530</v>
      </c>
      <c r="H117" s="64" t="s">
        <v>28</v>
      </c>
      <c r="I117" s="67" t="s">
        <v>27</v>
      </c>
      <c r="J117" s="44">
        <v>15</v>
      </c>
      <c r="K117" s="40"/>
      <c r="L117" s="26">
        <f t="shared" si="2"/>
        <v>0</v>
      </c>
      <c r="M117" s="27" t="str">
        <f t="shared" si="3"/>
        <v>OK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30" ht="30" customHeight="1" x14ac:dyDescent="0.25">
      <c r="A118" s="224"/>
      <c r="B118" s="224"/>
      <c r="C118" s="79">
        <v>115</v>
      </c>
      <c r="D118" s="65" t="s">
        <v>422</v>
      </c>
      <c r="E118" s="64" t="s">
        <v>225</v>
      </c>
      <c r="F118" s="66" t="s">
        <v>541</v>
      </c>
      <c r="G118" s="66" t="s">
        <v>542</v>
      </c>
      <c r="H118" s="64" t="s">
        <v>28</v>
      </c>
      <c r="I118" s="67" t="s">
        <v>27</v>
      </c>
      <c r="J118" s="44">
        <v>5.17</v>
      </c>
      <c r="K118" s="40"/>
      <c r="L118" s="26">
        <f t="shared" si="2"/>
        <v>0</v>
      </c>
      <c r="M118" s="27" t="str">
        <f t="shared" si="3"/>
        <v>OK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30" ht="30" customHeight="1" x14ac:dyDescent="0.25">
      <c r="A119" s="224"/>
      <c r="B119" s="224"/>
      <c r="C119" s="79">
        <v>116</v>
      </c>
      <c r="D119" s="65" t="s">
        <v>422</v>
      </c>
      <c r="E119" s="64" t="s">
        <v>226</v>
      </c>
      <c r="F119" s="66" t="s">
        <v>543</v>
      </c>
      <c r="G119" s="66" t="s">
        <v>530</v>
      </c>
      <c r="H119" s="64" t="s">
        <v>40</v>
      </c>
      <c r="I119" s="64" t="s">
        <v>27</v>
      </c>
      <c r="J119" s="44">
        <v>4.55</v>
      </c>
      <c r="K119" s="48"/>
      <c r="L119" s="26">
        <f t="shared" si="2"/>
        <v>0</v>
      </c>
      <c r="M119" s="27" t="str">
        <f t="shared" si="3"/>
        <v>OK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30" ht="30" customHeight="1" x14ac:dyDescent="0.25">
      <c r="A120" s="224"/>
      <c r="B120" s="224"/>
      <c r="C120" s="79">
        <v>117</v>
      </c>
      <c r="D120" s="65" t="s">
        <v>422</v>
      </c>
      <c r="E120" s="64" t="s">
        <v>227</v>
      </c>
      <c r="F120" s="66" t="s">
        <v>544</v>
      </c>
      <c r="G120" s="66" t="s">
        <v>545</v>
      </c>
      <c r="H120" s="64" t="s">
        <v>35</v>
      </c>
      <c r="I120" s="67" t="s">
        <v>27</v>
      </c>
      <c r="J120" s="44">
        <v>36.69</v>
      </c>
      <c r="K120" s="40"/>
      <c r="L120" s="26">
        <f t="shared" si="2"/>
        <v>0</v>
      </c>
      <c r="M120" s="27" t="str">
        <f t="shared" si="3"/>
        <v>OK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30" ht="30" customHeight="1" x14ac:dyDescent="0.25">
      <c r="A121" s="224"/>
      <c r="B121" s="224"/>
      <c r="C121" s="79">
        <v>118</v>
      </c>
      <c r="D121" s="65" t="s">
        <v>422</v>
      </c>
      <c r="E121" s="64" t="s">
        <v>228</v>
      </c>
      <c r="F121" s="66" t="s">
        <v>546</v>
      </c>
      <c r="G121" s="66" t="s">
        <v>545</v>
      </c>
      <c r="H121" s="64" t="s">
        <v>35</v>
      </c>
      <c r="I121" s="67" t="s">
        <v>27</v>
      </c>
      <c r="J121" s="44">
        <v>45.9</v>
      </c>
      <c r="K121" s="40"/>
      <c r="L121" s="26">
        <f t="shared" si="2"/>
        <v>0</v>
      </c>
      <c r="M121" s="27" t="str">
        <f t="shared" si="3"/>
        <v>OK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30" ht="30" customHeight="1" x14ac:dyDescent="0.25">
      <c r="A122" s="224"/>
      <c r="B122" s="224"/>
      <c r="C122" s="79">
        <v>119</v>
      </c>
      <c r="D122" s="65" t="s">
        <v>422</v>
      </c>
      <c r="E122" s="64" t="s">
        <v>229</v>
      </c>
      <c r="F122" s="66" t="s">
        <v>547</v>
      </c>
      <c r="G122" s="66" t="s">
        <v>548</v>
      </c>
      <c r="H122" s="64" t="s">
        <v>25</v>
      </c>
      <c r="I122" s="67" t="s">
        <v>27</v>
      </c>
      <c r="J122" s="44">
        <v>6.79</v>
      </c>
      <c r="K122" s="40">
        <v>10</v>
      </c>
      <c r="L122" s="26">
        <f t="shared" si="2"/>
        <v>10</v>
      </c>
      <c r="M122" s="27" t="str">
        <f t="shared" si="3"/>
        <v>OK</v>
      </c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30" ht="30" customHeight="1" x14ac:dyDescent="0.25">
      <c r="A123" s="224"/>
      <c r="B123" s="224"/>
      <c r="C123" s="79">
        <v>120</v>
      </c>
      <c r="D123" s="65" t="s">
        <v>422</v>
      </c>
      <c r="E123" s="64" t="s">
        <v>230</v>
      </c>
      <c r="F123" s="66" t="s">
        <v>231</v>
      </c>
      <c r="G123" s="66" t="s">
        <v>549</v>
      </c>
      <c r="H123" s="64" t="s">
        <v>40</v>
      </c>
      <c r="I123" s="67" t="s">
        <v>27</v>
      </c>
      <c r="J123" s="44">
        <v>5.54</v>
      </c>
      <c r="K123" s="40">
        <v>1</v>
      </c>
      <c r="L123" s="26">
        <f t="shared" si="2"/>
        <v>1</v>
      </c>
      <c r="M123" s="27" t="str">
        <f t="shared" si="3"/>
        <v>OK</v>
      </c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30" ht="30" customHeight="1" x14ac:dyDescent="0.25">
      <c r="A124" s="224"/>
      <c r="B124" s="224"/>
      <c r="C124" s="79">
        <v>121</v>
      </c>
      <c r="D124" s="65" t="s">
        <v>422</v>
      </c>
      <c r="E124" s="64" t="s">
        <v>232</v>
      </c>
      <c r="F124" s="66" t="s">
        <v>233</v>
      </c>
      <c r="G124" s="66" t="s">
        <v>549</v>
      </c>
      <c r="H124" s="64" t="s">
        <v>40</v>
      </c>
      <c r="I124" s="67" t="s">
        <v>27</v>
      </c>
      <c r="J124" s="44">
        <v>5.54</v>
      </c>
      <c r="K124" s="40">
        <v>1</v>
      </c>
      <c r="L124" s="26">
        <f t="shared" si="2"/>
        <v>1</v>
      </c>
      <c r="M124" s="27" t="str">
        <f t="shared" si="3"/>
        <v>OK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30" ht="30" customHeight="1" x14ac:dyDescent="0.25">
      <c r="A125" s="224"/>
      <c r="B125" s="224"/>
      <c r="C125" s="79">
        <v>122</v>
      </c>
      <c r="D125" s="65" t="s">
        <v>422</v>
      </c>
      <c r="E125" s="64" t="s">
        <v>234</v>
      </c>
      <c r="F125" s="66" t="s">
        <v>235</v>
      </c>
      <c r="G125" s="66" t="s">
        <v>549</v>
      </c>
      <c r="H125" s="64" t="s">
        <v>40</v>
      </c>
      <c r="I125" s="67" t="s">
        <v>27</v>
      </c>
      <c r="J125" s="44">
        <v>5.54</v>
      </c>
      <c r="K125" s="40">
        <v>1</v>
      </c>
      <c r="L125" s="26">
        <f t="shared" si="2"/>
        <v>1</v>
      </c>
      <c r="M125" s="27" t="str">
        <f t="shared" si="3"/>
        <v>OK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</row>
    <row r="126" spans="1:30" ht="30" customHeight="1" x14ac:dyDescent="0.25">
      <c r="A126" s="224"/>
      <c r="B126" s="224"/>
      <c r="C126" s="79">
        <v>123</v>
      </c>
      <c r="D126" s="65" t="s">
        <v>422</v>
      </c>
      <c r="E126" s="64" t="s">
        <v>236</v>
      </c>
      <c r="F126" s="66" t="s">
        <v>237</v>
      </c>
      <c r="G126" s="66" t="s">
        <v>549</v>
      </c>
      <c r="H126" s="64" t="s">
        <v>40</v>
      </c>
      <c r="I126" s="67" t="s">
        <v>27</v>
      </c>
      <c r="J126" s="44">
        <v>5.54</v>
      </c>
      <c r="K126" s="48">
        <v>1</v>
      </c>
      <c r="L126" s="26">
        <f t="shared" si="2"/>
        <v>1</v>
      </c>
      <c r="M126" s="27" t="str">
        <f t="shared" si="3"/>
        <v>OK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</row>
    <row r="127" spans="1:30" ht="30" customHeight="1" x14ac:dyDescent="0.25">
      <c r="A127" s="217"/>
      <c r="B127" s="217"/>
      <c r="C127" s="79">
        <v>124</v>
      </c>
      <c r="D127" s="65" t="s">
        <v>422</v>
      </c>
      <c r="E127" s="64" t="s">
        <v>550</v>
      </c>
      <c r="F127" s="66" t="s">
        <v>551</v>
      </c>
      <c r="G127" s="66" t="s">
        <v>552</v>
      </c>
      <c r="H127" s="64" t="s">
        <v>40</v>
      </c>
      <c r="I127" s="67" t="s">
        <v>27</v>
      </c>
      <c r="J127" s="44">
        <v>59.8</v>
      </c>
      <c r="K127" s="40"/>
      <c r="L127" s="26">
        <f t="shared" si="2"/>
        <v>0</v>
      </c>
      <c r="M127" s="27" t="str">
        <f t="shared" si="3"/>
        <v>OK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</row>
    <row r="128" spans="1:30" ht="30" customHeight="1" x14ac:dyDescent="0.25">
      <c r="A128" s="81">
        <v>15</v>
      </c>
      <c r="B128" s="82" t="s">
        <v>553</v>
      </c>
      <c r="C128" s="60">
        <v>125</v>
      </c>
      <c r="D128" s="61" t="s">
        <v>422</v>
      </c>
      <c r="E128" s="60" t="s">
        <v>242</v>
      </c>
      <c r="F128" s="62" t="s">
        <v>243</v>
      </c>
      <c r="G128" s="62" t="s">
        <v>554</v>
      </c>
      <c r="H128" s="60" t="s">
        <v>35</v>
      </c>
      <c r="I128" s="63" t="s">
        <v>27</v>
      </c>
      <c r="J128" s="99">
        <v>20.45</v>
      </c>
      <c r="K128" s="40">
        <v>2</v>
      </c>
      <c r="L128" s="26">
        <f t="shared" si="2"/>
        <v>0</v>
      </c>
      <c r="M128" s="27" t="str">
        <f t="shared" si="3"/>
        <v>OK</v>
      </c>
      <c r="N128" s="32"/>
      <c r="O128" s="32"/>
      <c r="P128" s="32"/>
      <c r="Q128" s="32"/>
      <c r="R128" s="32">
        <v>2</v>
      </c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</row>
    <row r="129" spans="1:30" ht="30" customHeight="1" x14ac:dyDescent="0.25">
      <c r="A129" s="83">
        <v>16</v>
      </c>
      <c r="B129" s="84" t="s">
        <v>433</v>
      </c>
      <c r="C129" s="64">
        <v>126</v>
      </c>
      <c r="D129" s="65" t="s">
        <v>427</v>
      </c>
      <c r="E129" s="64" t="s">
        <v>244</v>
      </c>
      <c r="F129" s="68" t="s">
        <v>245</v>
      </c>
      <c r="G129" s="68" t="s">
        <v>555</v>
      </c>
      <c r="H129" s="64" t="s">
        <v>35</v>
      </c>
      <c r="I129" s="67" t="s">
        <v>27</v>
      </c>
      <c r="J129" s="44">
        <v>4.82</v>
      </c>
      <c r="K129" s="40">
        <v>10</v>
      </c>
      <c r="L129" s="26">
        <f t="shared" si="2"/>
        <v>0</v>
      </c>
      <c r="M129" s="27" t="str">
        <f t="shared" si="3"/>
        <v>OK</v>
      </c>
      <c r="N129" s="32"/>
      <c r="O129" s="32">
        <v>10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</row>
    <row r="130" spans="1:30" ht="30" customHeight="1" x14ac:dyDescent="0.25">
      <c r="A130" s="225">
        <v>17</v>
      </c>
      <c r="B130" s="225" t="s">
        <v>553</v>
      </c>
      <c r="C130" s="60">
        <v>127</v>
      </c>
      <c r="D130" s="61" t="s">
        <v>427</v>
      </c>
      <c r="E130" s="60" t="s">
        <v>246</v>
      </c>
      <c r="F130" s="78" t="s">
        <v>247</v>
      </c>
      <c r="G130" s="78" t="s">
        <v>556</v>
      </c>
      <c r="H130" s="60" t="s">
        <v>35</v>
      </c>
      <c r="I130" s="63" t="s">
        <v>27</v>
      </c>
      <c r="J130" s="43">
        <v>0.7</v>
      </c>
      <c r="K130" s="40">
        <v>20</v>
      </c>
      <c r="L130" s="26">
        <f t="shared" si="2"/>
        <v>0</v>
      </c>
      <c r="M130" s="27" t="str">
        <f t="shared" si="3"/>
        <v>OK</v>
      </c>
      <c r="N130" s="32"/>
      <c r="O130" s="32"/>
      <c r="P130" s="32"/>
      <c r="Q130" s="32"/>
      <c r="R130" s="32">
        <v>10</v>
      </c>
      <c r="S130" s="32">
        <v>10</v>
      </c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</row>
    <row r="131" spans="1:30" ht="30" customHeight="1" x14ac:dyDescent="0.25">
      <c r="A131" s="226"/>
      <c r="B131" s="226"/>
      <c r="C131" s="60">
        <v>128</v>
      </c>
      <c r="D131" s="61" t="s">
        <v>427</v>
      </c>
      <c r="E131" s="60" t="s">
        <v>248</v>
      </c>
      <c r="F131" s="62" t="s">
        <v>249</v>
      </c>
      <c r="G131" s="62" t="s">
        <v>557</v>
      </c>
      <c r="H131" s="60" t="s">
        <v>25</v>
      </c>
      <c r="I131" s="63" t="s">
        <v>27</v>
      </c>
      <c r="J131" s="43">
        <v>2.5</v>
      </c>
      <c r="K131" s="40">
        <v>10</v>
      </c>
      <c r="L131" s="26">
        <f t="shared" si="2"/>
        <v>0</v>
      </c>
      <c r="M131" s="27" t="str">
        <f t="shared" si="3"/>
        <v>OK</v>
      </c>
      <c r="N131" s="32"/>
      <c r="O131" s="32"/>
      <c r="P131" s="32"/>
      <c r="Q131" s="32"/>
      <c r="R131" s="32">
        <v>10</v>
      </c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</row>
    <row r="132" spans="1:30" ht="30" customHeight="1" x14ac:dyDescent="0.25">
      <c r="A132" s="226"/>
      <c r="B132" s="226"/>
      <c r="C132" s="60">
        <v>129</v>
      </c>
      <c r="D132" s="61" t="s">
        <v>427</v>
      </c>
      <c r="E132" s="60" t="s">
        <v>250</v>
      </c>
      <c r="F132" s="62" t="s">
        <v>251</v>
      </c>
      <c r="G132" s="62" t="s">
        <v>558</v>
      </c>
      <c r="H132" s="60" t="s">
        <v>25</v>
      </c>
      <c r="I132" s="63" t="s">
        <v>27</v>
      </c>
      <c r="J132" s="43">
        <v>2.5</v>
      </c>
      <c r="K132" s="40">
        <v>60</v>
      </c>
      <c r="L132" s="26">
        <f t="shared" si="2"/>
        <v>0</v>
      </c>
      <c r="M132" s="27" t="str">
        <f t="shared" si="3"/>
        <v>OK</v>
      </c>
      <c r="N132" s="32"/>
      <c r="O132" s="32"/>
      <c r="P132" s="32"/>
      <c r="Q132" s="32"/>
      <c r="R132" s="32">
        <v>60</v>
      </c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</row>
    <row r="133" spans="1:30" ht="30" customHeight="1" x14ac:dyDescent="0.25">
      <c r="A133" s="226"/>
      <c r="B133" s="226"/>
      <c r="C133" s="60">
        <v>130</v>
      </c>
      <c r="D133" s="61" t="s">
        <v>427</v>
      </c>
      <c r="E133" s="60" t="s">
        <v>252</v>
      </c>
      <c r="F133" s="62" t="s">
        <v>253</v>
      </c>
      <c r="G133" s="62" t="s">
        <v>559</v>
      </c>
      <c r="H133" s="60" t="s">
        <v>25</v>
      </c>
      <c r="I133" s="63" t="s">
        <v>27</v>
      </c>
      <c r="J133" s="43">
        <v>23.5</v>
      </c>
      <c r="K133" s="40">
        <v>1</v>
      </c>
      <c r="L133" s="26">
        <f t="shared" ref="L133:L196" si="4">K133-(SUM(N133:AD133))</f>
        <v>0</v>
      </c>
      <c r="M133" s="27" t="str">
        <f t="shared" ref="M133:M196" si="5">IF(L133&lt;0,"ATENÇÃO","OK")</f>
        <v>OK</v>
      </c>
      <c r="N133" s="32"/>
      <c r="O133" s="32"/>
      <c r="P133" s="32"/>
      <c r="Q133" s="32"/>
      <c r="R133" s="32"/>
      <c r="S133" s="32">
        <v>1</v>
      </c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</row>
    <row r="134" spans="1:30" ht="30" customHeight="1" x14ac:dyDescent="0.25">
      <c r="A134" s="227"/>
      <c r="B134" s="227"/>
      <c r="C134" s="60">
        <v>131</v>
      </c>
      <c r="D134" s="61" t="s">
        <v>427</v>
      </c>
      <c r="E134" s="60" t="s">
        <v>254</v>
      </c>
      <c r="F134" s="62" t="s">
        <v>255</v>
      </c>
      <c r="G134" s="62" t="s">
        <v>560</v>
      </c>
      <c r="H134" s="60" t="s">
        <v>25</v>
      </c>
      <c r="I134" s="63" t="s">
        <v>27</v>
      </c>
      <c r="J134" s="99">
        <v>6.8</v>
      </c>
      <c r="K134" s="40">
        <v>5</v>
      </c>
      <c r="L134" s="26">
        <f t="shared" si="4"/>
        <v>0</v>
      </c>
      <c r="M134" s="27" t="str">
        <f t="shared" si="5"/>
        <v>OK</v>
      </c>
      <c r="N134" s="32"/>
      <c r="O134" s="32"/>
      <c r="P134" s="32"/>
      <c r="Q134" s="32"/>
      <c r="R134" s="32"/>
      <c r="S134" s="32">
        <v>5</v>
      </c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</row>
    <row r="135" spans="1:30" ht="30" customHeight="1" x14ac:dyDescent="0.25">
      <c r="A135" s="216">
        <v>18</v>
      </c>
      <c r="B135" s="216" t="s">
        <v>421</v>
      </c>
      <c r="C135" s="64">
        <v>132</v>
      </c>
      <c r="D135" s="65" t="s">
        <v>427</v>
      </c>
      <c r="E135" s="64" t="s">
        <v>256</v>
      </c>
      <c r="F135" s="66" t="s">
        <v>561</v>
      </c>
      <c r="G135" s="66" t="s">
        <v>562</v>
      </c>
      <c r="H135" s="64" t="s">
        <v>35</v>
      </c>
      <c r="I135" s="67" t="s">
        <v>27</v>
      </c>
      <c r="J135" s="44">
        <v>0.9</v>
      </c>
      <c r="K135" s="40">
        <v>10</v>
      </c>
      <c r="L135" s="26">
        <f t="shared" si="4"/>
        <v>10</v>
      </c>
      <c r="M135" s="27" t="str">
        <f t="shared" si="5"/>
        <v>OK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</row>
    <row r="136" spans="1:30" ht="30" customHeight="1" x14ac:dyDescent="0.25">
      <c r="A136" s="224"/>
      <c r="B136" s="224"/>
      <c r="C136" s="64">
        <v>133</v>
      </c>
      <c r="D136" s="65" t="s">
        <v>427</v>
      </c>
      <c r="E136" s="64" t="s">
        <v>257</v>
      </c>
      <c r="F136" s="66" t="s">
        <v>563</v>
      </c>
      <c r="G136" s="66" t="s">
        <v>564</v>
      </c>
      <c r="H136" s="64" t="s">
        <v>35</v>
      </c>
      <c r="I136" s="67" t="s">
        <v>27</v>
      </c>
      <c r="J136" s="44">
        <v>0.91</v>
      </c>
      <c r="K136" s="40">
        <v>10</v>
      </c>
      <c r="L136" s="26">
        <f t="shared" si="4"/>
        <v>10</v>
      </c>
      <c r="M136" s="27" t="str">
        <f t="shared" si="5"/>
        <v>OK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</row>
    <row r="137" spans="1:30" ht="30" customHeight="1" x14ac:dyDescent="0.25">
      <c r="A137" s="224"/>
      <c r="B137" s="224"/>
      <c r="C137" s="64">
        <v>134</v>
      </c>
      <c r="D137" s="65" t="s">
        <v>427</v>
      </c>
      <c r="E137" s="64" t="s">
        <v>565</v>
      </c>
      <c r="F137" s="66" t="s">
        <v>566</v>
      </c>
      <c r="G137" s="66" t="s">
        <v>567</v>
      </c>
      <c r="H137" s="64" t="s">
        <v>35</v>
      </c>
      <c r="I137" s="67" t="s">
        <v>27</v>
      </c>
      <c r="J137" s="44">
        <v>0.9</v>
      </c>
      <c r="K137" s="40"/>
      <c r="L137" s="26">
        <f t="shared" si="4"/>
        <v>0</v>
      </c>
      <c r="M137" s="27" t="str">
        <f t="shared" si="5"/>
        <v>OK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pans="1:30" ht="30" customHeight="1" x14ac:dyDescent="0.25">
      <c r="A138" s="224"/>
      <c r="B138" s="224"/>
      <c r="C138" s="64">
        <v>135</v>
      </c>
      <c r="D138" s="65" t="s">
        <v>427</v>
      </c>
      <c r="E138" s="64" t="s">
        <v>258</v>
      </c>
      <c r="F138" s="66" t="s">
        <v>259</v>
      </c>
      <c r="G138" s="66" t="s">
        <v>568</v>
      </c>
      <c r="H138" s="64" t="s">
        <v>35</v>
      </c>
      <c r="I138" s="67" t="s">
        <v>27</v>
      </c>
      <c r="J138" s="44">
        <v>9.8000000000000007</v>
      </c>
      <c r="K138" s="40"/>
      <c r="L138" s="26">
        <f t="shared" si="4"/>
        <v>0</v>
      </c>
      <c r="M138" s="27" t="str">
        <f t="shared" si="5"/>
        <v>OK</v>
      </c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</row>
    <row r="139" spans="1:30" ht="30" customHeight="1" x14ac:dyDescent="0.25">
      <c r="A139" s="224"/>
      <c r="B139" s="224"/>
      <c r="C139" s="64">
        <v>136</v>
      </c>
      <c r="D139" s="65" t="s">
        <v>427</v>
      </c>
      <c r="E139" s="64" t="s">
        <v>260</v>
      </c>
      <c r="F139" s="66" t="s">
        <v>261</v>
      </c>
      <c r="G139" s="66" t="s">
        <v>569</v>
      </c>
      <c r="H139" s="64" t="s">
        <v>25</v>
      </c>
      <c r="I139" s="67" t="s">
        <v>27</v>
      </c>
      <c r="J139" s="44">
        <v>5.7</v>
      </c>
      <c r="K139" s="40">
        <v>20</v>
      </c>
      <c r="L139" s="26">
        <f t="shared" si="4"/>
        <v>0</v>
      </c>
      <c r="M139" s="27" t="str">
        <f t="shared" si="5"/>
        <v>OK</v>
      </c>
      <c r="N139" s="32"/>
      <c r="O139" s="32"/>
      <c r="P139" s="32"/>
      <c r="Q139" s="32"/>
      <c r="R139" s="32"/>
      <c r="S139" s="32"/>
      <c r="T139" s="32">
        <v>20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</row>
    <row r="140" spans="1:30" ht="30" customHeight="1" x14ac:dyDescent="0.25">
      <c r="A140" s="224"/>
      <c r="B140" s="224"/>
      <c r="C140" s="64">
        <v>137</v>
      </c>
      <c r="D140" s="65" t="s">
        <v>427</v>
      </c>
      <c r="E140" s="64" t="s">
        <v>570</v>
      </c>
      <c r="F140" s="66" t="s">
        <v>571</v>
      </c>
      <c r="G140" s="66" t="s">
        <v>572</v>
      </c>
      <c r="H140" s="64" t="s">
        <v>25</v>
      </c>
      <c r="I140" s="67" t="s">
        <v>27</v>
      </c>
      <c r="J140" s="44">
        <v>10.35</v>
      </c>
      <c r="K140" s="40"/>
      <c r="L140" s="26">
        <f t="shared" si="4"/>
        <v>0</v>
      </c>
      <c r="M140" s="27" t="str">
        <f t="shared" si="5"/>
        <v>OK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</row>
    <row r="141" spans="1:30" ht="30" customHeight="1" x14ac:dyDescent="0.25">
      <c r="A141" s="217"/>
      <c r="B141" s="217"/>
      <c r="C141" s="64">
        <v>138</v>
      </c>
      <c r="D141" s="65" t="s">
        <v>427</v>
      </c>
      <c r="E141" s="64" t="s">
        <v>262</v>
      </c>
      <c r="F141" s="66" t="s">
        <v>36</v>
      </c>
      <c r="G141" s="66" t="s">
        <v>573</v>
      </c>
      <c r="H141" s="64" t="s">
        <v>35</v>
      </c>
      <c r="I141" s="67" t="s">
        <v>27</v>
      </c>
      <c r="J141" s="44">
        <v>47.46</v>
      </c>
      <c r="K141" s="40">
        <v>5</v>
      </c>
      <c r="L141" s="26">
        <f t="shared" si="4"/>
        <v>5</v>
      </c>
      <c r="M141" s="27" t="str">
        <f t="shared" si="5"/>
        <v>OK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ht="30" customHeight="1" x14ac:dyDescent="0.25">
      <c r="A142" s="225">
        <v>19</v>
      </c>
      <c r="B142" s="225" t="s">
        <v>421</v>
      </c>
      <c r="C142" s="60">
        <v>139</v>
      </c>
      <c r="D142" s="61" t="s">
        <v>427</v>
      </c>
      <c r="E142" s="60" t="s">
        <v>263</v>
      </c>
      <c r="F142" s="78" t="s">
        <v>574</v>
      </c>
      <c r="G142" s="78" t="s">
        <v>575</v>
      </c>
      <c r="H142" s="60" t="s">
        <v>31</v>
      </c>
      <c r="I142" s="63" t="s">
        <v>27</v>
      </c>
      <c r="J142" s="43">
        <v>0.55000000000000004</v>
      </c>
      <c r="K142" s="40">
        <v>12</v>
      </c>
      <c r="L142" s="26">
        <f t="shared" si="4"/>
        <v>0</v>
      </c>
      <c r="M142" s="27" t="str">
        <f t="shared" si="5"/>
        <v>OK</v>
      </c>
      <c r="N142" s="32"/>
      <c r="O142" s="32"/>
      <c r="P142" s="32"/>
      <c r="Q142" s="32"/>
      <c r="R142" s="32"/>
      <c r="S142" s="32"/>
      <c r="T142" s="32"/>
      <c r="U142" s="32">
        <v>12</v>
      </c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ht="30" customHeight="1" x14ac:dyDescent="0.25">
      <c r="A143" s="226"/>
      <c r="B143" s="226"/>
      <c r="C143" s="60">
        <v>140</v>
      </c>
      <c r="D143" s="61" t="s">
        <v>427</v>
      </c>
      <c r="E143" s="60" t="s">
        <v>264</v>
      </c>
      <c r="F143" s="78" t="s">
        <v>576</v>
      </c>
      <c r="G143" s="78" t="s">
        <v>577</v>
      </c>
      <c r="H143" s="60" t="s">
        <v>31</v>
      </c>
      <c r="I143" s="63" t="s">
        <v>27</v>
      </c>
      <c r="J143" s="43">
        <v>0.57999999999999996</v>
      </c>
      <c r="K143" s="40">
        <v>12</v>
      </c>
      <c r="L143" s="26">
        <f t="shared" si="4"/>
        <v>12</v>
      </c>
      <c r="M143" s="27" t="str">
        <f t="shared" si="5"/>
        <v>OK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</row>
    <row r="144" spans="1:30" ht="30" customHeight="1" x14ac:dyDescent="0.25">
      <c r="A144" s="226"/>
      <c r="B144" s="226"/>
      <c r="C144" s="60">
        <v>141</v>
      </c>
      <c r="D144" s="61" t="s">
        <v>427</v>
      </c>
      <c r="E144" s="60" t="s">
        <v>265</v>
      </c>
      <c r="F144" s="70" t="s">
        <v>771</v>
      </c>
      <c r="G144" s="70" t="s">
        <v>474</v>
      </c>
      <c r="H144" s="60" t="s">
        <v>25</v>
      </c>
      <c r="I144" s="63" t="s">
        <v>27</v>
      </c>
      <c r="J144" s="43">
        <v>3.57</v>
      </c>
      <c r="K144" s="40">
        <v>12</v>
      </c>
      <c r="L144" s="26">
        <f t="shared" si="4"/>
        <v>12</v>
      </c>
      <c r="M144" s="27" t="str">
        <f t="shared" si="5"/>
        <v>OK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</row>
    <row r="145" spans="1:30" ht="30" customHeight="1" x14ac:dyDescent="0.25">
      <c r="A145" s="226"/>
      <c r="B145" s="226"/>
      <c r="C145" s="60">
        <v>142</v>
      </c>
      <c r="D145" s="61" t="s">
        <v>427</v>
      </c>
      <c r="E145" s="60" t="s">
        <v>266</v>
      </c>
      <c r="F145" s="70" t="s">
        <v>772</v>
      </c>
      <c r="G145" s="70" t="s">
        <v>578</v>
      </c>
      <c r="H145" s="60" t="s">
        <v>25</v>
      </c>
      <c r="I145" s="63" t="s">
        <v>27</v>
      </c>
      <c r="J145" s="43">
        <v>3.59</v>
      </c>
      <c r="K145" s="40">
        <v>12</v>
      </c>
      <c r="L145" s="26">
        <f t="shared" si="4"/>
        <v>12</v>
      </c>
      <c r="M145" s="27" t="str">
        <f t="shared" si="5"/>
        <v>OK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</row>
    <row r="146" spans="1:30" ht="30" customHeight="1" x14ac:dyDescent="0.25">
      <c r="A146" s="226"/>
      <c r="B146" s="226"/>
      <c r="C146" s="60">
        <v>143</v>
      </c>
      <c r="D146" s="61" t="s">
        <v>427</v>
      </c>
      <c r="E146" s="60" t="s">
        <v>267</v>
      </c>
      <c r="F146" s="70" t="s">
        <v>773</v>
      </c>
      <c r="G146" s="70" t="s">
        <v>579</v>
      </c>
      <c r="H146" s="60" t="s">
        <v>25</v>
      </c>
      <c r="I146" s="63" t="s">
        <v>27</v>
      </c>
      <c r="J146" s="43">
        <v>0.69</v>
      </c>
      <c r="K146" s="40">
        <v>144</v>
      </c>
      <c r="L146" s="26">
        <f t="shared" si="4"/>
        <v>0</v>
      </c>
      <c r="M146" s="27" t="str">
        <f t="shared" si="5"/>
        <v>OK</v>
      </c>
      <c r="N146" s="32"/>
      <c r="O146" s="32"/>
      <c r="P146" s="32"/>
      <c r="Q146" s="32"/>
      <c r="R146" s="32"/>
      <c r="S146" s="32"/>
      <c r="T146" s="32">
        <v>144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</row>
    <row r="147" spans="1:30" ht="30" customHeight="1" x14ac:dyDescent="0.25">
      <c r="A147" s="226"/>
      <c r="B147" s="226"/>
      <c r="C147" s="60">
        <v>144</v>
      </c>
      <c r="D147" s="61" t="s">
        <v>427</v>
      </c>
      <c r="E147" s="60" t="s">
        <v>580</v>
      </c>
      <c r="F147" s="70" t="s">
        <v>581</v>
      </c>
      <c r="G147" s="70" t="s">
        <v>577</v>
      </c>
      <c r="H147" s="60" t="s">
        <v>25</v>
      </c>
      <c r="I147" s="63" t="s">
        <v>27</v>
      </c>
      <c r="J147" s="43">
        <v>0.59</v>
      </c>
      <c r="K147" s="40"/>
      <c r="L147" s="26">
        <f t="shared" si="4"/>
        <v>0</v>
      </c>
      <c r="M147" s="27" t="str">
        <f t="shared" si="5"/>
        <v>OK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</row>
    <row r="148" spans="1:30" ht="30" customHeight="1" x14ac:dyDescent="0.25">
      <c r="A148" s="226"/>
      <c r="B148" s="226"/>
      <c r="C148" s="60">
        <v>145</v>
      </c>
      <c r="D148" s="61" t="s">
        <v>427</v>
      </c>
      <c r="E148" s="60" t="s">
        <v>582</v>
      </c>
      <c r="F148" s="70" t="s">
        <v>583</v>
      </c>
      <c r="G148" s="70" t="s">
        <v>577</v>
      </c>
      <c r="H148" s="60" t="s">
        <v>25</v>
      </c>
      <c r="I148" s="63" t="s">
        <v>27</v>
      </c>
      <c r="J148" s="43">
        <v>0.59</v>
      </c>
      <c r="K148" s="40"/>
      <c r="L148" s="26">
        <f t="shared" si="4"/>
        <v>0</v>
      </c>
      <c r="M148" s="27" t="str">
        <f t="shared" si="5"/>
        <v>OK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</row>
    <row r="149" spans="1:30" ht="30" customHeight="1" x14ac:dyDescent="0.25">
      <c r="A149" s="226"/>
      <c r="B149" s="226"/>
      <c r="C149" s="60">
        <v>146</v>
      </c>
      <c r="D149" s="61" t="s">
        <v>424</v>
      </c>
      <c r="E149" s="60" t="s">
        <v>268</v>
      </c>
      <c r="F149" s="70" t="s">
        <v>584</v>
      </c>
      <c r="G149" s="70" t="s">
        <v>585</v>
      </c>
      <c r="H149" s="60" t="s">
        <v>28</v>
      </c>
      <c r="I149" s="63" t="s">
        <v>27</v>
      </c>
      <c r="J149" s="43">
        <v>1.8</v>
      </c>
      <c r="K149" s="40">
        <v>5</v>
      </c>
      <c r="L149" s="26">
        <f t="shared" si="4"/>
        <v>2</v>
      </c>
      <c r="M149" s="27" t="str">
        <f t="shared" si="5"/>
        <v>OK</v>
      </c>
      <c r="N149" s="32"/>
      <c r="O149" s="32"/>
      <c r="P149" s="32"/>
      <c r="Q149" s="32"/>
      <c r="R149" s="32"/>
      <c r="S149" s="32"/>
      <c r="T149" s="32"/>
      <c r="U149" s="32">
        <v>3</v>
      </c>
      <c r="V149" s="32"/>
      <c r="W149" s="32"/>
      <c r="X149" s="32"/>
      <c r="Y149" s="32"/>
      <c r="Z149" s="32"/>
      <c r="AA149" s="32"/>
      <c r="AB149" s="32"/>
      <c r="AC149" s="32"/>
      <c r="AD149" s="32"/>
    </row>
    <row r="150" spans="1:30" ht="30" customHeight="1" x14ac:dyDescent="0.25">
      <c r="A150" s="226"/>
      <c r="B150" s="226"/>
      <c r="C150" s="60">
        <v>147</v>
      </c>
      <c r="D150" s="61" t="s">
        <v>424</v>
      </c>
      <c r="E150" s="60" t="s">
        <v>269</v>
      </c>
      <c r="F150" s="70" t="s">
        <v>586</v>
      </c>
      <c r="G150" s="70" t="s">
        <v>587</v>
      </c>
      <c r="H150" s="60" t="s">
        <v>28</v>
      </c>
      <c r="I150" s="63" t="s">
        <v>27</v>
      </c>
      <c r="J150" s="43">
        <v>3.06</v>
      </c>
      <c r="K150" s="40"/>
      <c r="L150" s="26">
        <f t="shared" si="4"/>
        <v>0</v>
      </c>
      <c r="M150" s="27" t="str">
        <f t="shared" si="5"/>
        <v>OK</v>
      </c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</row>
    <row r="151" spans="1:30" ht="30" customHeight="1" x14ac:dyDescent="0.25">
      <c r="A151" s="226"/>
      <c r="B151" s="226"/>
      <c r="C151" s="60">
        <v>148</v>
      </c>
      <c r="D151" s="61" t="s">
        <v>424</v>
      </c>
      <c r="E151" s="60" t="s">
        <v>270</v>
      </c>
      <c r="F151" s="70" t="s">
        <v>588</v>
      </c>
      <c r="G151" s="70" t="s">
        <v>589</v>
      </c>
      <c r="H151" s="60" t="s">
        <v>28</v>
      </c>
      <c r="I151" s="63" t="s">
        <v>27</v>
      </c>
      <c r="J151" s="99">
        <v>2.27</v>
      </c>
      <c r="K151" s="40"/>
      <c r="L151" s="26">
        <f t="shared" si="4"/>
        <v>0</v>
      </c>
      <c r="M151" s="27" t="str">
        <f t="shared" si="5"/>
        <v>OK</v>
      </c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</row>
    <row r="152" spans="1:30" ht="30" customHeight="1" x14ac:dyDescent="0.25">
      <c r="A152" s="226"/>
      <c r="B152" s="226"/>
      <c r="C152" s="60">
        <v>149</v>
      </c>
      <c r="D152" s="61" t="s">
        <v>424</v>
      </c>
      <c r="E152" s="60" t="s">
        <v>271</v>
      </c>
      <c r="F152" s="62" t="s">
        <v>590</v>
      </c>
      <c r="G152" s="62" t="s">
        <v>591</v>
      </c>
      <c r="H152" s="60" t="s">
        <v>28</v>
      </c>
      <c r="I152" s="63" t="s">
        <v>27</v>
      </c>
      <c r="J152" s="43">
        <v>57.98</v>
      </c>
      <c r="K152" s="40">
        <v>1</v>
      </c>
      <c r="L152" s="26">
        <f t="shared" si="4"/>
        <v>1</v>
      </c>
      <c r="M152" s="27" t="str">
        <f t="shared" si="5"/>
        <v>OK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</row>
    <row r="153" spans="1:30" ht="30" customHeight="1" x14ac:dyDescent="0.25">
      <c r="A153" s="226"/>
      <c r="B153" s="226"/>
      <c r="C153" s="60">
        <v>150</v>
      </c>
      <c r="D153" s="61" t="s">
        <v>424</v>
      </c>
      <c r="E153" s="60" t="s">
        <v>272</v>
      </c>
      <c r="F153" s="62" t="s">
        <v>592</v>
      </c>
      <c r="G153" s="62" t="s">
        <v>593</v>
      </c>
      <c r="H153" s="60" t="s">
        <v>28</v>
      </c>
      <c r="I153" s="63" t="s">
        <v>27</v>
      </c>
      <c r="J153" s="43">
        <v>4.0199999999999996</v>
      </c>
      <c r="K153" s="40">
        <v>5</v>
      </c>
      <c r="L153" s="26">
        <f t="shared" si="4"/>
        <v>5</v>
      </c>
      <c r="M153" s="27" t="str">
        <f t="shared" si="5"/>
        <v>OK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</row>
    <row r="154" spans="1:30" ht="30" customHeight="1" x14ac:dyDescent="0.25">
      <c r="A154" s="227"/>
      <c r="B154" s="227"/>
      <c r="C154" s="60">
        <v>151</v>
      </c>
      <c r="D154" s="61" t="s">
        <v>424</v>
      </c>
      <c r="E154" s="60" t="s">
        <v>273</v>
      </c>
      <c r="F154" s="62" t="s">
        <v>594</v>
      </c>
      <c r="G154" s="62" t="s">
        <v>595</v>
      </c>
      <c r="H154" s="60" t="s">
        <v>28</v>
      </c>
      <c r="I154" s="63" t="s">
        <v>27</v>
      </c>
      <c r="J154" s="43">
        <v>70.14</v>
      </c>
      <c r="K154" s="40">
        <v>1</v>
      </c>
      <c r="L154" s="26">
        <f t="shared" si="4"/>
        <v>1</v>
      </c>
      <c r="M154" s="27" t="str">
        <f t="shared" si="5"/>
        <v>OK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</row>
    <row r="155" spans="1:30" ht="30" customHeight="1" x14ac:dyDescent="0.25">
      <c r="A155" s="84">
        <v>20</v>
      </c>
      <c r="B155" s="84" t="s">
        <v>421</v>
      </c>
      <c r="C155" s="64">
        <v>152</v>
      </c>
      <c r="D155" s="65" t="s">
        <v>427</v>
      </c>
      <c r="E155" s="64" t="s">
        <v>274</v>
      </c>
      <c r="F155" s="85" t="s">
        <v>596</v>
      </c>
      <c r="G155" s="85" t="s">
        <v>597</v>
      </c>
      <c r="H155" s="64" t="s">
        <v>25</v>
      </c>
      <c r="I155" s="67" t="s">
        <v>27</v>
      </c>
      <c r="J155" s="44">
        <v>39.18</v>
      </c>
      <c r="K155" s="40">
        <v>24</v>
      </c>
      <c r="L155" s="26">
        <f t="shared" si="4"/>
        <v>12</v>
      </c>
      <c r="M155" s="27" t="str">
        <f t="shared" si="5"/>
        <v>OK</v>
      </c>
      <c r="N155" s="32"/>
      <c r="O155" s="32"/>
      <c r="P155" s="32"/>
      <c r="Q155" s="32"/>
      <c r="R155" s="32"/>
      <c r="S155" s="32"/>
      <c r="T155" s="32">
        <v>12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</row>
    <row r="156" spans="1:30" ht="30" customHeight="1" x14ac:dyDescent="0.25">
      <c r="A156" s="225">
        <v>21</v>
      </c>
      <c r="B156" s="225" t="s">
        <v>421</v>
      </c>
      <c r="C156" s="60">
        <v>153</v>
      </c>
      <c r="D156" s="61" t="s">
        <v>427</v>
      </c>
      <c r="E156" s="60" t="s">
        <v>275</v>
      </c>
      <c r="F156" s="70" t="s">
        <v>276</v>
      </c>
      <c r="G156" s="70" t="s">
        <v>598</v>
      </c>
      <c r="H156" s="60" t="s">
        <v>25</v>
      </c>
      <c r="I156" s="63" t="s">
        <v>27</v>
      </c>
      <c r="J156" s="43">
        <v>20.440000000000001</v>
      </c>
      <c r="K156" s="40">
        <v>24</v>
      </c>
      <c r="L156" s="26">
        <f t="shared" si="4"/>
        <v>12</v>
      </c>
      <c r="M156" s="27" t="str">
        <f t="shared" si="5"/>
        <v>OK</v>
      </c>
      <c r="N156" s="32"/>
      <c r="O156" s="32"/>
      <c r="P156" s="32"/>
      <c r="Q156" s="32"/>
      <c r="R156" s="32"/>
      <c r="S156" s="32"/>
      <c r="T156" s="32">
        <v>12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</row>
    <row r="157" spans="1:30" ht="30" customHeight="1" x14ac:dyDescent="0.25">
      <c r="A157" s="226"/>
      <c r="B157" s="226"/>
      <c r="C157" s="60">
        <v>154</v>
      </c>
      <c r="D157" s="61" t="s">
        <v>427</v>
      </c>
      <c r="E157" s="60" t="s">
        <v>277</v>
      </c>
      <c r="F157" s="70" t="s">
        <v>599</v>
      </c>
      <c r="G157" s="70" t="s">
        <v>600</v>
      </c>
      <c r="H157" s="60" t="s">
        <v>25</v>
      </c>
      <c r="I157" s="63" t="s">
        <v>27</v>
      </c>
      <c r="J157" s="43">
        <v>10.27</v>
      </c>
      <c r="K157" s="49"/>
      <c r="L157" s="26">
        <f t="shared" si="4"/>
        <v>0</v>
      </c>
      <c r="M157" s="27" t="str">
        <f t="shared" si="5"/>
        <v>OK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</row>
    <row r="158" spans="1:30" ht="30" customHeight="1" x14ac:dyDescent="0.25">
      <c r="A158" s="226"/>
      <c r="B158" s="226"/>
      <c r="C158" s="60">
        <v>155</v>
      </c>
      <c r="D158" s="61" t="s">
        <v>427</v>
      </c>
      <c r="E158" s="60" t="s">
        <v>278</v>
      </c>
      <c r="F158" s="70" t="s">
        <v>601</v>
      </c>
      <c r="G158" s="70" t="s">
        <v>602</v>
      </c>
      <c r="H158" s="60" t="s">
        <v>25</v>
      </c>
      <c r="I158" s="63" t="s">
        <v>27</v>
      </c>
      <c r="J158" s="43">
        <v>18.829999999999998</v>
      </c>
      <c r="K158" s="48">
        <v>1</v>
      </c>
      <c r="L158" s="26">
        <f t="shared" si="4"/>
        <v>1</v>
      </c>
      <c r="M158" s="27" t="str">
        <f t="shared" si="5"/>
        <v>OK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</row>
    <row r="159" spans="1:30" ht="30" customHeight="1" x14ac:dyDescent="0.25">
      <c r="A159" s="226"/>
      <c r="B159" s="226"/>
      <c r="C159" s="60">
        <v>156</v>
      </c>
      <c r="D159" s="61" t="s">
        <v>427</v>
      </c>
      <c r="E159" s="60" t="s">
        <v>279</v>
      </c>
      <c r="F159" s="62" t="s">
        <v>280</v>
      </c>
      <c r="G159" s="62" t="s">
        <v>603</v>
      </c>
      <c r="H159" s="60" t="s">
        <v>25</v>
      </c>
      <c r="I159" s="63" t="s">
        <v>27</v>
      </c>
      <c r="J159" s="99">
        <v>42.41</v>
      </c>
      <c r="K159" s="40"/>
      <c r="L159" s="26">
        <f t="shared" si="4"/>
        <v>0</v>
      </c>
      <c r="M159" s="27" t="str">
        <f t="shared" si="5"/>
        <v>OK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</row>
    <row r="160" spans="1:30" ht="30" customHeight="1" x14ac:dyDescent="0.25">
      <c r="A160" s="226"/>
      <c r="B160" s="226"/>
      <c r="C160" s="60">
        <v>157</v>
      </c>
      <c r="D160" s="61" t="s">
        <v>427</v>
      </c>
      <c r="E160" s="60" t="s">
        <v>281</v>
      </c>
      <c r="F160" s="78" t="s">
        <v>604</v>
      </c>
      <c r="G160" s="78" t="s">
        <v>605</v>
      </c>
      <c r="H160" s="60" t="s">
        <v>28</v>
      </c>
      <c r="I160" s="63" t="s">
        <v>27</v>
      </c>
      <c r="J160" s="99">
        <v>0.87</v>
      </c>
      <c r="K160" s="40">
        <v>50</v>
      </c>
      <c r="L160" s="26">
        <f t="shared" si="4"/>
        <v>0</v>
      </c>
      <c r="M160" s="27" t="str">
        <f t="shared" si="5"/>
        <v>OK</v>
      </c>
      <c r="N160" s="32"/>
      <c r="O160" s="32"/>
      <c r="P160" s="32"/>
      <c r="Q160" s="32"/>
      <c r="R160" s="32"/>
      <c r="S160" s="32"/>
      <c r="T160" s="32">
        <v>50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</row>
    <row r="161" spans="1:30" ht="30" customHeight="1" x14ac:dyDescent="0.25">
      <c r="A161" s="226"/>
      <c r="B161" s="226"/>
      <c r="C161" s="60">
        <v>158</v>
      </c>
      <c r="D161" s="61" t="s">
        <v>427</v>
      </c>
      <c r="E161" s="60" t="s">
        <v>282</v>
      </c>
      <c r="F161" s="62" t="s">
        <v>606</v>
      </c>
      <c r="G161" s="62" t="s">
        <v>607</v>
      </c>
      <c r="H161" s="60" t="s">
        <v>28</v>
      </c>
      <c r="I161" s="63" t="s">
        <v>27</v>
      </c>
      <c r="J161" s="99">
        <v>10.85</v>
      </c>
      <c r="K161" s="40">
        <v>2</v>
      </c>
      <c r="L161" s="26">
        <f t="shared" si="4"/>
        <v>2</v>
      </c>
      <c r="M161" s="27" t="str">
        <f t="shared" si="5"/>
        <v>OK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</row>
    <row r="162" spans="1:30" ht="30" customHeight="1" x14ac:dyDescent="0.25">
      <c r="A162" s="227"/>
      <c r="B162" s="227"/>
      <c r="C162" s="60">
        <v>159</v>
      </c>
      <c r="D162" s="61" t="s">
        <v>427</v>
      </c>
      <c r="E162" s="60" t="s">
        <v>283</v>
      </c>
      <c r="F162" s="62" t="s">
        <v>608</v>
      </c>
      <c r="G162" s="62" t="s">
        <v>609</v>
      </c>
      <c r="H162" s="60" t="s">
        <v>28</v>
      </c>
      <c r="I162" s="63" t="s">
        <v>27</v>
      </c>
      <c r="J162" s="99">
        <v>5.15</v>
      </c>
      <c r="K162" s="40">
        <v>2</v>
      </c>
      <c r="L162" s="26">
        <f t="shared" si="4"/>
        <v>2</v>
      </c>
      <c r="M162" s="27" t="str">
        <f t="shared" si="5"/>
        <v>OK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</row>
    <row r="163" spans="1:30" ht="30" customHeight="1" x14ac:dyDescent="0.25">
      <c r="A163" s="216">
        <v>22</v>
      </c>
      <c r="B163" s="216" t="s">
        <v>421</v>
      </c>
      <c r="C163" s="64">
        <v>160</v>
      </c>
      <c r="D163" s="65" t="s">
        <v>427</v>
      </c>
      <c r="E163" s="64" t="s">
        <v>284</v>
      </c>
      <c r="F163" s="68" t="s">
        <v>610</v>
      </c>
      <c r="G163" s="68" t="s">
        <v>611</v>
      </c>
      <c r="H163" s="64" t="s">
        <v>40</v>
      </c>
      <c r="I163" s="67" t="s">
        <v>27</v>
      </c>
      <c r="J163" s="44">
        <v>10.61</v>
      </c>
      <c r="K163" s="40">
        <v>10</v>
      </c>
      <c r="L163" s="26">
        <f t="shared" si="4"/>
        <v>5</v>
      </c>
      <c r="M163" s="27" t="str">
        <f t="shared" si="5"/>
        <v>OK</v>
      </c>
      <c r="N163" s="32"/>
      <c r="O163" s="32"/>
      <c r="P163" s="32"/>
      <c r="Q163" s="32"/>
      <c r="R163" s="32"/>
      <c r="S163" s="32"/>
      <c r="T163" s="32"/>
      <c r="U163" s="32">
        <v>5</v>
      </c>
      <c r="V163" s="32"/>
      <c r="W163" s="32"/>
      <c r="X163" s="32"/>
      <c r="Y163" s="32"/>
      <c r="Z163" s="32"/>
      <c r="AA163" s="32"/>
      <c r="AB163" s="32"/>
      <c r="AC163" s="32"/>
      <c r="AD163" s="32"/>
    </row>
    <row r="164" spans="1:30" ht="30" customHeight="1" x14ac:dyDescent="0.25">
      <c r="A164" s="224"/>
      <c r="B164" s="224"/>
      <c r="C164" s="64">
        <v>161</v>
      </c>
      <c r="D164" s="65" t="s">
        <v>427</v>
      </c>
      <c r="E164" s="64" t="s">
        <v>285</v>
      </c>
      <c r="F164" s="68" t="s">
        <v>612</v>
      </c>
      <c r="G164" s="68" t="s">
        <v>613</v>
      </c>
      <c r="H164" s="64" t="s">
        <v>28</v>
      </c>
      <c r="I164" s="67" t="s">
        <v>27</v>
      </c>
      <c r="J164" s="44">
        <v>13.18</v>
      </c>
      <c r="K164" s="40"/>
      <c r="L164" s="26">
        <f t="shared" si="4"/>
        <v>0</v>
      </c>
      <c r="M164" s="27" t="str">
        <f t="shared" si="5"/>
        <v>OK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</row>
    <row r="165" spans="1:30" ht="30" customHeight="1" x14ac:dyDescent="0.25">
      <c r="A165" s="224"/>
      <c r="B165" s="224"/>
      <c r="C165" s="64">
        <v>162</v>
      </c>
      <c r="D165" s="65" t="s">
        <v>427</v>
      </c>
      <c r="E165" s="64" t="s">
        <v>286</v>
      </c>
      <c r="F165" s="68" t="s">
        <v>614</v>
      </c>
      <c r="G165" s="68" t="s">
        <v>615</v>
      </c>
      <c r="H165" s="64" t="s">
        <v>28</v>
      </c>
      <c r="I165" s="67" t="s">
        <v>27</v>
      </c>
      <c r="J165" s="44">
        <v>9.1</v>
      </c>
      <c r="K165" s="40">
        <v>10</v>
      </c>
      <c r="L165" s="26">
        <f t="shared" si="4"/>
        <v>10</v>
      </c>
      <c r="M165" s="27" t="str">
        <f t="shared" si="5"/>
        <v>OK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</row>
    <row r="166" spans="1:30" ht="30" customHeight="1" x14ac:dyDescent="0.25">
      <c r="A166" s="224"/>
      <c r="B166" s="224"/>
      <c r="C166" s="64">
        <v>163</v>
      </c>
      <c r="D166" s="65" t="s">
        <v>427</v>
      </c>
      <c r="E166" s="64" t="s">
        <v>287</v>
      </c>
      <c r="F166" s="66" t="s">
        <v>616</v>
      </c>
      <c r="G166" s="66" t="s">
        <v>617</v>
      </c>
      <c r="H166" s="64" t="s">
        <v>28</v>
      </c>
      <c r="I166" s="67" t="s">
        <v>27</v>
      </c>
      <c r="J166" s="44">
        <v>14.26</v>
      </c>
      <c r="K166" s="40"/>
      <c r="L166" s="26">
        <f t="shared" si="4"/>
        <v>0</v>
      </c>
      <c r="M166" s="27" t="str">
        <f t="shared" si="5"/>
        <v>OK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</row>
    <row r="167" spans="1:30" ht="30" customHeight="1" x14ac:dyDescent="0.25">
      <c r="A167" s="217"/>
      <c r="B167" s="217"/>
      <c r="C167" s="64">
        <v>164</v>
      </c>
      <c r="D167" s="65" t="s">
        <v>427</v>
      </c>
      <c r="E167" s="64" t="s">
        <v>288</v>
      </c>
      <c r="F167" s="66" t="s">
        <v>618</v>
      </c>
      <c r="G167" s="66" t="s">
        <v>619</v>
      </c>
      <c r="H167" s="64" t="s">
        <v>28</v>
      </c>
      <c r="I167" s="67" t="s">
        <v>27</v>
      </c>
      <c r="J167" s="44">
        <v>20.72</v>
      </c>
      <c r="K167" s="40"/>
      <c r="L167" s="26">
        <f t="shared" si="4"/>
        <v>0</v>
      </c>
      <c r="M167" s="27" t="str">
        <f t="shared" si="5"/>
        <v>OK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</row>
    <row r="168" spans="1:30" ht="30" customHeight="1" x14ac:dyDescent="0.25">
      <c r="A168" s="82">
        <v>23</v>
      </c>
      <c r="B168" s="82" t="s">
        <v>433</v>
      </c>
      <c r="C168" s="60">
        <v>165</v>
      </c>
      <c r="D168" s="61" t="s">
        <v>422</v>
      </c>
      <c r="E168" s="60" t="s">
        <v>289</v>
      </c>
      <c r="F168" s="62" t="s">
        <v>620</v>
      </c>
      <c r="G168" s="62" t="s">
        <v>621</v>
      </c>
      <c r="H168" s="60" t="s">
        <v>38</v>
      </c>
      <c r="I168" s="63" t="s">
        <v>27</v>
      </c>
      <c r="J168" s="99">
        <v>14.41</v>
      </c>
      <c r="K168" s="40"/>
      <c r="L168" s="26">
        <f t="shared" si="4"/>
        <v>0</v>
      </c>
      <c r="M168" s="27" t="str">
        <f t="shared" si="5"/>
        <v>OK</v>
      </c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</row>
    <row r="169" spans="1:30" ht="30" customHeight="1" x14ac:dyDescent="0.25">
      <c r="A169" s="84">
        <v>24</v>
      </c>
      <c r="B169" s="84" t="s">
        <v>622</v>
      </c>
      <c r="C169" s="64">
        <v>166</v>
      </c>
      <c r="D169" s="65" t="s">
        <v>623</v>
      </c>
      <c r="E169" s="64" t="s">
        <v>290</v>
      </c>
      <c r="F169" s="66" t="s">
        <v>624</v>
      </c>
      <c r="G169" s="66" t="s">
        <v>625</v>
      </c>
      <c r="H169" s="64" t="s">
        <v>38</v>
      </c>
      <c r="I169" s="67" t="s">
        <v>27</v>
      </c>
      <c r="J169" s="44">
        <v>12.07</v>
      </c>
      <c r="K169" s="40">
        <v>1000</v>
      </c>
      <c r="L169" s="26">
        <f t="shared" si="4"/>
        <v>0</v>
      </c>
      <c r="M169" s="27" t="str">
        <f t="shared" si="5"/>
        <v>OK</v>
      </c>
      <c r="N169" s="32"/>
      <c r="O169" s="32"/>
      <c r="P169" s="32">
        <v>500</v>
      </c>
      <c r="Q169" s="32">
        <v>500</v>
      </c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</row>
    <row r="170" spans="1:30" ht="30" customHeight="1" x14ac:dyDescent="0.25">
      <c r="A170" s="81">
        <v>25</v>
      </c>
      <c r="B170" s="82" t="s">
        <v>450</v>
      </c>
      <c r="C170" s="60">
        <v>167</v>
      </c>
      <c r="D170" s="61" t="s">
        <v>422</v>
      </c>
      <c r="E170" s="60" t="s">
        <v>291</v>
      </c>
      <c r="F170" s="86" t="s">
        <v>626</v>
      </c>
      <c r="G170" s="86" t="s">
        <v>627</v>
      </c>
      <c r="H170" s="60" t="s">
        <v>40</v>
      </c>
      <c r="I170" s="63" t="s">
        <v>27</v>
      </c>
      <c r="J170" s="99">
        <v>20.82</v>
      </c>
      <c r="K170" s="40">
        <v>20</v>
      </c>
      <c r="L170" s="26">
        <f t="shared" si="4"/>
        <v>20</v>
      </c>
      <c r="M170" s="27" t="str">
        <f t="shared" si="5"/>
        <v>OK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</row>
    <row r="171" spans="1:30" ht="30" customHeight="1" x14ac:dyDescent="0.25">
      <c r="A171" s="215">
        <v>26</v>
      </c>
      <c r="B171" s="216" t="s">
        <v>433</v>
      </c>
      <c r="C171" s="64">
        <v>168</v>
      </c>
      <c r="D171" s="65" t="s">
        <v>422</v>
      </c>
      <c r="E171" s="64" t="s">
        <v>292</v>
      </c>
      <c r="F171" s="66" t="s">
        <v>293</v>
      </c>
      <c r="G171" s="66" t="s">
        <v>628</v>
      </c>
      <c r="H171" s="64" t="s">
        <v>28</v>
      </c>
      <c r="I171" s="67" t="s">
        <v>27</v>
      </c>
      <c r="J171" s="218" t="s">
        <v>781</v>
      </c>
      <c r="K171" s="40"/>
      <c r="L171" s="26">
        <f t="shared" si="4"/>
        <v>0</v>
      </c>
      <c r="M171" s="27" t="str">
        <f t="shared" si="5"/>
        <v>OK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</row>
    <row r="172" spans="1:30" ht="30" customHeight="1" x14ac:dyDescent="0.25">
      <c r="A172" s="215"/>
      <c r="B172" s="224"/>
      <c r="C172" s="64">
        <v>169</v>
      </c>
      <c r="D172" s="65" t="s">
        <v>422</v>
      </c>
      <c r="E172" s="64" t="s">
        <v>294</v>
      </c>
      <c r="F172" s="66" t="s">
        <v>295</v>
      </c>
      <c r="G172" s="66" t="s">
        <v>628</v>
      </c>
      <c r="H172" s="64" t="s">
        <v>28</v>
      </c>
      <c r="I172" s="67" t="s">
        <v>27</v>
      </c>
      <c r="J172" s="219"/>
      <c r="K172" s="40"/>
      <c r="L172" s="26">
        <f t="shared" si="4"/>
        <v>0</v>
      </c>
      <c r="M172" s="27" t="str">
        <f t="shared" si="5"/>
        <v>OK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</row>
    <row r="173" spans="1:30" ht="30" customHeight="1" x14ac:dyDescent="0.25">
      <c r="A173" s="215"/>
      <c r="B173" s="224"/>
      <c r="C173" s="64">
        <v>170</v>
      </c>
      <c r="D173" s="65" t="s">
        <v>422</v>
      </c>
      <c r="E173" s="64" t="s">
        <v>296</v>
      </c>
      <c r="F173" s="66" t="s">
        <v>297</v>
      </c>
      <c r="G173" s="66" t="s">
        <v>629</v>
      </c>
      <c r="H173" s="64" t="s">
        <v>28</v>
      </c>
      <c r="I173" s="67" t="s">
        <v>27</v>
      </c>
      <c r="J173" s="219"/>
      <c r="K173" s="40"/>
      <c r="L173" s="26">
        <f t="shared" si="4"/>
        <v>0</v>
      </c>
      <c r="M173" s="27" t="str">
        <f t="shared" si="5"/>
        <v>OK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</row>
    <row r="174" spans="1:30" ht="30" customHeight="1" x14ac:dyDescent="0.25">
      <c r="A174" s="215"/>
      <c r="B174" s="224"/>
      <c r="C174" s="64">
        <v>171</v>
      </c>
      <c r="D174" s="65" t="s">
        <v>422</v>
      </c>
      <c r="E174" s="64" t="s">
        <v>298</v>
      </c>
      <c r="F174" s="66" t="s">
        <v>299</v>
      </c>
      <c r="G174" s="66" t="s">
        <v>629</v>
      </c>
      <c r="H174" s="64" t="s">
        <v>28</v>
      </c>
      <c r="I174" s="67" t="s">
        <v>27</v>
      </c>
      <c r="J174" s="219"/>
      <c r="K174" s="40"/>
      <c r="L174" s="26">
        <f t="shared" si="4"/>
        <v>0</v>
      </c>
      <c r="M174" s="27" t="str">
        <f t="shared" si="5"/>
        <v>OK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</row>
    <row r="175" spans="1:30" ht="30" customHeight="1" x14ac:dyDescent="0.25">
      <c r="A175" s="215"/>
      <c r="B175" s="224"/>
      <c r="C175" s="64">
        <v>172</v>
      </c>
      <c r="D175" s="65" t="s">
        <v>623</v>
      </c>
      <c r="E175" s="64" t="s">
        <v>300</v>
      </c>
      <c r="F175" s="66" t="s">
        <v>301</v>
      </c>
      <c r="G175" s="66" t="s">
        <v>628</v>
      </c>
      <c r="H175" s="64" t="s">
        <v>28</v>
      </c>
      <c r="I175" s="67" t="s">
        <v>27</v>
      </c>
      <c r="J175" s="219"/>
      <c r="K175" s="40"/>
      <c r="L175" s="26">
        <f t="shared" si="4"/>
        <v>0</v>
      </c>
      <c r="M175" s="27" t="str">
        <f t="shared" si="5"/>
        <v>OK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</row>
    <row r="176" spans="1:30" ht="30" customHeight="1" x14ac:dyDescent="0.25">
      <c r="A176" s="215"/>
      <c r="B176" s="224"/>
      <c r="C176" s="64">
        <v>173</v>
      </c>
      <c r="D176" s="65" t="s">
        <v>623</v>
      </c>
      <c r="E176" s="64" t="s">
        <v>302</v>
      </c>
      <c r="F176" s="66" t="s">
        <v>303</v>
      </c>
      <c r="G176" s="66" t="s">
        <v>628</v>
      </c>
      <c r="H176" s="64" t="s">
        <v>28</v>
      </c>
      <c r="I176" s="67" t="s">
        <v>27</v>
      </c>
      <c r="J176" s="219"/>
      <c r="K176" s="40">
        <v>50</v>
      </c>
      <c r="L176" s="26">
        <f t="shared" si="4"/>
        <v>50</v>
      </c>
      <c r="M176" s="27" t="str">
        <f t="shared" si="5"/>
        <v>OK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</row>
    <row r="177" spans="1:30" ht="30" customHeight="1" x14ac:dyDescent="0.25">
      <c r="A177" s="215"/>
      <c r="B177" s="224"/>
      <c r="C177" s="64">
        <v>174</v>
      </c>
      <c r="D177" s="65" t="s">
        <v>623</v>
      </c>
      <c r="E177" s="64" t="s">
        <v>304</v>
      </c>
      <c r="F177" s="66" t="s">
        <v>305</v>
      </c>
      <c r="G177" s="66" t="s">
        <v>628</v>
      </c>
      <c r="H177" s="64" t="s">
        <v>28</v>
      </c>
      <c r="I177" s="67" t="s">
        <v>27</v>
      </c>
      <c r="J177" s="219"/>
      <c r="K177" s="40"/>
      <c r="L177" s="26">
        <f t="shared" si="4"/>
        <v>0</v>
      </c>
      <c r="M177" s="27" t="str">
        <f t="shared" si="5"/>
        <v>OK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</row>
    <row r="178" spans="1:30" ht="30" customHeight="1" x14ac:dyDescent="0.25">
      <c r="A178" s="215"/>
      <c r="B178" s="224"/>
      <c r="C178" s="64">
        <v>175</v>
      </c>
      <c r="D178" s="65" t="s">
        <v>623</v>
      </c>
      <c r="E178" s="64" t="s">
        <v>306</v>
      </c>
      <c r="F178" s="66" t="s">
        <v>307</v>
      </c>
      <c r="G178" s="66" t="s">
        <v>628</v>
      </c>
      <c r="H178" s="64" t="s">
        <v>40</v>
      </c>
      <c r="I178" s="67" t="s">
        <v>27</v>
      </c>
      <c r="J178" s="219"/>
      <c r="K178" s="40"/>
      <c r="L178" s="26">
        <f t="shared" si="4"/>
        <v>0</v>
      </c>
      <c r="M178" s="27" t="str">
        <f t="shared" si="5"/>
        <v>OK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</row>
    <row r="179" spans="1:30" ht="30" customHeight="1" x14ac:dyDescent="0.25">
      <c r="A179" s="215"/>
      <c r="B179" s="224"/>
      <c r="C179" s="64">
        <v>176</v>
      </c>
      <c r="D179" s="65" t="s">
        <v>623</v>
      </c>
      <c r="E179" s="64" t="s">
        <v>308</v>
      </c>
      <c r="F179" s="66" t="s">
        <v>309</v>
      </c>
      <c r="G179" s="66" t="s">
        <v>630</v>
      </c>
      <c r="H179" s="64" t="s">
        <v>28</v>
      </c>
      <c r="I179" s="64" t="s">
        <v>27</v>
      </c>
      <c r="J179" s="219"/>
      <c r="K179" s="40"/>
      <c r="L179" s="26">
        <f t="shared" si="4"/>
        <v>0</v>
      </c>
      <c r="M179" s="27" t="str">
        <f t="shared" si="5"/>
        <v>OK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</row>
    <row r="180" spans="1:30" ht="30" customHeight="1" x14ac:dyDescent="0.25">
      <c r="A180" s="215"/>
      <c r="B180" s="224"/>
      <c r="C180" s="64">
        <v>177</v>
      </c>
      <c r="D180" s="65" t="s">
        <v>623</v>
      </c>
      <c r="E180" s="64" t="s">
        <v>310</v>
      </c>
      <c r="F180" s="66" t="s">
        <v>311</v>
      </c>
      <c r="G180" s="66" t="s">
        <v>630</v>
      </c>
      <c r="H180" s="64" t="s">
        <v>28</v>
      </c>
      <c r="I180" s="64" t="s">
        <v>27</v>
      </c>
      <c r="J180" s="219"/>
      <c r="K180" s="48"/>
      <c r="L180" s="26">
        <f t="shared" si="4"/>
        <v>0</v>
      </c>
      <c r="M180" s="27" t="str">
        <f t="shared" si="5"/>
        <v>OK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</row>
    <row r="181" spans="1:30" ht="30" customHeight="1" x14ac:dyDescent="0.25">
      <c r="A181" s="215"/>
      <c r="B181" s="224"/>
      <c r="C181" s="64">
        <v>178</v>
      </c>
      <c r="D181" s="65" t="s">
        <v>623</v>
      </c>
      <c r="E181" s="64" t="s">
        <v>312</v>
      </c>
      <c r="F181" s="66" t="s">
        <v>313</v>
      </c>
      <c r="G181" s="66" t="s">
        <v>630</v>
      </c>
      <c r="H181" s="64" t="s">
        <v>28</v>
      </c>
      <c r="I181" s="64" t="s">
        <v>27</v>
      </c>
      <c r="J181" s="219"/>
      <c r="K181" s="48"/>
      <c r="L181" s="26">
        <f t="shared" si="4"/>
        <v>0</v>
      </c>
      <c r="M181" s="27" t="str">
        <f t="shared" si="5"/>
        <v>OK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</row>
    <row r="182" spans="1:30" ht="30" customHeight="1" x14ac:dyDescent="0.25">
      <c r="A182" s="215"/>
      <c r="B182" s="224"/>
      <c r="C182" s="64">
        <v>179</v>
      </c>
      <c r="D182" s="65" t="s">
        <v>623</v>
      </c>
      <c r="E182" s="64" t="s">
        <v>314</v>
      </c>
      <c r="F182" s="66" t="s">
        <v>315</v>
      </c>
      <c r="G182" s="66" t="s">
        <v>630</v>
      </c>
      <c r="H182" s="64" t="s">
        <v>28</v>
      </c>
      <c r="I182" s="64" t="s">
        <v>27</v>
      </c>
      <c r="J182" s="219"/>
      <c r="K182" s="40"/>
      <c r="L182" s="26">
        <f t="shared" si="4"/>
        <v>0</v>
      </c>
      <c r="M182" s="27" t="str">
        <f t="shared" si="5"/>
        <v>OK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</row>
    <row r="183" spans="1:30" ht="30" customHeight="1" x14ac:dyDescent="0.25">
      <c r="A183" s="215"/>
      <c r="B183" s="224"/>
      <c r="C183" s="64">
        <v>180</v>
      </c>
      <c r="D183" s="65" t="s">
        <v>422</v>
      </c>
      <c r="E183" s="64" t="s">
        <v>316</v>
      </c>
      <c r="F183" s="85" t="s">
        <v>631</v>
      </c>
      <c r="G183" s="85" t="s">
        <v>632</v>
      </c>
      <c r="H183" s="64" t="s">
        <v>28</v>
      </c>
      <c r="I183" s="67" t="s">
        <v>27</v>
      </c>
      <c r="J183" s="219"/>
      <c r="K183" s="40">
        <v>1</v>
      </c>
      <c r="L183" s="26">
        <f t="shared" si="4"/>
        <v>1</v>
      </c>
      <c r="M183" s="27" t="str">
        <f t="shared" si="5"/>
        <v>OK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</row>
    <row r="184" spans="1:30" ht="30" customHeight="1" x14ac:dyDescent="0.25">
      <c r="A184" s="215"/>
      <c r="B184" s="224"/>
      <c r="C184" s="64">
        <v>181</v>
      </c>
      <c r="D184" s="65" t="s">
        <v>422</v>
      </c>
      <c r="E184" s="64" t="s">
        <v>317</v>
      </c>
      <c r="F184" s="85" t="s">
        <v>633</v>
      </c>
      <c r="G184" s="85" t="s">
        <v>634</v>
      </c>
      <c r="H184" s="64" t="s">
        <v>40</v>
      </c>
      <c r="I184" s="67" t="s">
        <v>27</v>
      </c>
      <c r="J184" s="219"/>
      <c r="K184" s="40"/>
      <c r="L184" s="26">
        <f t="shared" si="4"/>
        <v>0</v>
      </c>
      <c r="M184" s="27" t="str">
        <f t="shared" si="5"/>
        <v>OK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</row>
    <row r="185" spans="1:30" ht="30" customHeight="1" x14ac:dyDescent="0.25">
      <c r="A185" s="215"/>
      <c r="B185" s="224"/>
      <c r="C185" s="64">
        <v>182</v>
      </c>
      <c r="D185" s="65" t="s">
        <v>422</v>
      </c>
      <c r="E185" s="64" t="s">
        <v>238</v>
      </c>
      <c r="F185" s="66" t="s">
        <v>239</v>
      </c>
      <c r="G185" s="66" t="s">
        <v>635</v>
      </c>
      <c r="H185" s="64" t="s">
        <v>39</v>
      </c>
      <c r="I185" s="67" t="s">
        <v>27</v>
      </c>
      <c r="J185" s="219"/>
      <c r="K185" s="40"/>
      <c r="L185" s="26">
        <f t="shared" si="4"/>
        <v>0</v>
      </c>
      <c r="M185" s="27" t="str">
        <f t="shared" si="5"/>
        <v>OK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</row>
    <row r="186" spans="1:30" ht="30" customHeight="1" x14ac:dyDescent="0.25">
      <c r="A186" s="215"/>
      <c r="B186" s="224"/>
      <c r="C186" s="64">
        <v>183</v>
      </c>
      <c r="D186" s="65" t="s">
        <v>422</v>
      </c>
      <c r="E186" s="64" t="s">
        <v>240</v>
      </c>
      <c r="F186" s="66" t="s">
        <v>241</v>
      </c>
      <c r="G186" s="66" t="s">
        <v>636</v>
      </c>
      <c r="H186" s="64" t="s">
        <v>40</v>
      </c>
      <c r="I186" s="67" t="s">
        <v>27</v>
      </c>
      <c r="J186" s="219"/>
      <c r="K186" s="40">
        <v>100</v>
      </c>
      <c r="L186" s="26">
        <f t="shared" si="4"/>
        <v>100</v>
      </c>
      <c r="M186" s="27" t="str">
        <f t="shared" si="5"/>
        <v>OK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</row>
    <row r="187" spans="1:30" ht="30" customHeight="1" x14ac:dyDescent="0.25">
      <c r="A187" s="215"/>
      <c r="B187" s="224"/>
      <c r="C187" s="64">
        <v>184</v>
      </c>
      <c r="D187" s="65" t="s">
        <v>422</v>
      </c>
      <c r="E187" s="64" t="s">
        <v>637</v>
      </c>
      <c r="F187" s="66" t="s">
        <v>638</v>
      </c>
      <c r="G187" s="66" t="s">
        <v>639</v>
      </c>
      <c r="H187" s="64" t="s">
        <v>40</v>
      </c>
      <c r="I187" s="67" t="s">
        <v>27</v>
      </c>
      <c r="J187" s="219"/>
      <c r="K187" s="40"/>
      <c r="L187" s="26">
        <f t="shared" si="4"/>
        <v>0</v>
      </c>
      <c r="M187" s="27" t="str">
        <f t="shared" si="5"/>
        <v>OK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</row>
    <row r="188" spans="1:30" ht="30" customHeight="1" x14ac:dyDescent="0.25">
      <c r="A188" s="215"/>
      <c r="B188" s="224"/>
      <c r="C188" s="64">
        <v>185</v>
      </c>
      <c r="D188" s="65" t="s">
        <v>422</v>
      </c>
      <c r="E188" s="64" t="s">
        <v>640</v>
      </c>
      <c r="F188" s="66" t="s">
        <v>641</v>
      </c>
      <c r="G188" s="66" t="s">
        <v>642</v>
      </c>
      <c r="H188" s="64" t="s">
        <v>40</v>
      </c>
      <c r="I188" s="67" t="s">
        <v>27</v>
      </c>
      <c r="J188" s="219"/>
      <c r="K188" s="40"/>
      <c r="L188" s="26">
        <f t="shared" si="4"/>
        <v>0</v>
      </c>
      <c r="M188" s="27" t="str">
        <f t="shared" si="5"/>
        <v>OK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</row>
    <row r="189" spans="1:30" ht="30" customHeight="1" x14ac:dyDescent="0.25">
      <c r="A189" s="215"/>
      <c r="B189" s="224"/>
      <c r="C189" s="64">
        <v>186</v>
      </c>
      <c r="D189" s="65" t="s">
        <v>422</v>
      </c>
      <c r="E189" s="64" t="s">
        <v>643</v>
      </c>
      <c r="F189" s="66" t="s">
        <v>644</v>
      </c>
      <c r="G189" s="66" t="s">
        <v>642</v>
      </c>
      <c r="H189" s="64" t="s">
        <v>40</v>
      </c>
      <c r="I189" s="67" t="s">
        <v>27</v>
      </c>
      <c r="J189" s="219"/>
      <c r="K189" s="40"/>
      <c r="L189" s="26">
        <f t="shared" si="4"/>
        <v>0</v>
      </c>
      <c r="M189" s="27" t="str">
        <f t="shared" si="5"/>
        <v>OK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ht="30" customHeight="1" x14ac:dyDescent="0.25">
      <c r="A190" s="215"/>
      <c r="B190" s="224"/>
      <c r="C190" s="64">
        <v>187</v>
      </c>
      <c r="D190" s="65" t="s">
        <v>422</v>
      </c>
      <c r="E190" s="64" t="s">
        <v>645</v>
      </c>
      <c r="F190" s="66" t="s">
        <v>646</v>
      </c>
      <c r="G190" s="66" t="s">
        <v>647</v>
      </c>
      <c r="H190" s="64" t="s">
        <v>38</v>
      </c>
      <c r="I190" s="67" t="s">
        <v>27</v>
      </c>
      <c r="J190" s="219"/>
      <c r="K190" s="40">
        <v>2</v>
      </c>
      <c r="L190" s="26">
        <f t="shared" si="4"/>
        <v>2</v>
      </c>
      <c r="M190" s="27" t="str">
        <f t="shared" si="5"/>
        <v>OK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ht="30" customHeight="1" x14ac:dyDescent="0.25">
      <c r="A191" s="215"/>
      <c r="B191" s="224"/>
      <c r="C191" s="64">
        <v>188</v>
      </c>
      <c r="D191" s="65" t="s">
        <v>422</v>
      </c>
      <c r="E191" s="64" t="s">
        <v>648</v>
      </c>
      <c r="F191" s="66" t="s">
        <v>649</v>
      </c>
      <c r="G191" s="66" t="s">
        <v>650</v>
      </c>
      <c r="H191" s="64" t="s">
        <v>651</v>
      </c>
      <c r="I191" s="67" t="s">
        <v>27</v>
      </c>
      <c r="J191" s="219"/>
      <c r="K191" s="40"/>
      <c r="L191" s="26">
        <f t="shared" si="4"/>
        <v>0</v>
      </c>
      <c r="M191" s="27" t="str">
        <f t="shared" si="5"/>
        <v>OK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ht="30" customHeight="1" x14ac:dyDescent="0.25">
      <c r="A192" s="215"/>
      <c r="B192" s="224"/>
      <c r="C192" s="64">
        <v>189</v>
      </c>
      <c r="D192" s="65" t="s">
        <v>422</v>
      </c>
      <c r="E192" s="64" t="s">
        <v>652</v>
      </c>
      <c r="F192" s="66" t="s">
        <v>653</v>
      </c>
      <c r="G192" s="66" t="s">
        <v>654</v>
      </c>
      <c r="H192" s="64" t="s">
        <v>28</v>
      </c>
      <c r="I192" s="67" t="s">
        <v>27</v>
      </c>
      <c r="J192" s="219"/>
      <c r="K192" s="40"/>
      <c r="L192" s="26">
        <f t="shared" si="4"/>
        <v>0</v>
      </c>
      <c r="M192" s="27" t="str">
        <f t="shared" si="5"/>
        <v>OK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</row>
    <row r="193" spans="1:30" ht="30" customHeight="1" x14ac:dyDescent="0.25">
      <c r="A193" s="215"/>
      <c r="B193" s="224"/>
      <c r="C193" s="64">
        <v>190</v>
      </c>
      <c r="D193" s="65" t="s">
        <v>422</v>
      </c>
      <c r="E193" s="64" t="s">
        <v>655</v>
      </c>
      <c r="F193" s="66" t="s">
        <v>656</v>
      </c>
      <c r="G193" s="66" t="s">
        <v>657</v>
      </c>
      <c r="H193" s="64" t="s">
        <v>658</v>
      </c>
      <c r="I193" s="67" t="s">
        <v>27</v>
      </c>
      <c r="J193" s="219"/>
      <c r="K193" s="40"/>
      <c r="L193" s="26">
        <f t="shared" si="4"/>
        <v>0</v>
      </c>
      <c r="M193" s="27" t="str">
        <f t="shared" si="5"/>
        <v>OK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</row>
    <row r="194" spans="1:30" ht="30" customHeight="1" x14ac:dyDescent="0.25">
      <c r="A194" s="215"/>
      <c r="B194" s="217"/>
      <c r="C194" s="64">
        <v>191</v>
      </c>
      <c r="D194" s="65" t="s">
        <v>422</v>
      </c>
      <c r="E194" s="64" t="s">
        <v>659</v>
      </c>
      <c r="F194" s="66" t="s">
        <v>660</v>
      </c>
      <c r="G194" s="66" t="s">
        <v>661</v>
      </c>
      <c r="H194" s="64" t="s">
        <v>40</v>
      </c>
      <c r="I194" s="67" t="s">
        <v>27</v>
      </c>
      <c r="J194" s="220"/>
      <c r="K194" s="40"/>
      <c r="L194" s="26">
        <f t="shared" si="4"/>
        <v>0</v>
      </c>
      <c r="M194" s="27" t="str">
        <f t="shared" si="5"/>
        <v>OK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</row>
    <row r="195" spans="1:30" ht="30" customHeight="1" x14ac:dyDescent="0.25">
      <c r="A195" s="81">
        <v>27</v>
      </c>
      <c r="B195" s="82" t="s">
        <v>421</v>
      </c>
      <c r="C195" s="60">
        <v>192</v>
      </c>
      <c r="D195" s="73" t="s">
        <v>662</v>
      </c>
      <c r="E195" s="60" t="s">
        <v>318</v>
      </c>
      <c r="F195" s="62" t="s">
        <v>319</v>
      </c>
      <c r="G195" s="62" t="s">
        <v>663</v>
      </c>
      <c r="H195" s="60" t="s">
        <v>320</v>
      </c>
      <c r="I195" s="63" t="s">
        <v>179</v>
      </c>
      <c r="J195" s="99">
        <v>103.94</v>
      </c>
      <c r="K195" s="40">
        <v>3</v>
      </c>
      <c r="L195" s="26">
        <f t="shared" si="4"/>
        <v>2</v>
      </c>
      <c r="M195" s="27" t="str">
        <f t="shared" si="5"/>
        <v>OK</v>
      </c>
      <c r="N195" s="32"/>
      <c r="O195" s="32"/>
      <c r="P195" s="32"/>
      <c r="Q195" s="32"/>
      <c r="R195" s="32"/>
      <c r="S195" s="32"/>
      <c r="T195" s="32"/>
      <c r="U195" s="32">
        <v>1</v>
      </c>
      <c r="V195" s="32"/>
      <c r="W195" s="32"/>
      <c r="X195" s="32"/>
      <c r="Y195" s="32"/>
      <c r="Z195" s="32"/>
      <c r="AA195" s="32"/>
      <c r="AB195" s="32"/>
      <c r="AC195" s="32"/>
      <c r="AD195" s="32"/>
    </row>
    <row r="196" spans="1:30" ht="30" customHeight="1" x14ac:dyDescent="0.25">
      <c r="A196" s="215">
        <v>28</v>
      </c>
      <c r="B196" s="216" t="s">
        <v>553</v>
      </c>
      <c r="C196" s="64">
        <v>193</v>
      </c>
      <c r="D196" s="65" t="s">
        <v>427</v>
      </c>
      <c r="E196" s="64" t="s">
        <v>321</v>
      </c>
      <c r="F196" s="87" t="s">
        <v>664</v>
      </c>
      <c r="G196" s="87" t="s">
        <v>665</v>
      </c>
      <c r="H196" s="64" t="s">
        <v>25</v>
      </c>
      <c r="I196" s="67" t="s">
        <v>27</v>
      </c>
      <c r="J196" s="44">
        <v>4.25</v>
      </c>
      <c r="K196" s="40">
        <v>20</v>
      </c>
      <c r="L196" s="26">
        <f t="shared" si="4"/>
        <v>0</v>
      </c>
      <c r="M196" s="27" t="str">
        <f t="shared" si="5"/>
        <v>OK</v>
      </c>
      <c r="N196" s="32"/>
      <c r="O196" s="32"/>
      <c r="P196" s="32"/>
      <c r="Q196" s="32"/>
      <c r="R196" s="32"/>
      <c r="S196" s="32">
        <v>20</v>
      </c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</row>
    <row r="197" spans="1:30" ht="30" customHeight="1" x14ac:dyDescent="0.25">
      <c r="A197" s="215"/>
      <c r="B197" s="224"/>
      <c r="C197" s="64">
        <v>194</v>
      </c>
      <c r="D197" s="65" t="s">
        <v>427</v>
      </c>
      <c r="E197" s="64" t="s">
        <v>322</v>
      </c>
      <c r="F197" s="87" t="s">
        <v>666</v>
      </c>
      <c r="G197" s="87" t="s">
        <v>667</v>
      </c>
      <c r="H197" s="64" t="s">
        <v>25</v>
      </c>
      <c r="I197" s="67" t="s">
        <v>27</v>
      </c>
      <c r="J197" s="44">
        <v>4.25</v>
      </c>
      <c r="K197" s="40">
        <v>20</v>
      </c>
      <c r="L197" s="26">
        <f t="shared" ref="L197:L258" si="6">K197-(SUM(N197:AD197))</f>
        <v>0</v>
      </c>
      <c r="M197" s="27" t="str">
        <f t="shared" ref="M197:M258" si="7">IF(L197&lt;0,"ATENÇÃO","OK")</f>
        <v>OK</v>
      </c>
      <c r="N197" s="32"/>
      <c r="O197" s="32"/>
      <c r="P197" s="32"/>
      <c r="Q197" s="32"/>
      <c r="R197" s="32"/>
      <c r="S197" s="32">
        <v>20</v>
      </c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</row>
    <row r="198" spans="1:30" ht="30" customHeight="1" x14ac:dyDescent="0.25">
      <c r="A198" s="215"/>
      <c r="B198" s="224"/>
      <c r="C198" s="64">
        <v>195</v>
      </c>
      <c r="D198" s="65" t="s">
        <v>427</v>
      </c>
      <c r="E198" s="64" t="s">
        <v>323</v>
      </c>
      <c r="F198" s="87" t="s">
        <v>668</v>
      </c>
      <c r="G198" s="87" t="s">
        <v>669</v>
      </c>
      <c r="H198" s="64" t="s">
        <v>25</v>
      </c>
      <c r="I198" s="67" t="s">
        <v>27</v>
      </c>
      <c r="J198" s="44">
        <v>4.25</v>
      </c>
      <c r="K198" s="40">
        <v>20</v>
      </c>
      <c r="L198" s="26">
        <f t="shared" si="6"/>
        <v>0</v>
      </c>
      <c r="M198" s="27" t="str">
        <f t="shared" si="7"/>
        <v>OK</v>
      </c>
      <c r="N198" s="32"/>
      <c r="O198" s="32"/>
      <c r="P198" s="32"/>
      <c r="Q198" s="32"/>
      <c r="R198" s="32"/>
      <c r="S198" s="32">
        <v>20</v>
      </c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</row>
    <row r="199" spans="1:30" ht="30" customHeight="1" x14ac:dyDescent="0.25">
      <c r="A199" s="215"/>
      <c r="B199" s="224"/>
      <c r="C199" s="64">
        <v>196</v>
      </c>
      <c r="D199" s="65" t="s">
        <v>427</v>
      </c>
      <c r="E199" s="64" t="s">
        <v>324</v>
      </c>
      <c r="F199" s="87" t="s">
        <v>670</v>
      </c>
      <c r="G199" s="87" t="s">
        <v>671</v>
      </c>
      <c r="H199" s="64" t="s">
        <v>25</v>
      </c>
      <c r="I199" s="67" t="s">
        <v>27</v>
      </c>
      <c r="J199" s="44">
        <v>4.25</v>
      </c>
      <c r="K199" s="40">
        <v>20</v>
      </c>
      <c r="L199" s="26">
        <f t="shared" si="6"/>
        <v>0</v>
      </c>
      <c r="M199" s="27" t="str">
        <f t="shared" si="7"/>
        <v>OK</v>
      </c>
      <c r="N199" s="32"/>
      <c r="O199" s="32"/>
      <c r="P199" s="32"/>
      <c r="Q199" s="32"/>
      <c r="R199" s="32"/>
      <c r="S199" s="32">
        <v>20</v>
      </c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</row>
    <row r="200" spans="1:30" ht="30" customHeight="1" x14ac:dyDescent="0.25">
      <c r="A200" s="215"/>
      <c r="B200" s="224"/>
      <c r="C200" s="64">
        <v>197</v>
      </c>
      <c r="D200" s="65" t="s">
        <v>427</v>
      </c>
      <c r="E200" s="64" t="s">
        <v>325</v>
      </c>
      <c r="F200" s="87" t="s">
        <v>672</v>
      </c>
      <c r="G200" s="87" t="s">
        <v>673</v>
      </c>
      <c r="H200" s="64" t="s">
        <v>25</v>
      </c>
      <c r="I200" s="67" t="s">
        <v>27</v>
      </c>
      <c r="J200" s="44">
        <v>4.25</v>
      </c>
      <c r="K200" s="40">
        <v>20</v>
      </c>
      <c r="L200" s="26">
        <f t="shared" si="6"/>
        <v>0</v>
      </c>
      <c r="M200" s="27" t="str">
        <f t="shared" si="7"/>
        <v>OK</v>
      </c>
      <c r="N200" s="32"/>
      <c r="O200" s="32"/>
      <c r="P200" s="32"/>
      <c r="Q200" s="32"/>
      <c r="R200" s="32"/>
      <c r="S200" s="32">
        <v>20</v>
      </c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</row>
    <row r="201" spans="1:30" ht="30" customHeight="1" x14ac:dyDescent="0.25">
      <c r="A201" s="215"/>
      <c r="B201" s="224"/>
      <c r="C201" s="64">
        <v>198</v>
      </c>
      <c r="D201" s="65" t="s">
        <v>427</v>
      </c>
      <c r="E201" s="64" t="s">
        <v>326</v>
      </c>
      <c r="F201" s="87" t="s">
        <v>674</v>
      </c>
      <c r="G201" s="87" t="s">
        <v>675</v>
      </c>
      <c r="H201" s="64" t="s">
        <v>25</v>
      </c>
      <c r="I201" s="67" t="s">
        <v>27</v>
      </c>
      <c r="J201" s="44">
        <v>4.25</v>
      </c>
      <c r="K201" s="40">
        <v>20</v>
      </c>
      <c r="L201" s="26">
        <f t="shared" si="6"/>
        <v>0</v>
      </c>
      <c r="M201" s="27" t="str">
        <f t="shared" si="7"/>
        <v>OK</v>
      </c>
      <c r="N201" s="32"/>
      <c r="O201" s="32"/>
      <c r="P201" s="32"/>
      <c r="Q201" s="32"/>
      <c r="R201" s="32"/>
      <c r="S201" s="32">
        <v>20</v>
      </c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</row>
    <row r="202" spans="1:30" ht="30" customHeight="1" x14ac:dyDescent="0.25">
      <c r="A202" s="215"/>
      <c r="B202" s="217"/>
      <c r="C202" s="64">
        <v>199</v>
      </c>
      <c r="D202" s="65" t="s">
        <v>427</v>
      </c>
      <c r="E202" s="64" t="s">
        <v>327</v>
      </c>
      <c r="F202" s="87" t="s">
        <v>328</v>
      </c>
      <c r="G202" s="87" t="s">
        <v>676</v>
      </c>
      <c r="H202" s="64" t="s">
        <v>25</v>
      </c>
      <c r="I202" s="67" t="s">
        <v>27</v>
      </c>
      <c r="J202" s="44">
        <v>1.04</v>
      </c>
      <c r="K202" s="40"/>
      <c r="L202" s="26">
        <f t="shared" si="6"/>
        <v>0</v>
      </c>
      <c r="M202" s="27" t="str">
        <f t="shared" si="7"/>
        <v>OK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</row>
    <row r="203" spans="1:30" ht="30" customHeight="1" x14ac:dyDescent="0.25">
      <c r="A203" s="225">
        <v>29</v>
      </c>
      <c r="B203" s="225" t="s">
        <v>553</v>
      </c>
      <c r="C203" s="60">
        <v>200</v>
      </c>
      <c r="D203" s="61" t="s">
        <v>422</v>
      </c>
      <c r="E203" s="60" t="s">
        <v>329</v>
      </c>
      <c r="F203" s="62" t="s">
        <v>330</v>
      </c>
      <c r="G203" s="62" t="s">
        <v>677</v>
      </c>
      <c r="H203" s="60" t="s">
        <v>25</v>
      </c>
      <c r="I203" s="63" t="s">
        <v>27</v>
      </c>
      <c r="J203" s="43">
        <v>0.99</v>
      </c>
      <c r="K203" s="40">
        <v>100</v>
      </c>
      <c r="L203" s="26">
        <f t="shared" si="6"/>
        <v>0</v>
      </c>
      <c r="M203" s="27" t="str">
        <f t="shared" si="7"/>
        <v>OK</v>
      </c>
      <c r="N203" s="32"/>
      <c r="O203" s="32"/>
      <c r="P203" s="32"/>
      <c r="Q203" s="32"/>
      <c r="R203" s="32">
        <v>100</v>
      </c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</row>
    <row r="204" spans="1:30" ht="30" customHeight="1" x14ac:dyDescent="0.25">
      <c r="A204" s="226"/>
      <c r="B204" s="226"/>
      <c r="C204" s="60">
        <v>201</v>
      </c>
      <c r="D204" s="61" t="s">
        <v>422</v>
      </c>
      <c r="E204" s="60" t="s">
        <v>331</v>
      </c>
      <c r="F204" s="71" t="s">
        <v>332</v>
      </c>
      <c r="G204" s="71" t="s">
        <v>678</v>
      </c>
      <c r="H204" s="60" t="s">
        <v>25</v>
      </c>
      <c r="I204" s="63" t="s">
        <v>27</v>
      </c>
      <c r="J204" s="43">
        <v>1.83</v>
      </c>
      <c r="K204" s="40"/>
      <c r="L204" s="26">
        <f t="shared" si="6"/>
        <v>0</v>
      </c>
      <c r="M204" s="27" t="str">
        <f t="shared" si="7"/>
        <v>OK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</row>
    <row r="205" spans="1:30" ht="30" customHeight="1" x14ac:dyDescent="0.25">
      <c r="A205" s="226"/>
      <c r="B205" s="226"/>
      <c r="C205" s="60">
        <v>202</v>
      </c>
      <c r="D205" s="61" t="s">
        <v>422</v>
      </c>
      <c r="E205" s="60" t="s">
        <v>333</v>
      </c>
      <c r="F205" s="70" t="s">
        <v>334</v>
      </c>
      <c r="G205" s="70" t="s">
        <v>679</v>
      </c>
      <c r="H205" s="60" t="s">
        <v>25</v>
      </c>
      <c r="I205" s="63" t="s">
        <v>27</v>
      </c>
      <c r="J205" s="43">
        <v>2.4300000000000002</v>
      </c>
      <c r="K205" s="41">
        <v>300</v>
      </c>
      <c r="L205" s="26">
        <f t="shared" si="6"/>
        <v>0</v>
      </c>
      <c r="M205" s="27" t="str">
        <f t="shared" si="7"/>
        <v>OK</v>
      </c>
      <c r="N205" s="32"/>
      <c r="O205" s="32"/>
      <c r="P205" s="32"/>
      <c r="Q205" s="32"/>
      <c r="R205" s="32">
        <v>300</v>
      </c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</row>
    <row r="206" spans="1:30" ht="30" customHeight="1" x14ac:dyDescent="0.25">
      <c r="A206" s="226"/>
      <c r="B206" s="226"/>
      <c r="C206" s="60">
        <v>203</v>
      </c>
      <c r="D206" s="61" t="s">
        <v>422</v>
      </c>
      <c r="E206" s="60" t="s">
        <v>335</v>
      </c>
      <c r="F206" s="78" t="s">
        <v>336</v>
      </c>
      <c r="G206" s="78" t="s">
        <v>680</v>
      </c>
      <c r="H206" s="60" t="s">
        <v>25</v>
      </c>
      <c r="I206" s="63" t="s">
        <v>27</v>
      </c>
      <c r="J206" s="43">
        <v>9.2799999999999994</v>
      </c>
      <c r="K206" s="40"/>
      <c r="L206" s="26">
        <f t="shared" si="6"/>
        <v>0</v>
      </c>
      <c r="M206" s="27" t="str">
        <f t="shared" si="7"/>
        <v>OK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</row>
    <row r="207" spans="1:30" ht="30" customHeight="1" x14ac:dyDescent="0.25">
      <c r="A207" s="226"/>
      <c r="B207" s="226"/>
      <c r="C207" s="60">
        <v>204</v>
      </c>
      <c r="D207" s="61" t="s">
        <v>422</v>
      </c>
      <c r="E207" s="60" t="s">
        <v>681</v>
      </c>
      <c r="F207" s="78" t="s">
        <v>682</v>
      </c>
      <c r="G207" s="78" t="s">
        <v>683</v>
      </c>
      <c r="H207" s="60" t="s">
        <v>40</v>
      </c>
      <c r="I207" s="63" t="s">
        <v>27</v>
      </c>
      <c r="J207" s="43">
        <v>7.09</v>
      </c>
      <c r="K207" s="40">
        <v>20</v>
      </c>
      <c r="L207" s="26">
        <f t="shared" si="6"/>
        <v>20</v>
      </c>
      <c r="M207" s="27" t="str">
        <f t="shared" si="7"/>
        <v>OK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</row>
    <row r="208" spans="1:30" ht="30" customHeight="1" x14ac:dyDescent="0.25">
      <c r="A208" s="227"/>
      <c r="B208" s="227"/>
      <c r="C208" s="60">
        <v>205</v>
      </c>
      <c r="D208" s="61" t="s">
        <v>422</v>
      </c>
      <c r="E208" s="60" t="s">
        <v>337</v>
      </c>
      <c r="F208" s="78" t="s">
        <v>338</v>
      </c>
      <c r="G208" s="78" t="s">
        <v>684</v>
      </c>
      <c r="H208" s="60" t="s">
        <v>25</v>
      </c>
      <c r="I208" s="63" t="s">
        <v>27</v>
      </c>
      <c r="J208" s="43">
        <v>11.4</v>
      </c>
      <c r="K208" s="40">
        <v>50</v>
      </c>
      <c r="L208" s="26">
        <f t="shared" si="6"/>
        <v>50</v>
      </c>
      <c r="M208" s="27" t="str">
        <f t="shared" si="7"/>
        <v>OK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</row>
    <row r="209" spans="1:30" ht="30" customHeight="1" x14ac:dyDescent="0.25">
      <c r="A209" s="216">
        <v>30</v>
      </c>
      <c r="B209" s="216" t="s">
        <v>421</v>
      </c>
      <c r="C209" s="64">
        <v>206</v>
      </c>
      <c r="D209" s="65" t="s">
        <v>427</v>
      </c>
      <c r="E209" s="64" t="s">
        <v>339</v>
      </c>
      <c r="F209" s="66" t="s">
        <v>340</v>
      </c>
      <c r="G209" s="66" t="s">
        <v>685</v>
      </c>
      <c r="H209" s="64" t="s">
        <v>25</v>
      </c>
      <c r="I209" s="67" t="s">
        <v>27</v>
      </c>
      <c r="J209" s="44">
        <v>15.5</v>
      </c>
      <c r="K209" s="40">
        <v>2</v>
      </c>
      <c r="L209" s="26">
        <f t="shared" si="6"/>
        <v>0</v>
      </c>
      <c r="M209" s="27" t="str">
        <f t="shared" si="7"/>
        <v>OK</v>
      </c>
      <c r="N209" s="32"/>
      <c r="O209" s="32"/>
      <c r="P209" s="32"/>
      <c r="Q209" s="32"/>
      <c r="R209" s="32"/>
      <c r="S209" s="32"/>
      <c r="T209" s="32"/>
      <c r="U209" s="32">
        <v>2</v>
      </c>
      <c r="V209" s="32"/>
      <c r="W209" s="32"/>
      <c r="X209" s="32"/>
      <c r="Y209" s="32"/>
      <c r="Z209" s="32"/>
      <c r="AA209" s="32"/>
      <c r="AB209" s="32"/>
      <c r="AC209" s="32"/>
      <c r="AD209" s="32"/>
    </row>
    <row r="210" spans="1:30" ht="30" customHeight="1" x14ac:dyDescent="0.25">
      <c r="A210" s="224"/>
      <c r="B210" s="224"/>
      <c r="C210" s="64">
        <v>207</v>
      </c>
      <c r="D210" s="65" t="s">
        <v>427</v>
      </c>
      <c r="E210" s="64" t="s">
        <v>341</v>
      </c>
      <c r="F210" s="68" t="s">
        <v>342</v>
      </c>
      <c r="G210" s="68" t="s">
        <v>686</v>
      </c>
      <c r="H210" s="64" t="s">
        <v>25</v>
      </c>
      <c r="I210" s="67" t="s">
        <v>27</v>
      </c>
      <c r="J210" s="44">
        <v>4.42</v>
      </c>
      <c r="K210" s="40">
        <v>10</v>
      </c>
      <c r="L210" s="26">
        <f t="shared" si="6"/>
        <v>0</v>
      </c>
      <c r="M210" s="27" t="str">
        <f t="shared" si="7"/>
        <v>OK</v>
      </c>
      <c r="N210" s="32"/>
      <c r="O210" s="32"/>
      <c r="P210" s="32"/>
      <c r="Q210" s="32"/>
      <c r="R210" s="32"/>
      <c r="S210" s="32"/>
      <c r="T210" s="32">
        <v>10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</row>
    <row r="211" spans="1:30" ht="30" customHeight="1" x14ac:dyDescent="0.25">
      <c r="A211" s="224"/>
      <c r="B211" s="224"/>
      <c r="C211" s="64">
        <v>208</v>
      </c>
      <c r="D211" s="65" t="s">
        <v>427</v>
      </c>
      <c r="E211" s="64" t="s">
        <v>343</v>
      </c>
      <c r="F211" s="68" t="s">
        <v>344</v>
      </c>
      <c r="G211" s="68" t="s">
        <v>687</v>
      </c>
      <c r="H211" s="64" t="s">
        <v>25</v>
      </c>
      <c r="I211" s="67" t="s">
        <v>27</v>
      </c>
      <c r="J211" s="44">
        <v>0.72</v>
      </c>
      <c r="K211" s="50"/>
      <c r="L211" s="26">
        <f t="shared" si="6"/>
        <v>0</v>
      </c>
      <c r="M211" s="27" t="str">
        <f t="shared" si="7"/>
        <v>OK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</row>
    <row r="212" spans="1:30" ht="30" customHeight="1" x14ac:dyDescent="0.25">
      <c r="A212" s="224"/>
      <c r="B212" s="224"/>
      <c r="C212" s="64">
        <v>209</v>
      </c>
      <c r="D212" s="65" t="s">
        <v>422</v>
      </c>
      <c r="E212" s="64" t="s">
        <v>345</v>
      </c>
      <c r="F212" s="66" t="s">
        <v>346</v>
      </c>
      <c r="G212" s="66" t="s">
        <v>688</v>
      </c>
      <c r="H212" s="64" t="s">
        <v>25</v>
      </c>
      <c r="I212" s="67" t="s">
        <v>27</v>
      </c>
      <c r="J212" s="44">
        <v>1.39</v>
      </c>
      <c r="K212" s="50">
        <v>30</v>
      </c>
      <c r="L212" s="26">
        <f t="shared" si="6"/>
        <v>0</v>
      </c>
      <c r="M212" s="27" t="str">
        <f t="shared" si="7"/>
        <v>OK</v>
      </c>
      <c r="N212" s="32"/>
      <c r="O212" s="32"/>
      <c r="P212" s="32"/>
      <c r="Q212" s="32"/>
      <c r="R212" s="32"/>
      <c r="S212" s="32"/>
      <c r="T212" s="32">
        <v>15</v>
      </c>
      <c r="U212" s="32">
        <v>15</v>
      </c>
      <c r="V212" s="32"/>
      <c r="W212" s="32"/>
      <c r="X212" s="32"/>
      <c r="Y212" s="32"/>
      <c r="Z212" s="32"/>
      <c r="AA212" s="32"/>
      <c r="AB212" s="32"/>
      <c r="AC212" s="32"/>
      <c r="AD212" s="32"/>
    </row>
    <row r="213" spans="1:30" ht="30" customHeight="1" x14ac:dyDescent="0.25">
      <c r="A213" s="224"/>
      <c r="B213" s="224"/>
      <c r="C213" s="64">
        <v>210</v>
      </c>
      <c r="D213" s="65" t="s">
        <v>422</v>
      </c>
      <c r="E213" s="64" t="s">
        <v>347</v>
      </c>
      <c r="F213" s="66" t="s">
        <v>348</v>
      </c>
      <c r="G213" s="66" t="s">
        <v>689</v>
      </c>
      <c r="H213" s="64" t="s">
        <v>25</v>
      </c>
      <c r="I213" s="67" t="s">
        <v>27</v>
      </c>
      <c r="J213" s="44">
        <v>1.49</v>
      </c>
      <c r="K213" s="50">
        <v>50</v>
      </c>
      <c r="L213" s="26">
        <f t="shared" si="6"/>
        <v>0</v>
      </c>
      <c r="M213" s="27" t="str">
        <f t="shared" si="7"/>
        <v>OK</v>
      </c>
      <c r="N213" s="32"/>
      <c r="O213" s="32"/>
      <c r="P213" s="32"/>
      <c r="Q213" s="32"/>
      <c r="R213" s="32"/>
      <c r="S213" s="32"/>
      <c r="T213" s="32">
        <v>30</v>
      </c>
      <c r="U213" s="32">
        <v>20</v>
      </c>
      <c r="V213" s="32"/>
      <c r="W213" s="32"/>
      <c r="X213" s="32"/>
      <c r="Y213" s="32"/>
      <c r="Z213" s="32"/>
      <c r="AA213" s="32"/>
      <c r="AB213" s="32"/>
      <c r="AC213" s="32"/>
      <c r="AD213" s="32"/>
    </row>
    <row r="214" spans="1:30" ht="30" customHeight="1" x14ac:dyDescent="0.25">
      <c r="A214" s="224"/>
      <c r="B214" s="217"/>
      <c r="C214" s="64">
        <v>211</v>
      </c>
      <c r="D214" s="65" t="s">
        <v>422</v>
      </c>
      <c r="E214" s="64" t="s">
        <v>349</v>
      </c>
      <c r="F214" s="66" t="s">
        <v>350</v>
      </c>
      <c r="G214" s="66" t="s">
        <v>690</v>
      </c>
      <c r="H214" s="64" t="s">
        <v>25</v>
      </c>
      <c r="I214" s="67" t="s">
        <v>27</v>
      </c>
      <c r="J214" s="44">
        <v>25.23</v>
      </c>
      <c r="K214" s="50">
        <v>2</v>
      </c>
      <c r="L214" s="26">
        <f t="shared" si="6"/>
        <v>0</v>
      </c>
      <c r="M214" s="27" t="str">
        <f t="shared" si="7"/>
        <v>OK</v>
      </c>
      <c r="N214" s="32"/>
      <c r="O214" s="32"/>
      <c r="P214" s="32"/>
      <c r="Q214" s="32"/>
      <c r="R214" s="32"/>
      <c r="S214" s="32"/>
      <c r="T214" s="32">
        <v>2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</row>
    <row r="215" spans="1:30" ht="30" customHeight="1" x14ac:dyDescent="0.25">
      <c r="A215" s="228">
        <v>31</v>
      </c>
      <c r="B215" s="228" t="s">
        <v>450</v>
      </c>
      <c r="C215" s="60">
        <v>212</v>
      </c>
      <c r="D215" s="61" t="s">
        <v>427</v>
      </c>
      <c r="E215" s="77" t="s">
        <v>351</v>
      </c>
      <c r="F215" s="62" t="s">
        <v>352</v>
      </c>
      <c r="G215" s="62" t="s">
        <v>691</v>
      </c>
      <c r="H215" s="60" t="s">
        <v>33</v>
      </c>
      <c r="I215" s="63" t="s">
        <v>27</v>
      </c>
      <c r="J215" s="43">
        <v>2</v>
      </c>
      <c r="K215" s="50">
        <v>6</v>
      </c>
      <c r="L215" s="26">
        <f t="shared" si="6"/>
        <v>6</v>
      </c>
      <c r="M215" s="27" t="str">
        <f t="shared" si="7"/>
        <v>OK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</row>
    <row r="216" spans="1:30" ht="30" customHeight="1" x14ac:dyDescent="0.25">
      <c r="A216" s="229"/>
      <c r="B216" s="229"/>
      <c r="C216" s="60">
        <v>213</v>
      </c>
      <c r="D216" s="61" t="s">
        <v>427</v>
      </c>
      <c r="E216" s="77" t="s">
        <v>353</v>
      </c>
      <c r="F216" s="62" t="s">
        <v>354</v>
      </c>
      <c r="G216" s="62" t="s">
        <v>691</v>
      </c>
      <c r="H216" s="60" t="s">
        <v>33</v>
      </c>
      <c r="I216" s="63" t="s">
        <v>27</v>
      </c>
      <c r="J216" s="43">
        <v>1.53</v>
      </c>
      <c r="K216" s="40"/>
      <c r="L216" s="26">
        <f t="shared" si="6"/>
        <v>0</v>
      </c>
      <c r="M216" s="27" t="str">
        <f t="shared" si="7"/>
        <v>OK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</row>
    <row r="217" spans="1:30" ht="30" customHeight="1" x14ac:dyDescent="0.25">
      <c r="A217" s="229"/>
      <c r="B217" s="229"/>
      <c r="C217" s="60">
        <v>214</v>
      </c>
      <c r="D217" s="61" t="s">
        <v>427</v>
      </c>
      <c r="E217" s="60" t="s">
        <v>355</v>
      </c>
      <c r="F217" s="62" t="s">
        <v>356</v>
      </c>
      <c r="G217" s="62" t="s">
        <v>692</v>
      </c>
      <c r="H217" s="60" t="s">
        <v>33</v>
      </c>
      <c r="I217" s="60" t="s">
        <v>27</v>
      </c>
      <c r="J217" s="43">
        <v>4.0999999999999996</v>
      </c>
      <c r="K217" s="40"/>
      <c r="L217" s="26">
        <f t="shared" si="6"/>
        <v>0</v>
      </c>
      <c r="M217" s="27" t="str">
        <f t="shared" si="7"/>
        <v>OK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</row>
    <row r="218" spans="1:30" ht="30" customHeight="1" x14ac:dyDescent="0.25">
      <c r="A218" s="229"/>
      <c r="B218" s="229"/>
      <c r="C218" s="60">
        <v>215</v>
      </c>
      <c r="D218" s="61" t="s">
        <v>427</v>
      </c>
      <c r="E218" s="60" t="s">
        <v>357</v>
      </c>
      <c r="F218" s="62" t="s">
        <v>693</v>
      </c>
      <c r="G218" s="62" t="s">
        <v>694</v>
      </c>
      <c r="H218" s="60" t="s">
        <v>25</v>
      </c>
      <c r="I218" s="63" t="s">
        <v>27</v>
      </c>
      <c r="J218" s="43">
        <v>1</v>
      </c>
      <c r="K218" s="40">
        <v>20</v>
      </c>
      <c r="L218" s="26">
        <f t="shared" si="6"/>
        <v>20</v>
      </c>
      <c r="M218" s="27" t="str">
        <f t="shared" si="7"/>
        <v>OK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</row>
    <row r="219" spans="1:30" ht="30" customHeight="1" x14ac:dyDescent="0.25">
      <c r="A219" s="229"/>
      <c r="B219" s="229"/>
      <c r="C219" s="60">
        <v>216</v>
      </c>
      <c r="D219" s="61" t="s">
        <v>427</v>
      </c>
      <c r="E219" s="60" t="s">
        <v>358</v>
      </c>
      <c r="F219" s="62" t="s">
        <v>695</v>
      </c>
      <c r="G219" s="62" t="s">
        <v>694</v>
      </c>
      <c r="H219" s="60" t="s">
        <v>25</v>
      </c>
      <c r="I219" s="63" t="s">
        <v>27</v>
      </c>
      <c r="J219" s="43">
        <v>0.35</v>
      </c>
      <c r="K219" s="40"/>
      <c r="L219" s="26">
        <f t="shared" si="6"/>
        <v>0</v>
      </c>
      <c r="M219" s="27" t="str">
        <f t="shared" si="7"/>
        <v>OK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</row>
    <row r="220" spans="1:30" ht="30" customHeight="1" x14ac:dyDescent="0.25">
      <c r="A220" s="229"/>
      <c r="B220" s="229"/>
      <c r="C220" s="60">
        <v>217</v>
      </c>
      <c r="D220" s="61" t="s">
        <v>427</v>
      </c>
      <c r="E220" s="60" t="s">
        <v>359</v>
      </c>
      <c r="F220" s="62" t="s">
        <v>696</v>
      </c>
      <c r="G220" s="62" t="s">
        <v>694</v>
      </c>
      <c r="H220" s="60" t="s">
        <v>25</v>
      </c>
      <c r="I220" s="63" t="s">
        <v>27</v>
      </c>
      <c r="J220" s="43">
        <v>1.8</v>
      </c>
      <c r="K220" s="40"/>
      <c r="L220" s="26">
        <f t="shared" si="6"/>
        <v>0</v>
      </c>
      <c r="M220" s="27" t="str">
        <f t="shared" si="7"/>
        <v>OK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</row>
    <row r="221" spans="1:30" ht="30" customHeight="1" x14ac:dyDescent="0.25">
      <c r="A221" s="229"/>
      <c r="B221" s="229"/>
      <c r="C221" s="60">
        <v>218</v>
      </c>
      <c r="D221" s="61" t="s">
        <v>424</v>
      </c>
      <c r="E221" s="60" t="s">
        <v>360</v>
      </c>
      <c r="F221" s="62" t="s">
        <v>774</v>
      </c>
      <c r="G221" s="62" t="s">
        <v>697</v>
      </c>
      <c r="H221" s="60" t="s">
        <v>25</v>
      </c>
      <c r="I221" s="63" t="s">
        <v>27</v>
      </c>
      <c r="J221" s="43">
        <v>2</v>
      </c>
      <c r="K221" s="40"/>
      <c r="L221" s="26">
        <f t="shared" si="6"/>
        <v>0</v>
      </c>
      <c r="M221" s="27" t="str">
        <f t="shared" si="7"/>
        <v>OK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</row>
    <row r="222" spans="1:30" ht="30" customHeight="1" x14ac:dyDescent="0.25">
      <c r="A222" s="229"/>
      <c r="B222" s="229"/>
      <c r="C222" s="60">
        <v>219</v>
      </c>
      <c r="D222" s="61" t="s">
        <v>427</v>
      </c>
      <c r="E222" s="60" t="s">
        <v>361</v>
      </c>
      <c r="F222" s="62" t="s">
        <v>362</v>
      </c>
      <c r="G222" s="62" t="s">
        <v>697</v>
      </c>
      <c r="H222" s="60" t="s">
        <v>25</v>
      </c>
      <c r="I222" s="63" t="s">
        <v>27</v>
      </c>
      <c r="J222" s="43">
        <v>3.81</v>
      </c>
      <c r="K222" s="40">
        <v>30</v>
      </c>
      <c r="L222" s="26">
        <f t="shared" si="6"/>
        <v>30</v>
      </c>
      <c r="M222" s="27" t="str">
        <f t="shared" si="7"/>
        <v>OK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</row>
    <row r="223" spans="1:30" ht="30" customHeight="1" x14ac:dyDescent="0.25">
      <c r="A223" s="229"/>
      <c r="B223" s="229"/>
      <c r="C223" s="60">
        <v>220</v>
      </c>
      <c r="D223" s="61" t="s">
        <v>427</v>
      </c>
      <c r="E223" s="60" t="s">
        <v>363</v>
      </c>
      <c r="F223" s="62" t="s">
        <v>364</v>
      </c>
      <c r="G223" s="62" t="s">
        <v>698</v>
      </c>
      <c r="H223" s="60" t="s">
        <v>25</v>
      </c>
      <c r="I223" s="88" t="s">
        <v>27</v>
      </c>
      <c r="J223" s="43">
        <v>22.1</v>
      </c>
      <c r="K223" s="40"/>
      <c r="L223" s="26">
        <f t="shared" si="6"/>
        <v>0</v>
      </c>
      <c r="M223" s="27" t="str">
        <f t="shared" si="7"/>
        <v>OK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</row>
    <row r="224" spans="1:30" ht="30" customHeight="1" x14ac:dyDescent="0.25">
      <c r="A224" s="229"/>
      <c r="B224" s="229"/>
      <c r="C224" s="60">
        <v>221</v>
      </c>
      <c r="D224" s="61" t="s">
        <v>427</v>
      </c>
      <c r="E224" s="60" t="s">
        <v>365</v>
      </c>
      <c r="F224" s="62" t="s">
        <v>366</v>
      </c>
      <c r="G224" s="62" t="s">
        <v>699</v>
      </c>
      <c r="H224" s="60" t="s">
        <v>25</v>
      </c>
      <c r="I224" s="88" t="s">
        <v>27</v>
      </c>
      <c r="J224" s="99">
        <v>1.04</v>
      </c>
      <c r="K224" s="40"/>
      <c r="L224" s="26">
        <f t="shared" si="6"/>
        <v>0</v>
      </c>
      <c r="M224" s="27" t="str">
        <f t="shared" si="7"/>
        <v>OK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</row>
    <row r="225" spans="1:30" ht="30" customHeight="1" x14ac:dyDescent="0.25">
      <c r="A225" s="229"/>
      <c r="B225" s="229"/>
      <c r="C225" s="60">
        <v>222</v>
      </c>
      <c r="D225" s="61" t="s">
        <v>427</v>
      </c>
      <c r="E225" s="60" t="s">
        <v>367</v>
      </c>
      <c r="F225" s="62" t="s">
        <v>368</v>
      </c>
      <c r="G225" s="62" t="s">
        <v>700</v>
      </c>
      <c r="H225" s="60" t="s">
        <v>28</v>
      </c>
      <c r="I225" s="88" t="s">
        <v>27</v>
      </c>
      <c r="J225" s="99">
        <v>3</v>
      </c>
      <c r="K225" s="51"/>
      <c r="L225" s="26">
        <f t="shared" si="6"/>
        <v>0</v>
      </c>
      <c r="M225" s="27" t="str">
        <f t="shared" si="7"/>
        <v>OK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</row>
    <row r="226" spans="1:30" ht="30" customHeight="1" x14ac:dyDescent="0.25">
      <c r="A226" s="229"/>
      <c r="B226" s="229"/>
      <c r="C226" s="60">
        <v>223</v>
      </c>
      <c r="D226" s="73" t="s">
        <v>427</v>
      </c>
      <c r="E226" s="60" t="s">
        <v>701</v>
      </c>
      <c r="F226" s="62" t="s">
        <v>369</v>
      </c>
      <c r="G226" s="62" t="s">
        <v>702</v>
      </c>
      <c r="H226" s="60" t="s">
        <v>25</v>
      </c>
      <c r="I226" s="88" t="s">
        <v>27</v>
      </c>
      <c r="J226" s="99">
        <v>0.5</v>
      </c>
      <c r="K226" s="40">
        <v>200</v>
      </c>
      <c r="L226" s="26">
        <f t="shared" si="6"/>
        <v>200</v>
      </c>
      <c r="M226" s="27" t="str">
        <f t="shared" si="7"/>
        <v>OK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</row>
    <row r="227" spans="1:30" ht="30" customHeight="1" x14ac:dyDescent="0.25">
      <c r="A227" s="229"/>
      <c r="B227" s="229"/>
      <c r="C227" s="60">
        <v>224</v>
      </c>
      <c r="D227" s="61" t="s">
        <v>427</v>
      </c>
      <c r="E227" s="60" t="s">
        <v>370</v>
      </c>
      <c r="F227" s="62" t="s">
        <v>371</v>
      </c>
      <c r="G227" s="62" t="s">
        <v>703</v>
      </c>
      <c r="H227" s="60" t="s">
        <v>40</v>
      </c>
      <c r="I227" s="88" t="s">
        <v>27</v>
      </c>
      <c r="J227" s="99">
        <v>14</v>
      </c>
      <c r="K227" s="40"/>
      <c r="L227" s="26">
        <f t="shared" si="6"/>
        <v>0</v>
      </c>
      <c r="M227" s="27" t="str">
        <f t="shared" si="7"/>
        <v>OK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</row>
    <row r="228" spans="1:30" ht="30" customHeight="1" x14ac:dyDescent="0.25">
      <c r="A228" s="229"/>
      <c r="B228" s="229"/>
      <c r="C228" s="60">
        <v>225</v>
      </c>
      <c r="D228" s="73" t="s">
        <v>704</v>
      </c>
      <c r="E228" s="60" t="s">
        <v>372</v>
      </c>
      <c r="F228" s="62" t="s">
        <v>775</v>
      </c>
      <c r="G228" s="62" t="s">
        <v>705</v>
      </c>
      <c r="H228" s="60" t="s">
        <v>25</v>
      </c>
      <c r="I228" s="63" t="s">
        <v>373</v>
      </c>
      <c r="J228" s="99">
        <v>0.49</v>
      </c>
      <c r="K228" s="40"/>
      <c r="L228" s="26">
        <f t="shared" si="6"/>
        <v>0</v>
      </c>
      <c r="M228" s="27" t="str">
        <f t="shared" si="7"/>
        <v>OK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</row>
    <row r="229" spans="1:30" ht="30" customHeight="1" x14ac:dyDescent="0.25">
      <c r="A229" s="229"/>
      <c r="B229" s="229"/>
      <c r="C229" s="60">
        <v>226</v>
      </c>
      <c r="D229" s="61" t="s">
        <v>704</v>
      </c>
      <c r="E229" s="60" t="s">
        <v>374</v>
      </c>
      <c r="F229" s="62" t="s">
        <v>776</v>
      </c>
      <c r="G229" s="62" t="s">
        <v>705</v>
      </c>
      <c r="H229" s="60" t="s">
        <v>25</v>
      </c>
      <c r="I229" s="63" t="s">
        <v>373</v>
      </c>
      <c r="J229" s="99">
        <v>0.49</v>
      </c>
      <c r="K229" s="40"/>
      <c r="L229" s="26">
        <f t="shared" si="6"/>
        <v>0</v>
      </c>
      <c r="M229" s="27" t="str">
        <f t="shared" si="7"/>
        <v>OK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</row>
    <row r="230" spans="1:30" ht="30" customHeight="1" x14ac:dyDescent="0.25">
      <c r="A230" s="229"/>
      <c r="B230" s="229"/>
      <c r="C230" s="60">
        <v>227</v>
      </c>
      <c r="D230" s="61" t="s">
        <v>704</v>
      </c>
      <c r="E230" s="60" t="s">
        <v>375</v>
      </c>
      <c r="F230" s="62" t="s">
        <v>777</v>
      </c>
      <c r="G230" s="62" t="s">
        <v>705</v>
      </c>
      <c r="H230" s="60" t="s">
        <v>25</v>
      </c>
      <c r="I230" s="63" t="s">
        <v>373</v>
      </c>
      <c r="J230" s="99">
        <v>0.49</v>
      </c>
      <c r="K230" s="48"/>
      <c r="L230" s="26">
        <f t="shared" si="6"/>
        <v>0</v>
      </c>
      <c r="M230" s="27" t="str">
        <f t="shared" si="7"/>
        <v>OK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</row>
    <row r="231" spans="1:30" ht="30" customHeight="1" x14ac:dyDescent="0.25">
      <c r="A231" s="229"/>
      <c r="B231" s="229"/>
      <c r="C231" s="60">
        <v>228</v>
      </c>
      <c r="D231" s="61" t="s">
        <v>704</v>
      </c>
      <c r="E231" s="60" t="s">
        <v>376</v>
      </c>
      <c r="F231" s="62" t="s">
        <v>778</v>
      </c>
      <c r="G231" s="62" t="s">
        <v>705</v>
      </c>
      <c r="H231" s="60" t="s">
        <v>25</v>
      </c>
      <c r="I231" s="63" t="s">
        <v>373</v>
      </c>
      <c r="J231" s="99">
        <v>0.49</v>
      </c>
      <c r="K231" s="40"/>
      <c r="L231" s="26">
        <f t="shared" si="6"/>
        <v>0</v>
      </c>
      <c r="M231" s="27" t="str">
        <f t="shared" si="7"/>
        <v>OK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</row>
    <row r="232" spans="1:30" ht="30" customHeight="1" x14ac:dyDescent="0.25">
      <c r="A232" s="229"/>
      <c r="B232" s="229"/>
      <c r="C232" s="60">
        <v>229</v>
      </c>
      <c r="D232" s="61" t="s">
        <v>704</v>
      </c>
      <c r="E232" s="60" t="s">
        <v>377</v>
      </c>
      <c r="F232" s="62" t="s">
        <v>779</v>
      </c>
      <c r="G232" s="62" t="s">
        <v>705</v>
      </c>
      <c r="H232" s="60" t="s">
        <v>25</v>
      </c>
      <c r="I232" s="63" t="s">
        <v>373</v>
      </c>
      <c r="J232" s="99">
        <v>0.49</v>
      </c>
      <c r="K232" s="40"/>
      <c r="L232" s="26">
        <f t="shared" si="6"/>
        <v>0</v>
      </c>
      <c r="M232" s="27" t="str">
        <f t="shared" si="7"/>
        <v>OK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</row>
    <row r="233" spans="1:30" ht="30" customHeight="1" x14ac:dyDescent="0.25">
      <c r="A233" s="229"/>
      <c r="B233" s="229"/>
      <c r="C233" s="60">
        <v>230</v>
      </c>
      <c r="D233" s="61" t="s">
        <v>704</v>
      </c>
      <c r="E233" s="60" t="s">
        <v>378</v>
      </c>
      <c r="F233" s="62" t="s">
        <v>780</v>
      </c>
      <c r="G233" s="62" t="s">
        <v>705</v>
      </c>
      <c r="H233" s="60" t="s">
        <v>25</v>
      </c>
      <c r="I233" s="63" t="s">
        <v>373</v>
      </c>
      <c r="J233" s="99">
        <v>0.49</v>
      </c>
      <c r="K233" s="40"/>
      <c r="L233" s="26">
        <f t="shared" si="6"/>
        <v>0</v>
      </c>
      <c r="M233" s="27" t="str">
        <f t="shared" si="7"/>
        <v>OK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</row>
    <row r="234" spans="1:30" ht="30" customHeight="1" x14ac:dyDescent="0.25">
      <c r="A234" s="229"/>
      <c r="B234" s="229"/>
      <c r="C234" s="60">
        <v>231</v>
      </c>
      <c r="D234" s="61" t="s">
        <v>704</v>
      </c>
      <c r="E234" s="60" t="s">
        <v>379</v>
      </c>
      <c r="F234" s="62" t="s">
        <v>380</v>
      </c>
      <c r="G234" s="62" t="s">
        <v>706</v>
      </c>
      <c r="H234" s="60" t="s">
        <v>25</v>
      </c>
      <c r="I234" s="63" t="s">
        <v>373</v>
      </c>
      <c r="J234" s="99">
        <v>6</v>
      </c>
      <c r="K234" s="40"/>
      <c r="L234" s="26">
        <f t="shared" si="6"/>
        <v>0</v>
      </c>
      <c r="M234" s="2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</row>
    <row r="235" spans="1:30" ht="30" customHeight="1" x14ac:dyDescent="0.25">
      <c r="A235" s="229"/>
      <c r="B235" s="229"/>
      <c r="C235" s="60">
        <v>232</v>
      </c>
      <c r="D235" s="61" t="s">
        <v>704</v>
      </c>
      <c r="E235" s="60" t="s">
        <v>381</v>
      </c>
      <c r="F235" s="62" t="s">
        <v>382</v>
      </c>
      <c r="G235" s="62" t="s">
        <v>706</v>
      </c>
      <c r="H235" s="60" t="s">
        <v>25</v>
      </c>
      <c r="I235" s="63" t="s">
        <v>373</v>
      </c>
      <c r="J235" s="99">
        <v>2.6</v>
      </c>
      <c r="K235" s="48"/>
      <c r="L235" s="26">
        <f t="shared" si="6"/>
        <v>0</v>
      </c>
      <c r="M235" s="27" t="str">
        <f t="shared" si="7"/>
        <v>OK</v>
      </c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</row>
    <row r="236" spans="1:30" ht="30" customHeight="1" x14ac:dyDescent="0.25">
      <c r="A236" s="229"/>
      <c r="B236" s="229"/>
      <c r="C236" s="60">
        <v>233</v>
      </c>
      <c r="D236" s="61" t="s">
        <v>704</v>
      </c>
      <c r="E236" s="60" t="s">
        <v>383</v>
      </c>
      <c r="F236" s="62" t="s">
        <v>384</v>
      </c>
      <c r="G236" s="62" t="s">
        <v>706</v>
      </c>
      <c r="H236" s="60" t="s">
        <v>25</v>
      </c>
      <c r="I236" s="63" t="s">
        <v>373</v>
      </c>
      <c r="J236" s="99">
        <v>1.5</v>
      </c>
      <c r="K236" s="40"/>
      <c r="L236" s="26">
        <f t="shared" si="6"/>
        <v>0</v>
      </c>
      <c r="M236" s="27" t="str">
        <f t="shared" si="7"/>
        <v>OK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</row>
    <row r="237" spans="1:30" ht="30" customHeight="1" x14ac:dyDescent="0.25">
      <c r="A237" s="229"/>
      <c r="B237" s="229"/>
      <c r="C237" s="60">
        <v>234</v>
      </c>
      <c r="D237" s="61" t="s">
        <v>704</v>
      </c>
      <c r="E237" s="60" t="s">
        <v>707</v>
      </c>
      <c r="F237" s="62" t="s">
        <v>708</v>
      </c>
      <c r="G237" s="62" t="s">
        <v>706</v>
      </c>
      <c r="H237" s="60" t="s">
        <v>25</v>
      </c>
      <c r="I237" s="63" t="s">
        <v>373</v>
      </c>
      <c r="J237" s="99">
        <v>7.5</v>
      </c>
      <c r="K237" s="40"/>
      <c r="L237" s="26">
        <f t="shared" si="6"/>
        <v>0</v>
      </c>
      <c r="M237" s="27" t="str">
        <f t="shared" si="7"/>
        <v>OK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</row>
    <row r="238" spans="1:30" ht="30" customHeight="1" x14ac:dyDescent="0.25">
      <c r="A238" s="229"/>
      <c r="B238" s="229"/>
      <c r="C238" s="60">
        <v>235</v>
      </c>
      <c r="D238" s="61" t="s">
        <v>704</v>
      </c>
      <c r="E238" s="60" t="s">
        <v>709</v>
      </c>
      <c r="F238" s="62" t="s">
        <v>710</v>
      </c>
      <c r="G238" s="62" t="s">
        <v>706</v>
      </c>
      <c r="H238" s="60" t="s">
        <v>25</v>
      </c>
      <c r="I238" s="63" t="s">
        <v>373</v>
      </c>
      <c r="J238" s="99">
        <v>9.2200000000000006</v>
      </c>
      <c r="K238" s="40"/>
      <c r="L238" s="26">
        <f t="shared" si="6"/>
        <v>0</v>
      </c>
      <c r="M238" s="27" t="str">
        <f t="shared" si="7"/>
        <v>OK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</row>
    <row r="239" spans="1:30" ht="30" customHeight="1" x14ac:dyDescent="0.25">
      <c r="A239" s="229"/>
      <c r="B239" s="229"/>
      <c r="C239" s="60">
        <v>236</v>
      </c>
      <c r="D239" s="61" t="s">
        <v>704</v>
      </c>
      <c r="E239" s="60" t="s">
        <v>711</v>
      </c>
      <c r="F239" s="62" t="s">
        <v>712</v>
      </c>
      <c r="G239" s="62" t="s">
        <v>706</v>
      </c>
      <c r="H239" s="60" t="s">
        <v>25</v>
      </c>
      <c r="I239" s="63" t="s">
        <v>373</v>
      </c>
      <c r="J239" s="99">
        <v>12</v>
      </c>
      <c r="K239" s="40"/>
      <c r="L239" s="26">
        <f t="shared" si="6"/>
        <v>0</v>
      </c>
      <c r="M239" s="27" t="str">
        <f t="shared" si="7"/>
        <v>OK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</row>
    <row r="240" spans="1:30" ht="30" customHeight="1" x14ac:dyDescent="0.25">
      <c r="A240" s="229"/>
      <c r="B240" s="229"/>
      <c r="C240" s="60">
        <v>237</v>
      </c>
      <c r="D240" s="61" t="s">
        <v>704</v>
      </c>
      <c r="E240" s="60" t="s">
        <v>713</v>
      </c>
      <c r="F240" s="62" t="s">
        <v>714</v>
      </c>
      <c r="G240" s="62" t="s">
        <v>706</v>
      </c>
      <c r="H240" s="60" t="s">
        <v>25</v>
      </c>
      <c r="I240" s="63" t="s">
        <v>373</v>
      </c>
      <c r="J240" s="99">
        <v>15</v>
      </c>
      <c r="K240" s="40"/>
      <c r="L240" s="26">
        <f t="shared" si="6"/>
        <v>0</v>
      </c>
      <c r="M240" s="27" t="str">
        <f t="shared" si="7"/>
        <v>OK</v>
      </c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</row>
    <row r="241" spans="1:30" ht="30" customHeight="1" x14ac:dyDescent="0.25">
      <c r="A241" s="229"/>
      <c r="B241" s="229"/>
      <c r="C241" s="60">
        <v>238</v>
      </c>
      <c r="D241" s="61" t="s">
        <v>424</v>
      </c>
      <c r="E241" s="60" t="s">
        <v>385</v>
      </c>
      <c r="F241" s="62" t="s">
        <v>715</v>
      </c>
      <c r="G241" s="62" t="s">
        <v>716</v>
      </c>
      <c r="H241" s="60" t="s">
        <v>28</v>
      </c>
      <c r="I241" s="63" t="s">
        <v>373</v>
      </c>
      <c r="J241" s="99">
        <v>2.61</v>
      </c>
      <c r="K241" s="40"/>
      <c r="L241" s="26">
        <f t="shared" si="6"/>
        <v>0</v>
      </c>
      <c r="M241" s="27" t="str">
        <f t="shared" si="7"/>
        <v>OK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35"/>
      <c r="AA241" s="35"/>
      <c r="AB241" s="35"/>
      <c r="AC241" s="35"/>
      <c r="AD241" s="35"/>
    </row>
    <row r="242" spans="1:30" ht="30" customHeight="1" x14ac:dyDescent="0.25">
      <c r="A242" s="230"/>
      <c r="B242" s="230"/>
      <c r="C242" s="60">
        <v>239</v>
      </c>
      <c r="D242" s="61" t="s">
        <v>717</v>
      </c>
      <c r="E242" s="60" t="s">
        <v>718</v>
      </c>
      <c r="F242" s="62" t="s">
        <v>719</v>
      </c>
      <c r="G242" s="62" t="s">
        <v>720</v>
      </c>
      <c r="H242" s="60" t="s">
        <v>721</v>
      </c>
      <c r="I242" s="63" t="s">
        <v>373</v>
      </c>
      <c r="J242" s="99">
        <v>200</v>
      </c>
      <c r="K242" s="40"/>
      <c r="L242" s="26">
        <f t="shared" si="6"/>
        <v>0</v>
      </c>
      <c r="M242" s="27" t="str">
        <f t="shared" si="7"/>
        <v>OK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35"/>
      <c r="AA242" s="35"/>
      <c r="AB242" s="35"/>
      <c r="AC242" s="35"/>
      <c r="AD242" s="35"/>
    </row>
    <row r="243" spans="1:30" ht="30" customHeight="1" x14ac:dyDescent="0.25">
      <c r="A243" s="216">
        <v>32</v>
      </c>
      <c r="B243" s="216" t="s">
        <v>450</v>
      </c>
      <c r="C243" s="64">
        <v>240</v>
      </c>
      <c r="D243" s="65" t="s">
        <v>722</v>
      </c>
      <c r="E243" s="64" t="s">
        <v>404</v>
      </c>
      <c r="F243" s="66" t="s">
        <v>388</v>
      </c>
      <c r="G243" s="66" t="s">
        <v>723</v>
      </c>
      <c r="H243" s="64" t="s">
        <v>25</v>
      </c>
      <c r="I243" s="67" t="s">
        <v>70</v>
      </c>
      <c r="J243" s="44">
        <v>5</v>
      </c>
      <c r="K243" s="41"/>
      <c r="L243" s="26">
        <f t="shared" si="6"/>
        <v>0</v>
      </c>
      <c r="M243" s="27" t="str">
        <f t="shared" si="7"/>
        <v>OK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35"/>
      <c r="AA243" s="35"/>
      <c r="AB243" s="35"/>
      <c r="AC243" s="35"/>
      <c r="AD243" s="35"/>
    </row>
    <row r="244" spans="1:30" ht="30" customHeight="1" x14ac:dyDescent="0.25">
      <c r="A244" s="217"/>
      <c r="B244" s="217"/>
      <c r="C244" s="64">
        <v>241</v>
      </c>
      <c r="D244" s="65" t="s">
        <v>724</v>
      </c>
      <c r="E244" s="64" t="s">
        <v>389</v>
      </c>
      <c r="F244" s="66" t="s">
        <v>390</v>
      </c>
      <c r="G244" s="66" t="s">
        <v>725</v>
      </c>
      <c r="H244" s="64" t="s">
        <v>25</v>
      </c>
      <c r="I244" s="64" t="s">
        <v>27</v>
      </c>
      <c r="J244" s="44">
        <v>11.72</v>
      </c>
      <c r="K244" s="41"/>
      <c r="L244" s="26">
        <f t="shared" si="6"/>
        <v>0</v>
      </c>
      <c r="M244" s="27" t="str">
        <f t="shared" si="7"/>
        <v>OK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35"/>
      <c r="AA244" s="35"/>
      <c r="AB244" s="35"/>
      <c r="AC244" s="35"/>
      <c r="AD244" s="35"/>
    </row>
    <row r="245" spans="1:30" ht="30" customHeight="1" x14ac:dyDescent="0.25">
      <c r="A245" s="221">
        <v>33</v>
      </c>
      <c r="B245" s="221" t="s">
        <v>421</v>
      </c>
      <c r="C245" s="89">
        <v>242</v>
      </c>
      <c r="D245" s="73" t="s">
        <v>424</v>
      </c>
      <c r="E245" s="90" t="s">
        <v>391</v>
      </c>
      <c r="F245" s="91" t="s">
        <v>392</v>
      </c>
      <c r="G245" s="91" t="s">
        <v>726</v>
      </c>
      <c r="H245" s="89" t="s">
        <v>25</v>
      </c>
      <c r="I245" s="92" t="s">
        <v>373</v>
      </c>
      <c r="J245" s="99">
        <v>64.02</v>
      </c>
      <c r="K245" s="41">
        <v>20</v>
      </c>
      <c r="L245" s="26">
        <f t="shared" si="6"/>
        <v>18</v>
      </c>
      <c r="M245" s="27" t="str">
        <f t="shared" si="7"/>
        <v>OK</v>
      </c>
      <c r="N245" s="20"/>
      <c r="O245" s="20"/>
      <c r="P245" s="20"/>
      <c r="Q245" s="20"/>
      <c r="R245" s="20"/>
      <c r="S245" s="20"/>
      <c r="T245" s="20"/>
      <c r="U245" s="32">
        <v>2</v>
      </c>
      <c r="V245" s="20"/>
      <c r="W245" s="20"/>
      <c r="X245" s="20"/>
      <c r="Y245" s="20"/>
      <c r="Z245" s="35"/>
      <c r="AA245" s="35"/>
      <c r="AB245" s="35"/>
      <c r="AC245" s="35"/>
      <c r="AD245" s="35"/>
    </row>
    <row r="246" spans="1:30" ht="30" customHeight="1" x14ac:dyDescent="0.25">
      <c r="A246" s="222"/>
      <c r="B246" s="222"/>
      <c r="C246" s="89">
        <v>243</v>
      </c>
      <c r="D246" s="73" t="s">
        <v>424</v>
      </c>
      <c r="E246" s="90" t="s">
        <v>393</v>
      </c>
      <c r="F246" s="91" t="s">
        <v>394</v>
      </c>
      <c r="G246" s="91" t="s">
        <v>727</v>
      </c>
      <c r="H246" s="89" t="s">
        <v>25</v>
      </c>
      <c r="I246" s="92" t="s">
        <v>373</v>
      </c>
      <c r="J246" s="99">
        <v>33.64</v>
      </c>
      <c r="K246" s="41"/>
      <c r="L246" s="26">
        <f t="shared" si="6"/>
        <v>0</v>
      </c>
      <c r="M246" s="27" t="str">
        <f t="shared" si="7"/>
        <v>OK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35"/>
      <c r="AA246" s="35"/>
      <c r="AB246" s="35"/>
      <c r="AC246" s="35"/>
      <c r="AD246" s="35"/>
    </row>
    <row r="247" spans="1:30" ht="30" customHeight="1" x14ac:dyDescent="0.25">
      <c r="A247" s="222"/>
      <c r="B247" s="222"/>
      <c r="C247" s="89">
        <v>244</v>
      </c>
      <c r="D247" s="73" t="s">
        <v>424</v>
      </c>
      <c r="E247" s="90" t="s">
        <v>395</v>
      </c>
      <c r="F247" s="91" t="s">
        <v>396</v>
      </c>
      <c r="G247" s="91" t="s">
        <v>728</v>
      </c>
      <c r="H247" s="89" t="s">
        <v>25</v>
      </c>
      <c r="I247" s="92" t="s">
        <v>27</v>
      </c>
      <c r="J247" s="99">
        <v>65.5</v>
      </c>
      <c r="K247" s="41">
        <v>5</v>
      </c>
      <c r="L247" s="26">
        <f t="shared" si="6"/>
        <v>5</v>
      </c>
      <c r="M247" s="27" t="str">
        <f t="shared" si="7"/>
        <v>OK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35"/>
      <c r="AA247" s="35"/>
      <c r="AB247" s="35"/>
      <c r="AC247" s="35"/>
      <c r="AD247" s="35"/>
    </row>
    <row r="248" spans="1:30" ht="30" customHeight="1" x14ac:dyDescent="0.25">
      <c r="A248" s="222"/>
      <c r="B248" s="222"/>
      <c r="C248" s="89">
        <v>245</v>
      </c>
      <c r="D248" s="73" t="s">
        <v>424</v>
      </c>
      <c r="E248" s="90" t="s">
        <v>397</v>
      </c>
      <c r="F248" s="93" t="s">
        <v>398</v>
      </c>
      <c r="G248" s="93" t="s">
        <v>729</v>
      </c>
      <c r="H248" s="89" t="s">
        <v>25</v>
      </c>
      <c r="I248" s="92" t="s">
        <v>27</v>
      </c>
      <c r="J248" s="99">
        <v>0.78</v>
      </c>
      <c r="K248" s="41"/>
      <c r="L248" s="26">
        <f t="shared" si="6"/>
        <v>0</v>
      </c>
      <c r="M248" s="27" t="str">
        <f t="shared" si="7"/>
        <v>OK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35"/>
      <c r="AA248" s="35"/>
      <c r="AB248" s="35"/>
      <c r="AC248" s="35"/>
      <c r="AD248" s="35"/>
    </row>
    <row r="249" spans="1:30" ht="30" customHeight="1" x14ac:dyDescent="0.25">
      <c r="A249" s="223"/>
      <c r="B249" s="223"/>
      <c r="C249" s="89">
        <v>246</v>
      </c>
      <c r="D249" s="73" t="s">
        <v>730</v>
      </c>
      <c r="E249" s="90" t="s">
        <v>399</v>
      </c>
      <c r="F249" s="93" t="s">
        <v>400</v>
      </c>
      <c r="G249" s="93" t="s">
        <v>731</v>
      </c>
      <c r="H249" s="89" t="s">
        <v>25</v>
      </c>
      <c r="I249" s="89" t="s">
        <v>27</v>
      </c>
      <c r="J249" s="99">
        <v>123.19</v>
      </c>
      <c r="K249" s="41">
        <v>1</v>
      </c>
      <c r="L249" s="26">
        <f t="shared" si="6"/>
        <v>0</v>
      </c>
      <c r="M249" s="27" t="str">
        <f t="shared" si="7"/>
        <v>OK</v>
      </c>
      <c r="N249" s="20"/>
      <c r="O249" s="20"/>
      <c r="P249" s="20"/>
      <c r="Q249" s="20"/>
      <c r="R249" s="20"/>
      <c r="S249" s="20"/>
      <c r="T249" s="32">
        <v>1</v>
      </c>
      <c r="U249" s="20"/>
      <c r="V249" s="20"/>
      <c r="W249" s="20"/>
      <c r="X249" s="20"/>
      <c r="Y249" s="20"/>
      <c r="Z249" s="35"/>
      <c r="AA249" s="35"/>
      <c r="AB249" s="35"/>
      <c r="AC249" s="35"/>
      <c r="AD249" s="35"/>
    </row>
    <row r="250" spans="1:30" ht="30" customHeight="1" x14ac:dyDescent="0.25">
      <c r="A250" s="216">
        <v>34</v>
      </c>
      <c r="B250" s="216" t="s">
        <v>519</v>
      </c>
      <c r="C250" s="64">
        <v>247</v>
      </c>
      <c r="D250" s="65" t="s">
        <v>422</v>
      </c>
      <c r="E250" s="94" t="s">
        <v>401</v>
      </c>
      <c r="F250" s="66" t="s">
        <v>402</v>
      </c>
      <c r="G250" s="66" t="s">
        <v>732</v>
      </c>
      <c r="H250" s="64" t="s">
        <v>25</v>
      </c>
      <c r="I250" s="64" t="s">
        <v>27</v>
      </c>
      <c r="J250" s="44">
        <v>0.12</v>
      </c>
      <c r="K250" s="41"/>
      <c r="L250" s="26">
        <f t="shared" si="6"/>
        <v>0</v>
      </c>
      <c r="M250" s="27" t="str">
        <f t="shared" si="7"/>
        <v>OK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35"/>
      <c r="AA250" s="35"/>
      <c r="AB250" s="35"/>
      <c r="AC250" s="35"/>
      <c r="AD250" s="35"/>
    </row>
    <row r="251" spans="1:30" ht="30" customHeight="1" x14ac:dyDescent="0.25">
      <c r="A251" s="224"/>
      <c r="B251" s="224"/>
      <c r="C251" s="102">
        <v>248</v>
      </c>
      <c r="D251" s="103" t="s">
        <v>733</v>
      </c>
      <c r="E251" s="104" t="s">
        <v>403</v>
      </c>
      <c r="F251" s="105" t="s">
        <v>734</v>
      </c>
      <c r="G251" s="105" t="s">
        <v>735</v>
      </c>
      <c r="H251" s="102" t="s">
        <v>25</v>
      </c>
      <c r="I251" s="102" t="s">
        <v>32</v>
      </c>
      <c r="J251" s="100">
        <v>22.8</v>
      </c>
      <c r="K251" s="41"/>
      <c r="L251" s="26">
        <f t="shared" si="6"/>
        <v>0</v>
      </c>
      <c r="M251" s="27" t="str">
        <f t="shared" si="7"/>
        <v>OK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35"/>
      <c r="AA251" s="35"/>
      <c r="AB251" s="35"/>
      <c r="AC251" s="35"/>
      <c r="AD251" s="35"/>
    </row>
    <row r="252" spans="1:30" ht="30" customHeight="1" x14ac:dyDescent="0.25">
      <c r="A252" s="231">
        <v>35</v>
      </c>
      <c r="B252" s="231" t="s">
        <v>519</v>
      </c>
      <c r="C252" s="89">
        <v>249</v>
      </c>
      <c r="D252" s="73" t="s">
        <v>722</v>
      </c>
      <c r="E252" s="95" t="s">
        <v>404</v>
      </c>
      <c r="F252" s="59" t="s">
        <v>736</v>
      </c>
      <c r="G252" s="59" t="s">
        <v>737</v>
      </c>
      <c r="H252" s="89" t="s">
        <v>25</v>
      </c>
      <c r="I252" s="89" t="s">
        <v>70</v>
      </c>
      <c r="J252" s="106">
        <v>40</v>
      </c>
      <c r="K252" s="41"/>
      <c r="L252" s="26">
        <f t="shared" si="6"/>
        <v>0</v>
      </c>
      <c r="M252" s="27" t="str">
        <f t="shared" si="7"/>
        <v>OK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35"/>
      <c r="AA252" s="35"/>
      <c r="AB252" s="35"/>
      <c r="AC252" s="35"/>
      <c r="AD252" s="35"/>
    </row>
    <row r="253" spans="1:30" ht="30" customHeight="1" x14ac:dyDescent="0.25">
      <c r="A253" s="231"/>
      <c r="B253" s="231"/>
      <c r="C253" s="89">
        <v>250</v>
      </c>
      <c r="D253" s="73" t="s">
        <v>722</v>
      </c>
      <c r="E253" s="95" t="s">
        <v>405</v>
      </c>
      <c r="F253" s="96" t="s">
        <v>738</v>
      </c>
      <c r="G253" s="96" t="s">
        <v>739</v>
      </c>
      <c r="H253" s="89" t="s">
        <v>25</v>
      </c>
      <c r="I253" s="89" t="s">
        <v>70</v>
      </c>
      <c r="J253" s="106">
        <v>24.7</v>
      </c>
      <c r="K253" s="41">
        <v>10</v>
      </c>
      <c r="L253" s="26">
        <f t="shared" si="6"/>
        <v>10</v>
      </c>
      <c r="M253" s="27" t="str">
        <f t="shared" si="7"/>
        <v>OK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35"/>
      <c r="AA253" s="35"/>
      <c r="AB253" s="35"/>
      <c r="AC253" s="35"/>
      <c r="AD253" s="35"/>
    </row>
    <row r="254" spans="1:30" ht="30" customHeight="1" x14ac:dyDescent="0.25">
      <c r="A254" s="231"/>
      <c r="B254" s="231"/>
      <c r="C254" s="89">
        <v>251</v>
      </c>
      <c r="D254" s="73" t="s">
        <v>722</v>
      </c>
      <c r="E254" s="95" t="s">
        <v>405</v>
      </c>
      <c r="F254" s="96" t="s">
        <v>406</v>
      </c>
      <c r="G254" s="96" t="s">
        <v>740</v>
      </c>
      <c r="H254" s="89" t="s">
        <v>25</v>
      </c>
      <c r="I254" s="89" t="s">
        <v>70</v>
      </c>
      <c r="J254" s="106">
        <v>29</v>
      </c>
      <c r="K254" s="41">
        <v>10</v>
      </c>
      <c r="L254" s="26">
        <f t="shared" si="6"/>
        <v>10</v>
      </c>
      <c r="M254" s="27" t="str">
        <f t="shared" si="7"/>
        <v>OK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35"/>
      <c r="AA254" s="35"/>
      <c r="AB254" s="35"/>
      <c r="AC254" s="35"/>
      <c r="AD254" s="35"/>
    </row>
    <row r="255" spans="1:30" ht="30" customHeight="1" x14ac:dyDescent="0.25">
      <c r="A255" s="231"/>
      <c r="B255" s="231"/>
      <c r="C255" s="89">
        <v>252</v>
      </c>
      <c r="D255" s="73" t="s">
        <v>722</v>
      </c>
      <c r="E255" s="95" t="s">
        <v>405</v>
      </c>
      <c r="F255" s="96" t="s">
        <v>407</v>
      </c>
      <c r="G255" s="96" t="s">
        <v>741</v>
      </c>
      <c r="H255" s="89" t="s">
        <v>25</v>
      </c>
      <c r="I255" s="89" t="s">
        <v>70</v>
      </c>
      <c r="J255" s="106">
        <v>27</v>
      </c>
      <c r="K255" s="41"/>
      <c r="L255" s="26">
        <f t="shared" si="6"/>
        <v>0</v>
      </c>
      <c r="M255" s="27" t="str">
        <f t="shared" si="7"/>
        <v>OK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35"/>
      <c r="AA255" s="35"/>
      <c r="AB255" s="35"/>
      <c r="AC255" s="35"/>
      <c r="AD255" s="35"/>
    </row>
    <row r="256" spans="1:30" ht="30" customHeight="1" x14ac:dyDescent="0.25">
      <c r="A256" s="231"/>
      <c r="B256" s="231"/>
      <c r="C256" s="89">
        <v>253</v>
      </c>
      <c r="D256" s="73" t="s">
        <v>427</v>
      </c>
      <c r="E256" s="97" t="s">
        <v>408</v>
      </c>
      <c r="F256" s="58" t="s">
        <v>409</v>
      </c>
      <c r="G256" s="58" t="s">
        <v>742</v>
      </c>
      <c r="H256" s="89" t="s">
        <v>25</v>
      </c>
      <c r="I256" s="89" t="s">
        <v>27</v>
      </c>
      <c r="J256" s="106">
        <v>2.65</v>
      </c>
      <c r="K256" s="41">
        <v>150</v>
      </c>
      <c r="L256" s="26">
        <f t="shared" si="6"/>
        <v>150</v>
      </c>
      <c r="M256" s="27" t="str">
        <f t="shared" si="7"/>
        <v>OK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35"/>
      <c r="AA256" s="35"/>
      <c r="AB256" s="35"/>
      <c r="AC256" s="35"/>
      <c r="AD256" s="35"/>
    </row>
    <row r="257" spans="1:30" ht="30" customHeight="1" x14ac:dyDescent="0.25">
      <c r="A257" s="215">
        <v>36</v>
      </c>
      <c r="B257" s="216" t="s">
        <v>782</v>
      </c>
      <c r="C257" s="64">
        <v>254</v>
      </c>
      <c r="D257" s="65" t="s">
        <v>427</v>
      </c>
      <c r="E257" s="98" t="s">
        <v>386</v>
      </c>
      <c r="F257" s="34" t="s">
        <v>743</v>
      </c>
      <c r="G257" s="34" t="s">
        <v>744</v>
      </c>
      <c r="H257" s="64" t="s">
        <v>25</v>
      </c>
      <c r="I257" s="64" t="s">
        <v>27</v>
      </c>
      <c r="J257" s="101">
        <v>0.5</v>
      </c>
      <c r="K257" s="41"/>
      <c r="L257" s="26">
        <f t="shared" si="6"/>
        <v>0</v>
      </c>
      <c r="M257" s="27" t="str">
        <f t="shared" si="7"/>
        <v>OK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35"/>
      <c r="AA257" s="35"/>
      <c r="AB257" s="35"/>
      <c r="AC257" s="35"/>
      <c r="AD257" s="35"/>
    </row>
    <row r="258" spans="1:30" ht="30" customHeight="1" x14ac:dyDescent="0.25">
      <c r="A258" s="215"/>
      <c r="B258" s="217"/>
      <c r="C258" s="64">
        <v>255</v>
      </c>
      <c r="D258" s="65" t="s">
        <v>427</v>
      </c>
      <c r="E258" s="98" t="s">
        <v>387</v>
      </c>
      <c r="F258" s="34" t="s">
        <v>745</v>
      </c>
      <c r="G258" s="34" t="s">
        <v>746</v>
      </c>
      <c r="H258" s="64" t="s">
        <v>25</v>
      </c>
      <c r="I258" s="64" t="s">
        <v>27</v>
      </c>
      <c r="J258" s="101">
        <v>0.51</v>
      </c>
      <c r="K258" s="41">
        <v>5000</v>
      </c>
      <c r="L258" s="26">
        <f t="shared" si="6"/>
        <v>3000</v>
      </c>
      <c r="M258" s="27" t="str">
        <f t="shared" si="7"/>
        <v>OK</v>
      </c>
      <c r="N258" s="20">
        <v>2000</v>
      </c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35"/>
      <c r="AA258" s="35"/>
      <c r="AB258" s="35"/>
      <c r="AC258" s="35"/>
      <c r="AD258" s="35"/>
    </row>
  </sheetData>
  <mergeCells count="80">
    <mergeCell ref="A19:A21"/>
    <mergeCell ref="P1:P2"/>
    <mergeCell ref="B4:B9"/>
    <mergeCell ref="B19:B21"/>
    <mergeCell ref="A1:F1"/>
    <mergeCell ref="A77:A85"/>
    <mergeCell ref="A22:A25"/>
    <mergeCell ref="A26:A31"/>
    <mergeCell ref="A32:A35"/>
    <mergeCell ref="A36:A57"/>
    <mergeCell ref="A58:A62"/>
    <mergeCell ref="A63:A68"/>
    <mergeCell ref="A69:A76"/>
    <mergeCell ref="B36:B57"/>
    <mergeCell ref="B58:B62"/>
    <mergeCell ref="B63:B68"/>
    <mergeCell ref="B69:B76"/>
    <mergeCell ref="B22:B25"/>
    <mergeCell ref="B26:B31"/>
    <mergeCell ref="B32:B35"/>
    <mergeCell ref="A163:A167"/>
    <mergeCell ref="B163:B167"/>
    <mergeCell ref="A171:A194"/>
    <mergeCell ref="B171:B194"/>
    <mergeCell ref="A142:A154"/>
    <mergeCell ref="B142:B154"/>
    <mergeCell ref="A156:A162"/>
    <mergeCell ref="B156:B162"/>
    <mergeCell ref="Z1:Z2"/>
    <mergeCell ref="T1:T2"/>
    <mergeCell ref="U1:U2"/>
    <mergeCell ref="B10:B18"/>
    <mergeCell ref="R1:R2"/>
    <mergeCell ref="S1:S2"/>
    <mergeCell ref="Q1:Q2"/>
    <mergeCell ref="N1:N2"/>
    <mergeCell ref="O1:O2"/>
    <mergeCell ref="G1:J1"/>
    <mergeCell ref="K1:M1"/>
    <mergeCell ref="AD1:AD2"/>
    <mergeCell ref="A2:M2"/>
    <mergeCell ref="A86:A89"/>
    <mergeCell ref="B86:B89"/>
    <mergeCell ref="A90:A91"/>
    <mergeCell ref="B90:B91"/>
    <mergeCell ref="B77:B85"/>
    <mergeCell ref="AA1:AA2"/>
    <mergeCell ref="AB1:AB2"/>
    <mergeCell ref="AC1:AC2"/>
    <mergeCell ref="A4:A9"/>
    <mergeCell ref="A10:A18"/>
    <mergeCell ref="V1:V2"/>
    <mergeCell ref="W1:W2"/>
    <mergeCell ref="X1:X2"/>
    <mergeCell ref="Y1:Y2"/>
    <mergeCell ref="B92:B127"/>
    <mergeCell ref="A130:A134"/>
    <mergeCell ref="B130:B134"/>
    <mergeCell ref="A135:A141"/>
    <mergeCell ref="B135:B141"/>
    <mergeCell ref="A92:A127"/>
    <mergeCell ref="J171:J194"/>
    <mergeCell ref="A196:A202"/>
    <mergeCell ref="B196:B202"/>
    <mergeCell ref="A203:A208"/>
    <mergeCell ref="B203:B208"/>
    <mergeCell ref="A209:A214"/>
    <mergeCell ref="B209:B214"/>
    <mergeCell ref="A215:A242"/>
    <mergeCell ref="B215:B242"/>
    <mergeCell ref="A243:A244"/>
    <mergeCell ref="B243:B244"/>
    <mergeCell ref="A257:A258"/>
    <mergeCell ref="B257:B258"/>
    <mergeCell ref="A245:A249"/>
    <mergeCell ref="B245:B249"/>
    <mergeCell ref="A250:A251"/>
    <mergeCell ref="B250:B251"/>
    <mergeCell ref="A252:A256"/>
    <mergeCell ref="B252:B256"/>
  </mergeCells>
  <conditionalFormatting sqref="Y4:AD4">
    <cfRule type="cellIs" dxfId="234" priority="46" stopIfTrue="1" operator="greaterThan">
      <formula>0</formula>
    </cfRule>
    <cfRule type="cellIs" dxfId="233" priority="47" stopIfTrue="1" operator="greaterThan">
      <formula>0</formula>
    </cfRule>
    <cfRule type="cellIs" dxfId="232" priority="48" stopIfTrue="1" operator="greaterThan">
      <formula>0</formula>
    </cfRule>
  </conditionalFormatting>
  <conditionalFormatting sqref="Y5:AD240">
    <cfRule type="cellIs" dxfId="231" priority="43" stopIfTrue="1" operator="greaterThan">
      <formula>0</formula>
    </cfRule>
    <cfRule type="cellIs" dxfId="230" priority="44" stopIfTrue="1" operator="greaterThan">
      <formula>0</formula>
    </cfRule>
    <cfRule type="cellIs" dxfId="229" priority="45" stopIfTrue="1" operator="greaterThan">
      <formula>0</formula>
    </cfRule>
  </conditionalFormatting>
  <conditionalFormatting sqref="V4:X4">
    <cfRule type="cellIs" dxfId="228" priority="34" stopIfTrue="1" operator="greaterThan">
      <formula>0</formula>
    </cfRule>
    <cfRule type="cellIs" dxfId="227" priority="35" stopIfTrue="1" operator="greaterThan">
      <formula>0</formula>
    </cfRule>
    <cfRule type="cellIs" dxfId="226" priority="36" stopIfTrue="1" operator="greaterThan">
      <formula>0</formula>
    </cfRule>
  </conditionalFormatting>
  <conditionalFormatting sqref="V5:X240">
    <cfRule type="cellIs" dxfId="225" priority="31" stopIfTrue="1" operator="greaterThan">
      <formula>0</formula>
    </cfRule>
    <cfRule type="cellIs" dxfId="224" priority="32" stopIfTrue="1" operator="greaterThan">
      <formula>0</formula>
    </cfRule>
    <cfRule type="cellIs" dxfId="223" priority="33" stopIfTrue="1" operator="greaterThan">
      <formula>0</formula>
    </cfRule>
  </conditionalFormatting>
  <conditionalFormatting sqref="Y5:AD240">
    <cfRule type="cellIs" dxfId="222" priority="49" stopIfTrue="1" operator="greaterThan">
      <formula>0</formula>
    </cfRule>
    <cfRule type="cellIs" dxfId="221" priority="50" stopIfTrue="1" operator="greaterThan">
      <formula>0</formula>
    </cfRule>
    <cfRule type="cellIs" dxfId="220" priority="51" stopIfTrue="1" operator="greaterThan">
      <formula>0</formula>
    </cfRule>
  </conditionalFormatting>
  <conditionalFormatting sqref="O4:U4">
    <cfRule type="cellIs" dxfId="219" priority="10" stopIfTrue="1" operator="greaterThan">
      <formula>0</formula>
    </cfRule>
    <cfRule type="cellIs" dxfId="218" priority="11" stopIfTrue="1" operator="greaterThan">
      <formula>0</formula>
    </cfRule>
    <cfRule type="cellIs" dxfId="217" priority="12" stopIfTrue="1" operator="greaterThan">
      <formula>0</formula>
    </cfRule>
  </conditionalFormatting>
  <conditionalFormatting sqref="O5:U240">
    <cfRule type="cellIs" dxfId="216" priority="7" stopIfTrue="1" operator="greaterThan">
      <formula>0</formula>
    </cfRule>
    <cfRule type="cellIs" dxfId="215" priority="8" stopIfTrue="1" operator="greaterThan">
      <formula>0</formula>
    </cfRule>
    <cfRule type="cellIs" dxfId="214" priority="9" stopIfTrue="1" operator="greaterThan">
      <formula>0</formula>
    </cfRule>
  </conditionalFormatting>
  <conditionalFormatting sqref="U245">
    <cfRule type="cellIs" dxfId="213" priority="4" stopIfTrue="1" operator="greaterThan">
      <formula>0</formula>
    </cfRule>
    <cfRule type="cellIs" dxfId="212" priority="5" stopIfTrue="1" operator="greaterThan">
      <formula>0</formula>
    </cfRule>
    <cfRule type="cellIs" dxfId="211" priority="6" stopIfTrue="1" operator="greaterThan">
      <formula>0</formula>
    </cfRule>
  </conditionalFormatting>
  <conditionalFormatting sqref="T249">
    <cfRule type="cellIs" dxfId="210" priority="1" stopIfTrue="1" operator="greaterThan">
      <formula>0</formula>
    </cfRule>
    <cfRule type="cellIs" dxfId="209" priority="2" stopIfTrue="1" operator="greaterThan">
      <formula>0</formula>
    </cfRule>
    <cfRule type="cellIs" dxfId="208" priority="3" stopIfTrue="1" operator="greaterThan">
      <formula>0</formula>
    </cfRule>
  </conditionalFormatting>
  <conditionalFormatting sqref="N4">
    <cfRule type="cellIs" dxfId="207" priority="16" stopIfTrue="1" operator="greaterThan">
      <formula>0</formula>
    </cfRule>
    <cfRule type="cellIs" dxfId="206" priority="17" stopIfTrue="1" operator="greaterThan">
      <formula>0</formula>
    </cfRule>
    <cfRule type="cellIs" dxfId="205" priority="18" stopIfTrue="1" operator="greaterThan">
      <formula>0</formula>
    </cfRule>
  </conditionalFormatting>
  <conditionalFormatting sqref="N5:N240">
    <cfRule type="cellIs" dxfId="204" priority="13" stopIfTrue="1" operator="greaterThan">
      <formula>0</formula>
    </cfRule>
    <cfRule type="cellIs" dxfId="203" priority="14" stopIfTrue="1" operator="greaterThan">
      <formula>0</formula>
    </cfRule>
    <cfRule type="cellIs" dxfId="202" priority="1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Museu</vt:lpstr>
      <vt:lpstr>ESAG</vt:lpstr>
      <vt:lpstr>CEART</vt:lpstr>
      <vt:lpstr>FAED</vt:lpstr>
      <vt:lpstr>CEAD</vt:lpstr>
      <vt:lpstr>CEFID</vt:lpstr>
      <vt:lpstr>CERES</vt:lpstr>
      <vt:lpstr>CESFI</vt:lpstr>
      <vt:lpstr>CAV</vt:lpstr>
      <vt:lpstr>CCT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2018-12-12T16:20:31Z</dcterms:modified>
</cp:coreProperties>
</file>