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Vigência Expirada\2022 PROCESSOS ENCERRADOS\PE 0718.2021 SRP SGPE 15678.2021 - Equipamentos para Rede VIG 04.08.2022\"/>
    </mc:Choice>
  </mc:AlternateContent>
  <xr:revisionPtr revIDLastSave="0" documentId="13_ncr:1_{DA68CCA9-6C17-41B3-8512-D740742D2550}" xr6:coauthVersionLast="36" xr6:coauthVersionMax="46" xr10:uidLastSave="{00000000-0000-0000-0000-000000000000}"/>
  <bookViews>
    <workbookView xWindow="0" yWindow="0" windowWidth="28800" windowHeight="12225" tabRatio="857" activeTab="13" xr2:uid="{00000000-000D-0000-FFFF-FFFF00000000}"/>
  </bookViews>
  <sheets>
    <sheet name="REITORIA - SETIC" sheetId="113" r:id="rId1"/>
    <sheet name="ESAG" sheetId="105" r:id="rId2"/>
    <sheet name="CEART" sheetId="111" r:id="rId3"/>
    <sheet name="FAED" sheetId="112" r:id="rId4"/>
    <sheet name="CEAD" sheetId="114" r:id="rId5"/>
    <sheet name="CEFID" sheetId="110" r:id="rId6"/>
    <sheet name="CERES" sheetId="117" r:id="rId7"/>
    <sheet name="CEPLAN" sheetId="130" r:id="rId8"/>
    <sheet name="CCT" sheetId="131" r:id="rId9"/>
    <sheet name="CAV" sheetId="132" r:id="rId10"/>
    <sheet name="CEO" sheetId="133" r:id="rId11"/>
    <sheet name="CESFI" sheetId="121" r:id="rId12"/>
    <sheet name="CEAVI" sheetId="129" r:id="rId13"/>
    <sheet name="GESTOR" sheetId="128" r:id="rId14"/>
  </sheets>
  <definedNames>
    <definedName name="CEPLAN" localSheetId="12">#REF!</definedName>
    <definedName name="CEPLAN" localSheetId="13">#REF!</definedName>
    <definedName name="CEPLAN">#REF!</definedName>
    <definedName name="diasuteis" localSheetId="12">#REF!</definedName>
    <definedName name="diasuteis" localSheetId="13">#REF!</definedName>
    <definedName name="diasuteis">#REF!</definedName>
    <definedName name="Ferias" localSheetId="12">#REF!</definedName>
    <definedName name="Ferias" localSheetId="13">#REF!</definedName>
    <definedName name="Ferias">#REF!</definedName>
    <definedName name="RD" localSheetId="12">OFFSET(#REF!,(MATCH(SMALL(#REF!,ROW()-10),#REF!,0)-1),0)</definedName>
    <definedName name="RD" localSheetId="13">OFFSET(#REF!,(MATCH(SMALL(#REF!,ROW()-10),#REF!,0)-1),0)</definedName>
    <definedName name="RD">OFFSET(#REF!,(MATCH(SMALL(#REF!,ROW()-10),#REF!,0)-1),0)</definedName>
  </definedNames>
  <calcPr calcId="191029"/>
</workbook>
</file>

<file path=xl/calcChain.xml><?xml version="1.0" encoding="utf-8"?>
<calcChain xmlns="http://schemas.openxmlformats.org/spreadsheetml/2006/main">
  <c r="J19" i="132" l="1"/>
  <c r="J19" i="117"/>
  <c r="J11" i="111" l="1"/>
  <c r="J11" i="110"/>
  <c r="J11" i="113"/>
  <c r="J19" i="133" l="1"/>
  <c r="H5" i="128" l="1"/>
  <c r="H6" i="128"/>
  <c r="H7" i="128"/>
  <c r="H8" i="128"/>
  <c r="H9" i="128"/>
  <c r="H10" i="128"/>
  <c r="H11" i="128"/>
  <c r="H12" i="128"/>
  <c r="H13" i="128"/>
  <c r="H14" i="128"/>
  <c r="H15" i="128"/>
  <c r="H16" i="128"/>
  <c r="H17" i="128"/>
  <c r="H18" i="128"/>
  <c r="H19" i="128"/>
  <c r="H20" i="128"/>
  <c r="H21" i="128"/>
  <c r="H22" i="128"/>
  <c r="H23" i="128"/>
  <c r="H24" i="128"/>
  <c r="H25" i="128"/>
  <c r="H26" i="128"/>
  <c r="H27" i="128"/>
  <c r="H28" i="128"/>
  <c r="H29" i="128"/>
  <c r="H30" i="128"/>
  <c r="H4" i="128"/>
  <c r="R31" i="129"/>
  <c r="Q31" i="129"/>
  <c r="P31" i="129"/>
  <c r="O31" i="129"/>
  <c r="N31" i="129"/>
  <c r="M31" i="129"/>
  <c r="I31" i="129"/>
  <c r="K30" i="129"/>
  <c r="L30" i="129" s="1"/>
  <c r="K29" i="129"/>
  <c r="L29" i="129" s="1"/>
  <c r="K28" i="129"/>
  <c r="L28" i="129" s="1"/>
  <c r="K27" i="129"/>
  <c r="L27" i="129" s="1"/>
  <c r="K26" i="129"/>
  <c r="L26" i="129" s="1"/>
  <c r="K25" i="129"/>
  <c r="L25" i="129" s="1"/>
  <c r="K24" i="129"/>
  <c r="L24" i="129" s="1"/>
  <c r="K23" i="129"/>
  <c r="L23" i="129" s="1"/>
  <c r="K22" i="129"/>
  <c r="L22" i="129" s="1"/>
  <c r="K21" i="129"/>
  <c r="L21" i="129" s="1"/>
  <c r="K20" i="129"/>
  <c r="L20" i="129" s="1"/>
  <c r="K19" i="129"/>
  <c r="L19" i="129" s="1"/>
  <c r="K18" i="129"/>
  <c r="L18" i="129" s="1"/>
  <c r="K17" i="129"/>
  <c r="L17" i="129" s="1"/>
  <c r="K16" i="129"/>
  <c r="L16" i="129" s="1"/>
  <c r="K15" i="129"/>
  <c r="L15" i="129" s="1"/>
  <c r="K14" i="129"/>
  <c r="L14" i="129" s="1"/>
  <c r="K13" i="129"/>
  <c r="L13" i="129" s="1"/>
  <c r="K12" i="129"/>
  <c r="L12" i="129" s="1"/>
  <c r="L11" i="129"/>
  <c r="K11" i="129"/>
  <c r="K10" i="129"/>
  <c r="L10" i="129" s="1"/>
  <c r="K9" i="129"/>
  <c r="L9" i="129" s="1"/>
  <c r="K8" i="129"/>
  <c r="L8" i="129" s="1"/>
  <c r="K7" i="129"/>
  <c r="L7" i="129" s="1"/>
  <c r="K6" i="129"/>
  <c r="L6" i="129" s="1"/>
  <c r="K5" i="129"/>
  <c r="L5" i="129" s="1"/>
  <c r="K4" i="129"/>
  <c r="L4" i="129" s="1"/>
  <c r="R31" i="121"/>
  <c r="Q31" i="121"/>
  <c r="P31" i="121"/>
  <c r="O31" i="121"/>
  <c r="N31" i="121"/>
  <c r="M31" i="121"/>
  <c r="I31" i="121"/>
  <c r="K30" i="121"/>
  <c r="L30" i="121" s="1"/>
  <c r="K29" i="121"/>
  <c r="L29" i="121" s="1"/>
  <c r="K28" i="121"/>
  <c r="L28" i="121" s="1"/>
  <c r="K27" i="121"/>
  <c r="L27" i="121" s="1"/>
  <c r="K26" i="121"/>
  <c r="L26" i="121" s="1"/>
  <c r="K25" i="121"/>
  <c r="L25" i="121" s="1"/>
  <c r="K24" i="121"/>
  <c r="L24" i="121" s="1"/>
  <c r="K23" i="121"/>
  <c r="L23" i="121" s="1"/>
  <c r="K22" i="121"/>
  <c r="L22" i="121" s="1"/>
  <c r="K21" i="121"/>
  <c r="L21" i="121" s="1"/>
  <c r="K20" i="121"/>
  <c r="L20" i="121" s="1"/>
  <c r="K19" i="121"/>
  <c r="L19" i="121" s="1"/>
  <c r="K18" i="121"/>
  <c r="L18" i="121" s="1"/>
  <c r="K17" i="121"/>
  <c r="L17" i="121" s="1"/>
  <c r="K16" i="121"/>
  <c r="L16" i="121" s="1"/>
  <c r="K15" i="121"/>
  <c r="L15" i="121" s="1"/>
  <c r="K14" i="121"/>
  <c r="L14" i="121" s="1"/>
  <c r="K13" i="121"/>
  <c r="L13" i="121" s="1"/>
  <c r="K12" i="121"/>
  <c r="L12" i="121" s="1"/>
  <c r="K11" i="121"/>
  <c r="L11" i="121" s="1"/>
  <c r="K10" i="121"/>
  <c r="L10" i="121" s="1"/>
  <c r="K9" i="121"/>
  <c r="L9" i="121" s="1"/>
  <c r="K8" i="121"/>
  <c r="L8" i="121" s="1"/>
  <c r="K7" i="121"/>
  <c r="L7" i="121" s="1"/>
  <c r="K6" i="121"/>
  <c r="L6" i="121" s="1"/>
  <c r="K5" i="121"/>
  <c r="L5" i="121" s="1"/>
  <c r="K4" i="121"/>
  <c r="L4" i="121" s="1"/>
  <c r="R31" i="133"/>
  <c r="Q31" i="133"/>
  <c r="P31" i="133"/>
  <c r="O31" i="133"/>
  <c r="N31" i="133"/>
  <c r="M31" i="133"/>
  <c r="I31" i="133"/>
  <c r="K30" i="133"/>
  <c r="L30" i="133" s="1"/>
  <c r="K29" i="133"/>
  <c r="L29" i="133" s="1"/>
  <c r="K28" i="133"/>
  <c r="L28" i="133" s="1"/>
  <c r="K27" i="133"/>
  <c r="L27" i="133" s="1"/>
  <c r="K26" i="133"/>
  <c r="L26" i="133" s="1"/>
  <c r="L25" i="133"/>
  <c r="K25" i="133"/>
  <c r="K24" i="133"/>
  <c r="L24" i="133" s="1"/>
  <c r="K23" i="133"/>
  <c r="L23" i="133" s="1"/>
  <c r="K22" i="133"/>
  <c r="L22" i="133" s="1"/>
  <c r="K21" i="133"/>
  <c r="L21" i="133" s="1"/>
  <c r="K20" i="133"/>
  <c r="L20" i="133" s="1"/>
  <c r="K19" i="133"/>
  <c r="L19" i="133" s="1"/>
  <c r="K18" i="133"/>
  <c r="L18" i="133" s="1"/>
  <c r="K17" i="133"/>
  <c r="L17" i="133" s="1"/>
  <c r="L16" i="133"/>
  <c r="K16" i="133"/>
  <c r="K15" i="133"/>
  <c r="L15" i="133" s="1"/>
  <c r="K14" i="133"/>
  <c r="L14" i="133" s="1"/>
  <c r="K13" i="133"/>
  <c r="L13" i="133" s="1"/>
  <c r="K12" i="133"/>
  <c r="L12" i="133" s="1"/>
  <c r="K11" i="133"/>
  <c r="L11" i="133" s="1"/>
  <c r="K10" i="133"/>
  <c r="L10" i="133" s="1"/>
  <c r="K9" i="133"/>
  <c r="L9" i="133" s="1"/>
  <c r="K8" i="133"/>
  <c r="L8" i="133" s="1"/>
  <c r="L7" i="133"/>
  <c r="K7" i="133"/>
  <c r="K6" i="133"/>
  <c r="L6" i="133" s="1"/>
  <c r="K5" i="133"/>
  <c r="L5" i="133" s="1"/>
  <c r="K4" i="133"/>
  <c r="L4" i="133" s="1"/>
  <c r="R31" i="132"/>
  <c r="Q31" i="132"/>
  <c r="P31" i="132"/>
  <c r="O31" i="132"/>
  <c r="N31" i="132"/>
  <c r="M31" i="132"/>
  <c r="I31" i="132"/>
  <c r="K30" i="132"/>
  <c r="L30" i="132" s="1"/>
  <c r="K29" i="132"/>
  <c r="L29" i="132" s="1"/>
  <c r="K28" i="132"/>
  <c r="L28" i="132" s="1"/>
  <c r="K27" i="132"/>
  <c r="L27" i="132" s="1"/>
  <c r="K26" i="132"/>
  <c r="L26" i="132" s="1"/>
  <c r="K25" i="132"/>
  <c r="L25" i="132" s="1"/>
  <c r="K24" i="132"/>
  <c r="L24" i="132" s="1"/>
  <c r="K23" i="132"/>
  <c r="L23" i="132" s="1"/>
  <c r="K22" i="132"/>
  <c r="L22" i="132" s="1"/>
  <c r="K21" i="132"/>
  <c r="L21" i="132" s="1"/>
  <c r="K20" i="132"/>
  <c r="L20" i="132" s="1"/>
  <c r="K19" i="132"/>
  <c r="L19" i="132" s="1"/>
  <c r="K18" i="132"/>
  <c r="L18" i="132" s="1"/>
  <c r="K17" i="132"/>
  <c r="L17" i="132" s="1"/>
  <c r="K16" i="132"/>
  <c r="L16" i="132" s="1"/>
  <c r="K15" i="132"/>
  <c r="L15" i="132" s="1"/>
  <c r="K14" i="132"/>
  <c r="L14" i="132" s="1"/>
  <c r="K13" i="132"/>
  <c r="L13" i="132" s="1"/>
  <c r="K12" i="132"/>
  <c r="L12" i="132" s="1"/>
  <c r="K11" i="132"/>
  <c r="L11" i="132" s="1"/>
  <c r="K10" i="132"/>
  <c r="L10" i="132" s="1"/>
  <c r="K9" i="132"/>
  <c r="L9" i="132" s="1"/>
  <c r="K8" i="132"/>
  <c r="L8" i="132" s="1"/>
  <c r="K7" i="132"/>
  <c r="L7" i="132" s="1"/>
  <c r="K6" i="132"/>
  <c r="L6" i="132" s="1"/>
  <c r="K5" i="132"/>
  <c r="L5" i="132" s="1"/>
  <c r="K4" i="132"/>
  <c r="L4" i="132" s="1"/>
  <c r="R31" i="131"/>
  <c r="Q31" i="131"/>
  <c r="P31" i="131"/>
  <c r="O31" i="131"/>
  <c r="N31" i="131"/>
  <c r="M31" i="131"/>
  <c r="I31" i="131"/>
  <c r="K30" i="131"/>
  <c r="K29" i="131"/>
  <c r="K28" i="131"/>
  <c r="K27" i="131"/>
  <c r="K26" i="131"/>
  <c r="K25" i="131"/>
  <c r="K24" i="131"/>
  <c r="K23" i="131"/>
  <c r="K22" i="131"/>
  <c r="K21" i="131"/>
  <c r="K20" i="131"/>
  <c r="K19" i="131"/>
  <c r="L19" i="131" s="1"/>
  <c r="K18" i="131"/>
  <c r="K17" i="131"/>
  <c r="K16" i="131"/>
  <c r="K15" i="131"/>
  <c r="K14" i="131"/>
  <c r="K13" i="131"/>
  <c r="K12" i="131"/>
  <c r="K11" i="131"/>
  <c r="L11" i="131" s="1"/>
  <c r="K10" i="131"/>
  <c r="K9" i="131"/>
  <c r="K8" i="131"/>
  <c r="K7" i="131"/>
  <c r="K6" i="131"/>
  <c r="K5" i="131"/>
  <c r="K4" i="131"/>
  <c r="R31" i="130"/>
  <c r="Q31" i="130"/>
  <c r="P31" i="130"/>
  <c r="O31" i="130"/>
  <c r="N31" i="130"/>
  <c r="M31" i="130"/>
  <c r="I31" i="130"/>
  <c r="K30" i="130"/>
  <c r="L30" i="130" s="1"/>
  <c r="K29" i="130"/>
  <c r="L29" i="130" s="1"/>
  <c r="K28" i="130"/>
  <c r="L28" i="130" s="1"/>
  <c r="K27" i="130"/>
  <c r="L27" i="130" s="1"/>
  <c r="K26" i="130"/>
  <c r="L26" i="130" s="1"/>
  <c r="K25" i="130"/>
  <c r="L25" i="130" s="1"/>
  <c r="K24" i="130"/>
  <c r="L24" i="130" s="1"/>
  <c r="K23" i="130"/>
  <c r="L23" i="130" s="1"/>
  <c r="K22" i="130"/>
  <c r="L22" i="130" s="1"/>
  <c r="K21" i="130"/>
  <c r="L21" i="130" s="1"/>
  <c r="K20" i="130"/>
  <c r="L20" i="130" s="1"/>
  <c r="K19" i="130"/>
  <c r="L19" i="130" s="1"/>
  <c r="K18" i="130"/>
  <c r="L18" i="130" s="1"/>
  <c r="K17" i="130"/>
  <c r="L17" i="130" s="1"/>
  <c r="K16" i="130"/>
  <c r="L16" i="130" s="1"/>
  <c r="K15" i="130"/>
  <c r="L15" i="130" s="1"/>
  <c r="K14" i="130"/>
  <c r="L14" i="130" s="1"/>
  <c r="K13" i="130"/>
  <c r="L13" i="130" s="1"/>
  <c r="K12" i="130"/>
  <c r="L12" i="130" s="1"/>
  <c r="K11" i="130"/>
  <c r="L11" i="130" s="1"/>
  <c r="K10" i="130"/>
  <c r="L10" i="130" s="1"/>
  <c r="K9" i="130"/>
  <c r="L9" i="130" s="1"/>
  <c r="K8" i="130"/>
  <c r="L8" i="130" s="1"/>
  <c r="K7" i="130"/>
  <c r="L7" i="130" s="1"/>
  <c r="K6" i="130"/>
  <c r="L6" i="130" s="1"/>
  <c r="K5" i="130"/>
  <c r="L5" i="130" s="1"/>
  <c r="K4" i="130"/>
  <c r="L4" i="130" s="1"/>
  <c r="R31" i="117"/>
  <c r="Q31" i="117"/>
  <c r="P31" i="117"/>
  <c r="O31" i="117"/>
  <c r="N31" i="117"/>
  <c r="M31" i="117"/>
  <c r="I31" i="117"/>
  <c r="K30" i="117"/>
  <c r="L30" i="117" s="1"/>
  <c r="K29" i="117"/>
  <c r="L29" i="117" s="1"/>
  <c r="K28" i="117"/>
  <c r="L28" i="117" s="1"/>
  <c r="K27" i="117"/>
  <c r="L27" i="117" s="1"/>
  <c r="K26" i="117"/>
  <c r="L26" i="117" s="1"/>
  <c r="K25" i="117"/>
  <c r="L25" i="117" s="1"/>
  <c r="K24" i="117"/>
  <c r="L24" i="117" s="1"/>
  <c r="K23" i="117"/>
  <c r="L23" i="117" s="1"/>
  <c r="K22" i="117"/>
  <c r="L22" i="117" s="1"/>
  <c r="K21" i="117"/>
  <c r="L21" i="117" s="1"/>
  <c r="K20" i="117"/>
  <c r="L20" i="117" s="1"/>
  <c r="K19" i="117"/>
  <c r="K18" i="117"/>
  <c r="L18" i="117" s="1"/>
  <c r="K17" i="117"/>
  <c r="L17" i="117" s="1"/>
  <c r="K16" i="117"/>
  <c r="L16" i="117" s="1"/>
  <c r="K15" i="117"/>
  <c r="L15" i="117" s="1"/>
  <c r="K14" i="117"/>
  <c r="L14" i="117" s="1"/>
  <c r="K13" i="117"/>
  <c r="L13" i="117" s="1"/>
  <c r="K12" i="117"/>
  <c r="L12" i="117" s="1"/>
  <c r="K11" i="117"/>
  <c r="L11" i="117" s="1"/>
  <c r="K10" i="117"/>
  <c r="L10" i="117" s="1"/>
  <c r="K9" i="117"/>
  <c r="L9" i="117" s="1"/>
  <c r="K8" i="117"/>
  <c r="L8" i="117" s="1"/>
  <c r="K7" i="117"/>
  <c r="L7" i="117" s="1"/>
  <c r="K6" i="117"/>
  <c r="L6" i="117" s="1"/>
  <c r="K5" i="117"/>
  <c r="L5" i="117" s="1"/>
  <c r="K4" i="117"/>
  <c r="L4" i="117" s="1"/>
  <c r="R31" i="110"/>
  <c r="Q31" i="110"/>
  <c r="P31" i="110"/>
  <c r="O31" i="110"/>
  <c r="N31" i="110"/>
  <c r="M31" i="110"/>
  <c r="I31" i="110"/>
  <c r="K30" i="110"/>
  <c r="L30" i="110" s="1"/>
  <c r="K29" i="110"/>
  <c r="L29" i="110" s="1"/>
  <c r="K28" i="110"/>
  <c r="L28" i="110" s="1"/>
  <c r="K27" i="110"/>
  <c r="L27" i="110" s="1"/>
  <c r="K26" i="110"/>
  <c r="L26" i="110" s="1"/>
  <c r="K25" i="110"/>
  <c r="L25" i="110" s="1"/>
  <c r="K24" i="110"/>
  <c r="L24" i="110" s="1"/>
  <c r="K23" i="110"/>
  <c r="L23" i="110" s="1"/>
  <c r="K22" i="110"/>
  <c r="L22" i="110" s="1"/>
  <c r="K21" i="110"/>
  <c r="L21" i="110" s="1"/>
  <c r="K20" i="110"/>
  <c r="L20" i="110" s="1"/>
  <c r="K19" i="110"/>
  <c r="L19" i="110" s="1"/>
  <c r="K18" i="110"/>
  <c r="L18" i="110" s="1"/>
  <c r="K17" i="110"/>
  <c r="L17" i="110" s="1"/>
  <c r="K16" i="110"/>
  <c r="L16" i="110" s="1"/>
  <c r="K15" i="110"/>
  <c r="L15" i="110" s="1"/>
  <c r="K14" i="110"/>
  <c r="L14" i="110" s="1"/>
  <c r="K13" i="110"/>
  <c r="L13" i="110" s="1"/>
  <c r="K12" i="110"/>
  <c r="L12" i="110" s="1"/>
  <c r="K11" i="110"/>
  <c r="L11" i="110" s="1"/>
  <c r="K10" i="110"/>
  <c r="L10" i="110" s="1"/>
  <c r="K9" i="110"/>
  <c r="L9" i="110" s="1"/>
  <c r="K8" i="110"/>
  <c r="L8" i="110" s="1"/>
  <c r="K7" i="110"/>
  <c r="L7" i="110" s="1"/>
  <c r="K6" i="110"/>
  <c r="L6" i="110" s="1"/>
  <c r="K5" i="110"/>
  <c r="L5" i="110" s="1"/>
  <c r="K4" i="110"/>
  <c r="L4" i="110" s="1"/>
  <c r="R31" i="114"/>
  <c r="Q31" i="114"/>
  <c r="P31" i="114"/>
  <c r="O31" i="114"/>
  <c r="N31" i="114"/>
  <c r="M31" i="114"/>
  <c r="I31" i="114"/>
  <c r="K30" i="114"/>
  <c r="L30" i="114" s="1"/>
  <c r="K29" i="114"/>
  <c r="L29" i="114" s="1"/>
  <c r="K28" i="114"/>
  <c r="L28" i="114" s="1"/>
  <c r="K27" i="114"/>
  <c r="L27" i="114" s="1"/>
  <c r="K26" i="114"/>
  <c r="L26" i="114" s="1"/>
  <c r="K25" i="114"/>
  <c r="L25" i="114" s="1"/>
  <c r="K24" i="114"/>
  <c r="L24" i="114" s="1"/>
  <c r="L23" i="114"/>
  <c r="K23" i="114"/>
  <c r="K22" i="114"/>
  <c r="L22" i="114" s="1"/>
  <c r="K21" i="114"/>
  <c r="L21" i="114" s="1"/>
  <c r="K20" i="114"/>
  <c r="L20" i="114" s="1"/>
  <c r="K19" i="114"/>
  <c r="L19" i="114" s="1"/>
  <c r="K18" i="114"/>
  <c r="L18" i="114" s="1"/>
  <c r="K17" i="114"/>
  <c r="L17" i="114" s="1"/>
  <c r="K16" i="114"/>
  <c r="L16" i="114" s="1"/>
  <c r="K15" i="114"/>
  <c r="L15" i="114" s="1"/>
  <c r="K14" i="114"/>
  <c r="L14" i="114" s="1"/>
  <c r="K13" i="114"/>
  <c r="L13" i="114" s="1"/>
  <c r="K12" i="114"/>
  <c r="L12" i="114" s="1"/>
  <c r="K11" i="114"/>
  <c r="L11" i="114" s="1"/>
  <c r="K10" i="114"/>
  <c r="L10" i="114" s="1"/>
  <c r="K9" i="114"/>
  <c r="L9" i="114" s="1"/>
  <c r="K8" i="114"/>
  <c r="L8" i="114" s="1"/>
  <c r="K7" i="114"/>
  <c r="L7" i="114" s="1"/>
  <c r="K6" i="114"/>
  <c r="L6" i="114" s="1"/>
  <c r="K5" i="114"/>
  <c r="L5" i="114" s="1"/>
  <c r="K4" i="114"/>
  <c r="L4" i="114" s="1"/>
  <c r="R31" i="112"/>
  <c r="Q31" i="112"/>
  <c r="P31" i="112"/>
  <c r="O31" i="112"/>
  <c r="N31" i="112"/>
  <c r="M31" i="112"/>
  <c r="I31" i="112"/>
  <c r="K30" i="112"/>
  <c r="L30" i="112" s="1"/>
  <c r="L29" i="112"/>
  <c r="K29" i="112"/>
  <c r="K28" i="112"/>
  <c r="L28" i="112" s="1"/>
  <c r="K27" i="112"/>
  <c r="L27" i="112" s="1"/>
  <c r="K26" i="112"/>
  <c r="L26" i="112" s="1"/>
  <c r="K25" i="112"/>
  <c r="L25" i="112" s="1"/>
  <c r="K24" i="112"/>
  <c r="L24" i="112" s="1"/>
  <c r="K23" i="112"/>
  <c r="L23" i="112" s="1"/>
  <c r="K22" i="112"/>
  <c r="L22" i="112" s="1"/>
  <c r="K21" i="112"/>
  <c r="L21" i="112" s="1"/>
  <c r="K20" i="112"/>
  <c r="L20" i="112" s="1"/>
  <c r="K19" i="112"/>
  <c r="L19" i="112" s="1"/>
  <c r="K18" i="112"/>
  <c r="L18" i="112" s="1"/>
  <c r="K17" i="112"/>
  <c r="L17" i="112" s="1"/>
  <c r="K16" i="112"/>
  <c r="L16" i="112" s="1"/>
  <c r="K15" i="112"/>
  <c r="L15" i="112" s="1"/>
  <c r="K14" i="112"/>
  <c r="L14" i="112" s="1"/>
  <c r="K13" i="112"/>
  <c r="L13" i="112" s="1"/>
  <c r="K12" i="112"/>
  <c r="L12" i="112" s="1"/>
  <c r="K11" i="112"/>
  <c r="L11" i="112" s="1"/>
  <c r="K10" i="112"/>
  <c r="L10" i="112" s="1"/>
  <c r="K9" i="112"/>
  <c r="L9" i="112" s="1"/>
  <c r="K8" i="112"/>
  <c r="L8" i="112" s="1"/>
  <c r="K7" i="112"/>
  <c r="L7" i="112" s="1"/>
  <c r="K6" i="112"/>
  <c r="L6" i="112" s="1"/>
  <c r="K5" i="112"/>
  <c r="L5" i="112" s="1"/>
  <c r="K4" i="112"/>
  <c r="L4" i="112" s="1"/>
  <c r="R31" i="111"/>
  <c r="Q31" i="111"/>
  <c r="P31" i="111"/>
  <c r="O31" i="111"/>
  <c r="N31" i="111"/>
  <c r="M31" i="111"/>
  <c r="I31" i="111"/>
  <c r="K30" i="111"/>
  <c r="L30" i="111" s="1"/>
  <c r="K29" i="111"/>
  <c r="L29" i="111" s="1"/>
  <c r="K28" i="111"/>
  <c r="L28" i="111" s="1"/>
  <c r="K27" i="111"/>
  <c r="L27" i="111" s="1"/>
  <c r="K26" i="111"/>
  <c r="L26" i="111" s="1"/>
  <c r="K25" i="111"/>
  <c r="L25" i="111" s="1"/>
  <c r="K24" i="111"/>
  <c r="L24" i="111" s="1"/>
  <c r="K23" i="111"/>
  <c r="L23" i="111" s="1"/>
  <c r="K22" i="111"/>
  <c r="L22" i="111" s="1"/>
  <c r="K21" i="111"/>
  <c r="L21" i="111" s="1"/>
  <c r="L20" i="111"/>
  <c r="K20" i="111"/>
  <c r="K19" i="111"/>
  <c r="L19" i="111" s="1"/>
  <c r="K18" i="111"/>
  <c r="L18" i="111" s="1"/>
  <c r="K17" i="111"/>
  <c r="L17" i="111" s="1"/>
  <c r="K16" i="111"/>
  <c r="L16" i="111" s="1"/>
  <c r="K15" i="111"/>
  <c r="L15" i="111" s="1"/>
  <c r="K14" i="111"/>
  <c r="L14" i="111" s="1"/>
  <c r="K13" i="111"/>
  <c r="L13" i="111" s="1"/>
  <c r="K12" i="111"/>
  <c r="L12" i="111" s="1"/>
  <c r="K11" i="111"/>
  <c r="L11" i="111" s="1"/>
  <c r="K10" i="111"/>
  <c r="L10" i="111" s="1"/>
  <c r="K9" i="111"/>
  <c r="L9" i="111" s="1"/>
  <c r="K8" i="111"/>
  <c r="L8" i="111" s="1"/>
  <c r="K7" i="111"/>
  <c r="L7" i="111" s="1"/>
  <c r="K6" i="111"/>
  <c r="L6" i="111" s="1"/>
  <c r="K5" i="111"/>
  <c r="L5" i="111" s="1"/>
  <c r="K4" i="111"/>
  <c r="L4" i="111" s="1"/>
  <c r="R31" i="105"/>
  <c r="Q31" i="105"/>
  <c r="P31" i="105"/>
  <c r="O31" i="105"/>
  <c r="N31" i="105"/>
  <c r="M31" i="105"/>
  <c r="I31" i="105"/>
  <c r="K30" i="105"/>
  <c r="L30" i="105" s="1"/>
  <c r="K29" i="105"/>
  <c r="L29" i="105" s="1"/>
  <c r="K28" i="105"/>
  <c r="L28" i="105" s="1"/>
  <c r="K27" i="105"/>
  <c r="L27" i="105" s="1"/>
  <c r="K26" i="105"/>
  <c r="L26" i="105" s="1"/>
  <c r="K25" i="105"/>
  <c r="L25" i="105" s="1"/>
  <c r="K24" i="105"/>
  <c r="L24" i="105" s="1"/>
  <c r="K23" i="105"/>
  <c r="L23" i="105" s="1"/>
  <c r="K22" i="105"/>
  <c r="L22" i="105" s="1"/>
  <c r="K21" i="105"/>
  <c r="L21" i="105" s="1"/>
  <c r="K20" i="105"/>
  <c r="L20" i="105" s="1"/>
  <c r="K19" i="105"/>
  <c r="L19" i="105" s="1"/>
  <c r="K18" i="105"/>
  <c r="L18" i="105" s="1"/>
  <c r="K17" i="105"/>
  <c r="L17" i="105" s="1"/>
  <c r="K16" i="105"/>
  <c r="L16" i="105" s="1"/>
  <c r="K15" i="105"/>
  <c r="L15" i="105" s="1"/>
  <c r="L14" i="105"/>
  <c r="K14" i="105"/>
  <c r="K13" i="105"/>
  <c r="L13" i="105" s="1"/>
  <c r="K12" i="105"/>
  <c r="L12" i="105" s="1"/>
  <c r="K11" i="105"/>
  <c r="L11" i="105" s="1"/>
  <c r="K10" i="105"/>
  <c r="L10" i="105" s="1"/>
  <c r="K9" i="105"/>
  <c r="L9" i="105" s="1"/>
  <c r="K8" i="105"/>
  <c r="L8" i="105" s="1"/>
  <c r="K7" i="105"/>
  <c r="L7" i="105" s="1"/>
  <c r="K6" i="105"/>
  <c r="L6" i="105" s="1"/>
  <c r="K5" i="105"/>
  <c r="L5" i="105" s="1"/>
  <c r="K4" i="105"/>
  <c r="L4" i="105" s="1"/>
  <c r="K19" i="113"/>
  <c r="L19" i="113" s="1"/>
  <c r="K29" i="113"/>
  <c r="L29" i="113" s="1"/>
  <c r="L17" i="131" l="1"/>
  <c r="L7" i="131"/>
  <c r="L13" i="131"/>
  <c r="L25" i="131"/>
  <c r="L8" i="131"/>
  <c r="L14" i="131"/>
  <c r="L20" i="131"/>
  <c r="L26" i="131"/>
  <c r="L9" i="131"/>
  <c r="L15" i="131"/>
  <c r="L21" i="131"/>
  <c r="L27" i="131"/>
  <c r="L4" i="131"/>
  <c r="L10" i="131"/>
  <c r="L16" i="131"/>
  <c r="L22" i="131"/>
  <c r="L28" i="131"/>
  <c r="L23" i="131"/>
  <c r="L5" i="131"/>
  <c r="L29" i="131"/>
  <c r="I29" i="128"/>
  <c r="L6" i="131"/>
  <c r="L12" i="131"/>
  <c r="L18" i="131"/>
  <c r="L24" i="131"/>
  <c r="L30" i="131"/>
  <c r="L19" i="117"/>
  <c r="I19" i="128"/>
  <c r="R31" i="113"/>
  <c r="Q31" i="113"/>
  <c r="P31" i="113"/>
  <c r="O31" i="113"/>
  <c r="N31" i="113"/>
  <c r="M31" i="113"/>
  <c r="K4" i="113" l="1"/>
  <c r="I4" i="128" s="1"/>
  <c r="K5" i="113"/>
  <c r="I5" i="128" s="1"/>
  <c r="K6" i="113"/>
  <c r="I6" i="128" s="1"/>
  <c r="K7" i="113"/>
  <c r="I7" i="128" s="1"/>
  <c r="K8" i="113"/>
  <c r="I8" i="128" s="1"/>
  <c r="K9" i="113"/>
  <c r="I9" i="128" s="1"/>
  <c r="K10" i="113"/>
  <c r="I10" i="128" s="1"/>
  <c r="K11" i="113"/>
  <c r="I11" i="128" s="1"/>
  <c r="K12" i="113"/>
  <c r="I12" i="128" s="1"/>
  <c r="K13" i="113"/>
  <c r="I13" i="128" s="1"/>
  <c r="K14" i="113"/>
  <c r="I14" i="128" s="1"/>
  <c r="K15" i="113"/>
  <c r="I15" i="128" s="1"/>
  <c r="K16" i="113"/>
  <c r="I16" i="128" s="1"/>
  <c r="K17" i="113"/>
  <c r="I17" i="128" s="1"/>
  <c r="K18" i="113"/>
  <c r="I18" i="128" s="1"/>
  <c r="K20" i="113"/>
  <c r="I20" i="128" s="1"/>
  <c r="K21" i="113"/>
  <c r="I21" i="128" s="1"/>
  <c r="K22" i="113"/>
  <c r="I22" i="128" s="1"/>
  <c r="K23" i="113"/>
  <c r="I23" i="128" s="1"/>
  <c r="K24" i="113"/>
  <c r="I24" i="128" s="1"/>
  <c r="K25" i="113"/>
  <c r="I25" i="128" s="1"/>
  <c r="K26" i="113"/>
  <c r="I26" i="128" s="1"/>
  <c r="K27" i="113"/>
  <c r="I27" i="128" s="1"/>
  <c r="K28" i="113"/>
  <c r="I28" i="128" s="1"/>
  <c r="K30" i="113"/>
  <c r="I30" i="128" s="1"/>
  <c r="H31" i="128" l="1"/>
  <c r="K31" i="128"/>
  <c r="I31" i="113" l="1"/>
  <c r="H35" i="128" l="1"/>
  <c r="H34" i="128"/>
  <c r="H33" i="128"/>
  <c r="L4" i="128"/>
  <c r="L5" i="128"/>
  <c r="L6" i="128"/>
  <c r="L7" i="128"/>
  <c r="L8" i="128"/>
  <c r="L9" i="128"/>
  <c r="L10" i="128"/>
  <c r="L11" i="128"/>
  <c r="L12" i="128"/>
  <c r="L13" i="128"/>
  <c r="L14" i="128"/>
  <c r="L15" i="128"/>
  <c r="L16" i="128"/>
  <c r="L17" i="128"/>
  <c r="L18" i="128"/>
  <c r="L19" i="128"/>
  <c r="L20" i="128"/>
  <c r="L21" i="128"/>
  <c r="L22" i="128"/>
  <c r="L23" i="128"/>
  <c r="L24" i="128"/>
  <c r="L25" i="128"/>
  <c r="L26" i="128"/>
  <c r="L27" i="128"/>
  <c r="L28" i="128"/>
  <c r="L29" i="128"/>
  <c r="L30" i="128"/>
  <c r="L31" i="128" l="1"/>
  <c r="M36" i="128" s="1"/>
  <c r="L28" i="113"/>
  <c r="L27" i="113"/>
  <c r="L23" i="113"/>
  <c r="L18" i="113"/>
  <c r="L14" i="113"/>
  <c r="L10" i="113"/>
  <c r="L6" i="113"/>
  <c r="L26" i="113"/>
  <c r="L22" i="113"/>
  <c r="L17" i="113"/>
  <c r="L13" i="113"/>
  <c r="L9" i="113"/>
  <c r="L5" i="113"/>
  <c r="L30" i="113"/>
  <c r="L25" i="113"/>
  <c r="L21" i="113"/>
  <c r="L16" i="113"/>
  <c r="L12" i="113"/>
  <c r="L8" i="113"/>
  <c r="L4" i="113"/>
  <c r="L24" i="113"/>
  <c r="L20" i="113"/>
  <c r="L15" i="113"/>
  <c r="L11" i="113"/>
  <c r="L7" i="113"/>
  <c r="J7" i="128" l="1"/>
  <c r="M7" i="128"/>
  <c r="J27" i="128"/>
  <c r="M27" i="128"/>
  <c r="J8" i="128"/>
  <c r="M8" i="128"/>
  <c r="J5" i="128"/>
  <c r="M5" i="128"/>
  <c r="J10" i="128"/>
  <c r="M10" i="128"/>
  <c r="J22" i="128"/>
  <c r="M22" i="128"/>
  <c r="J19" i="128"/>
  <c r="M19" i="128"/>
  <c r="J15" i="128"/>
  <c r="M15" i="128"/>
  <c r="J29" i="128"/>
  <c r="M29" i="128"/>
  <c r="J20" i="128"/>
  <c r="M20" i="128"/>
  <c r="J17" i="128"/>
  <c r="M17" i="128"/>
  <c r="J24" i="128"/>
  <c r="M24" i="128"/>
  <c r="J9" i="128"/>
  <c r="M9" i="128"/>
  <c r="J26" i="128"/>
  <c r="M26" i="128"/>
  <c r="J12" i="128"/>
  <c r="M12" i="128"/>
  <c r="J21" i="128"/>
  <c r="M21" i="128"/>
  <c r="J14" i="128"/>
  <c r="M14" i="128"/>
  <c r="J28" i="128"/>
  <c r="M28" i="128"/>
  <c r="J11" i="128"/>
  <c r="M11" i="128"/>
  <c r="J4" i="128"/>
  <c r="M4" i="128"/>
  <c r="J30" i="128"/>
  <c r="M30" i="128"/>
  <c r="J13" i="128"/>
  <c r="M13" i="128"/>
  <c r="J18" i="128"/>
  <c r="M18" i="128"/>
  <c r="J23" i="128"/>
  <c r="M23" i="128"/>
  <c r="J16" i="128"/>
  <c r="M16" i="128"/>
  <c r="J25" i="128"/>
  <c r="M25" i="128"/>
  <c r="J6" i="128"/>
  <c r="M6" i="128"/>
  <c r="J31" i="128" l="1"/>
  <c r="M31" i="128"/>
  <c r="M37" i="128" s="1"/>
  <c r="M39" i="12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RAFAEL XAVIER DOS SANTOS MURARO</author>
  </authors>
  <commentList>
    <comment ref="J11" authorId="0" shapeId="0" xr:uid="{BC6817FF-75A9-4B76-958E-0EA779389111}">
      <text>
        <r>
          <rPr>
            <b/>
            <sz val="9"/>
            <color indexed="81"/>
            <rFont val="Segoe UI"/>
            <family val="2"/>
          </rPr>
          <t>RAFAEL XAVIER DOS SANTOS MURARO:</t>
        </r>
        <r>
          <rPr>
            <sz val="9"/>
            <color indexed="81"/>
            <rFont val="Segoe UI"/>
            <family val="2"/>
          </rPr>
          <t xml:space="preserve">
- 1 unidade cedida pelo CEART em 22/03/22
- 1 unidade cedida pelo CEFID em 24/03/22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RAFAEL XAVIER DOS SANTOS MURARO</author>
  </authors>
  <commentList>
    <comment ref="J11" authorId="0" shapeId="0" xr:uid="{A817789B-ACEA-4606-A6E4-4FF777074CBE}">
      <text>
        <r>
          <rPr>
            <b/>
            <sz val="9"/>
            <color indexed="81"/>
            <rFont val="Segoe UI"/>
            <family val="2"/>
          </rPr>
          <t>RAFAEL XAVIER DOS SANTOS MURARO:</t>
        </r>
        <r>
          <rPr>
            <sz val="9"/>
            <color indexed="81"/>
            <rFont val="Segoe UI"/>
            <family val="2"/>
          </rPr>
          <t xml:space="preserve">
- 1 unidade cedida à SETIC em 22/03/22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JOSIELE VANESSA ALVES</author>
  </authors>
  <commentList>
    <comment ref="M1" authorId="0" shapeId="0" xr:uid="{24790C9D-9BE5-491E-BAED-FC6E993DE125}">
      <text>
        <r>
          <rPr>
            <b/>
            <sz val="9"/>
            <color indexed="81"/>
            <rFont val="Segoe UI"/>
            <family val="2"/>
          </rPr>
          <t>JOSIELE VANESSA ALVES:</t>
        </r>
        <r>
          <rPr>
            <sz val="9"/>
            <color indexed="81"/>
            <rFont val="Segoe UI"/>
            <family val="2"/>
          </rPr>
          <t xml:space="preserve">
Aditivo de prazo - 28/02/2022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RAFAEL XAVIER DOS SANTOS MURARO</author>
  </authors>
  <commentList>
    <comment ref="J11" authorId="0" shapeId="0" xr:uid="{FCAE4435-4753-4C50-A7E4-514FFB56D03C}">
      <text>
        <r>
          <rPr>
            <b/>
            <sz val="9"/>
            <color indexed="81"/>
            <rFont val="Segoe UI"/>
            <family val="2"/>
          </rPr>
          <t>RAFAEL XAVIER DOS SANTOS MURARO:</t>
        </r>
        <r>
          <rPr>
            <sz val="9"/>
            <color indexed="81"/>
            <rFont val="Segoe UI"/>
            <family val="2"/>
          </rPr>
          <t xml:space="preserve">
- 1 unidade cedida à SETIC em 24/03/22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J19" authorId="0" shapeId="0" xr:uid="{08C32BDF-C15C-4608-9582-CD01F4F378AF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+ 03 unidades cedidas pelo CEO + 05 unidades cedidas pelo CAV 27/05/2022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J19" authorId="0" shapeId="0" xr:uid="{5EBBE5DD-D21C-4F5D-962D-FFF7A98E72E5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-05 unidades cedidas ao CERES 27/05/2022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J19" authorId="0" shapeId="0" xr:uid="{58574624-71C1-46A6-9391-74747455BE1C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- 03 unidades cedidas para o CERES</t>
        </r>
      </text>
    </comment>
  </commentList>
</comments>
</file>

<file path=xl/sharedStrings.xml><?xml version="1.0" encoding="utf-8"?>
<sst xmlns="http://schemas.openxmlformats.org/spreadsheetml/2006/main" count="2616" uniqueCount="131">
  <si>
    <t>Saldo / Automático</t>
  </si>
  <si>
    <t>...../...../......</t>
  </si>
  <si>
    <t>ALERTA</t>
  </si>
  <si>
    <t>Unidade</t>
  </si>
  <si>
    <t>SALDO</t>
  </si>
  <si>
    <t>Qtde Registrada</t>
  </si>
  <si>
    <t>Valor Total Utilizado</t>
  </si>
  <si>
    <t>Valor Utilizado</t>
  </si>
  <si>
    <t>% Aditivos</t>
  </si>
  <si>
    <t>% Utilizado</t>
  </si>
  <si>
    <t>Qtde Utilizada</t>
  </si>
  <si>
    <t>CENTRO PARTICIPANTE: GESTOR</t>
  </si>
  <si>
    <t>Peça</t>
  </si>
  <si>
    <t>Valor Total da Ata</t>
  </si>
  <si>
    <t>CENTRO PARTICIPANTE:</t>
  </si>
  <si>
    <t>Empresa</t>
  </si>
  <si>
    <t>Especificação</t>
  </si>
  <si>
    <t>Marca</t>
  </si>
  <si>
    <t>Detalhamento</t>
  </si>
  <si>
    <t xml:space="preserve">Valor Unitário </t>
  </si>
  <si>
    <t xml:space="preserve">Total Registrado </t>
  </si>
  <si>
    <t>LOTE</t>
  </si>
  <si>
    <t>ITEM</t>
  </si>
  <si>
    <t>VALOR UNIT</t>
  </si>
  <si>
    <t>QTDADE</t>
  </si>
  <si>
    <t>449052.35</t>
  </si>
  <si>
    <t>339030.17</t>
  </si>
  <si>
    <t xml:space="preserve"> AF/OS nº  xxxx/2021 Qtde. DT</t>
  </si>
  <si>
    <t>PROCESSO: 718/2021</t>
  </si>
  <si>
    <t>VIGÊNCIA DA ATA: 04/08/2021 até 04/08/2022</t>
  </si>
  <si>
    <t>OBJETO: AQUISIÇÃO DE EQUIPAMENTOS DE REDE (SWITCHES, TRANSCEIVERS, ACCESS POINT) E AMPLIAÇÃO DE LICENCIAMENTO DOS FIREWALLS NEXT GENERATION DA FORTINET PARA A UDESC</t>
  </si>
  <si>
    <t>ZOOM TECNOLOGIA LTDA, CNPJ sob o nº 06.105.781/0001-65</t>
  </si>
  <si>
    <t>M2 TECNOLOGIA LTDA, CNPJ sob o nº 03.635.773/0001-32</t>
  </si>
  <si>
    <t>MICROCABLE SERVIÇOS E EQUIPAMENTOS LTDA, CNPJ sob o nº 17.101.531/0001-73</t>
  </si>
  <si>
    <t>CONNECTION CONECTIVIDADE E INTEGRAÇÃO DE SISTEMAS LTDA, CNPJ sob o nº 95.125.332/0001-09</t>
  </si>
  <si>
    <t>Modelo</t>
  </si>
  <si>
    <t>Huawei</t>
  </si>
  <si>
    <t>CloudEngine S5735-L24T4S-A</t>
  </si>
  <si>
    <t>CloudEngine S5735-L48P4S-A</t>
  </si>
  <si>
    <t>CloudEngine S5735-L24P4S-A</t>
  </si>
  <si>
    <t>CloudEngine S5735-L24T4X-A</t>
  </si>
  <si>
    <t>CloudEngine S6730-H24X6C</t>
  </si>
  <si>
    <t>CloudEngine S5732-H24S6Q</t>
  </si>
  <si>
    <t>SFP+ OMXD30000</t>
  </si>
  <si>
    <t>SFP+ SFP-10G-BXD1</t>
  </si>
  <si>
    <t>QSFP QSFP-40G-eSDLC-PAM</t>
  </si>
  <si>
    <t>D-NET</t>
  </si>
  <si>
    <t>DN-SFP-1000-BASE-T</t>
  </si>
  <si>
    <t>DN-SFP-SX</t>
  </si>
  <si>
    <t>DN-SFP-LX-10</t>
  </si>
  <si>
    <t>DN-SFP-BXW-10A e DN-SFP-BXW-10B</t>
  </si>
  <si>
    <t>DN-SFP+BD-20GBA e DN-SFP+BD-20GBB</t>
  </si>
  <si>
    <t>AirEngine 5760-51</t>
  </si>
  <si>
    <t>Ubiquiti</t>
  </si>
  <si>
    <t>LBE-5AC-GEN2 LITEBEAM 23DBI</t>
  </si>
  <si>
    <t>Fortinet</t>
  </si>
  <si>
    <t>FC-10-F100F-210-02-12</t>
  </si>
  <si>
    <t xml:space="preserve">FC-10-F100F-950-02-12	</t>
  </si>
  <si>
    <t xml:space="preserve">FC-10-00208-210-02-12	</t>
  </si>
  <si>
    <t>FC-10-00208-950-02-12</t>
  </si>
  <si>
    <t>FC-10-0501E-210-02-12</t>
  </si>
  <si>
    <t>FC-10-0501E-950-02-12</t>
  </si>
  <si>
    <t>FC2-10-M3004-248-02-12</t>
  </si>
  <si>
    <t>FAP-221E-N</t>
  </si>
  <si>
    <t>SP-FAP200-PA-BR</t>
  </si>
  <si>
    <t>FC-10-PE221-247-02-36</t>
  </si>
  <si>
    <t xml:space="preserve">serviço </t>
  </si>
  <si>
    <t xml:space="preserve">licença </t>
  </si>
  <si>
    <t>339030.47</t>
  </si>
  <si>
    <t>339040.08</t>
  </si>
  <si>
    <t>Switch Modelo 1 – 24p – L2</t>
  </si>
  <si>
    <t>Switch Modelo 2 – 48p – L2 - PoE</t>
  </si>
  <si>
    <t>Switch MODELO 3 – 24p – L2 – PoE</t>
  </si>
  <si>
    <t>Switch Modelo 4 – 24p+2x10G – L2</t>
  </si>
  <si>
    <t>Switch MODELO 5 – 24p 10ge SFP+ 2P 40ge QSFP+</t>
  </si>
  <si>
    <t>SWITCH MODELO 6 – 24P SFP + 2SFP+</t>
  </si>
  <si>
    <t>Transceiver SFP+ 10GE MM 0.1Km</t>
  </si>
  <si>
    <t>Transceiver SFP+ 10GE MM 0.4Km</t>
  </si>
  <si>
    <t>Transceiver SFP+ 10GE SM BIDI 2Km</t>
  </si>
  <si>
    <t>Transceiver QSFP+ 40GE MM 0.1Km</t>
  </si>
  <si>
    <t>TRANSCEIVER - Módulo SFP UTP Giga</t>
  </si>
  <si>
    <t>TRANSCEIVER - Módulo SFP MM Giga</t>
  </si>
  <si>
    <t xml:space="preserve">TRANSCEIVER -  Módulo SFP SM Giga </t>
  </si>
  <si>
    <t>TRANSCEIVER - Par Módulo Giga Monofibra Bidirecional</t>
  </si>
  <si>
    <t>TRANSCEIVER -  Par de Módulos Mini-GBIC SM 10 Gigabit (A e B)</t>
  </si>
  <si>
    <t xml:space="preserve">PONTO DE ACESSO A REDE SEM FIO </t>
  </si>
  <si>
    <t xml:space="preserve">Antena Direcional </t>
  </si>
  <si>
    <t>Suporte Técnico de um ano para FortiGate-100F</t>
  </si>
  <si>
    <t>Licença de segurança de um ano para FortiGate-100F</t>
  </si>
  <si>
    <t>Suporte Técnico de um ano para FortiGate-201E</t>
  </si>
  <si>
    <t>Licença de segurança de um ano para FortiGate-201E</t>
  </si>
  <si>
    <t>Suporte Técnico de um ano para FortiGate-501E</t>
  </si>
  <si>
    <t>Licença de segurança de um ano para FortiGate-501E</t>
  </si>
  <si>
    <t>Suporte Técnico de um ano para FortiManager</t>
  </si>
  <si>
    <t>PONTO DE ACESSO A REDE SEM FIO (FIREWALL)</t>
  </si>
  <si>
    <t>Fonte de Alimentação do PONTO DE ACESSO</t>
  </si>
  <si>
    <t>Suporte Técnico para PONTO DE ACESSO SEM FIO (FIREWALL)</t>
  </si>
  <si>
    <t>Contrato nº 1034/2021 Qtde. DT</t>
  </si>
  <si>
    <t>Contrato nº 1153/2021 Qtde. DT</t>
  </si>
  <si>
    <t xml:space="preserve"> AF nº 1155/2021 Qtde. DT</t>
  </si>
  <si>
    <t xml:space="preserve"> AF nº 1166/2021 Qtde. DT</t>
  </si>
  <si>
    <t xml:space="preserve"> AF nº 1707/2021 Qtde. DT</t>
  </si>
  <si>
    <t xml:space="preserve"> AF nº 1733/2021 Qtde. DT</t>
  </si>
  <si>
    <t xml:space="preserve"> AF/OS nº  906/2021    Qtde. DT</t>
  </si>
  <si>
    <t xml:space="preserve"> AF/OS nº  1211/2021 Qtde. DT</t>
  </si>
  <si>
    <t xml:space="preserve"> AF/OS nº  1064/2021 Qtde. DT</t>
  </si>
  <si>
    <t xml:space="preserve"> AF/OS nº  978/2021 Qtde. DT</t>
  </si>
  <si>
    <t xml:space="preserve"> AF/OS nº  1351/2021 Qtde. DT</t>
  </si>
  <si>
    <t xml:space="preserve"> AF/OS nº  1127/2021 Qtde. DT</t>
  </si>
  <si>
    <t xml:space="preserve"> AF/OS nº  1230/2021 Qtde. DT</t>
  </si>
  <si>
    <t xml:space="preserve"> AF/OS nº  1301/2021 Qtde. DT</t>
  </si>
  <si>
    <t xml:space="preserve"> AF/OS nº  1357/2021 Qtde. DT</t>
  </si>
  <si>
    <t xml:space="preserve"> AF/OS nº  846/2021 Qtde. DT</t>
  </si>
  <si>
    <t xml:space="preserve"> AF/OS nº  845/2021 Qtde. DT</t>
  </si>
  <si>
    <t xml:space="preserve"> AF/OS nº  912/2021 Qtde. DT</t>
  </si>
  <si>
    <t xml:space="preserve"> AF/OS nº  1545/2021 Qtde. DT</t>
  </si>
  <si>
    <t xml:space="preserve"> AF/OS nº  1340/2021 Qtde. DT</t>
  </si>
  <si>
    <t xml:space="preserve"> AF/OS nº  1339/2021 Qtde. DT</t>
  </si>
  <si>
    <t xml:space="preserve"> AF/OS nº  1389/2021 Qtde. DT</t>
  </si>
  <si>
    <t>Zoom Tecnologia</t>
  </si>
  <si>
    <t xml:space="preserve"> AF/OS nº  0700/2022 Qtde. DT</t>
  </si>
  <si>
    <t xml:space="preserve"> AF nº  1138/2022 Qtde. DT</t>
  </si>
  <si>
    <t xml:space="preserve"> AF/OS nº  721/2022 Qtde. DT</t>
  </si>
  <si>
    <t xml:space="preserve"> AF/OS nº  150/2022 Qtde. DT</t>
  </si>
  <si>
    <t xml:space="preserve"> AF/OS nº  139/2022 Qtde. DT</t>
  </si>
  <si>
    <t xml:space="preserve"> AF/OS nº  955/2022 Qtde. DT</t>
  </si>
  <si>
    <t xml:space="preserve"> AF/OS nº  713/2022 Qtde. DT</t>
  </si>
  <si>
    <t xml:space="preserve"> AF/OS nº  714/2022 Qtde. DT</t>
  </si>
  <si>
    <t xml:space="preserve">CERES </t>
  </si>
  <si>
    <t>Atualizado em setembro de 2022</t>
  </si>
  <si>
    <t xml:space="preserve"> AF/OS nº  981/2022 Qtde. 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</si>
</sst>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d/m/yyyy"/>
    <numFmt numFmtId="170" formatCode="_-&quot;R$ &quot;* #,##0.00_-;&quot;-R$ &quot;* #,##0.00_-;_-&quot;R$ &quot;* \-??_-;_-@_-"/>
    <numFmt numFmtId="171" formatCode="_-* #,##0.00&quot; €&quot;_-;\-* #,##0.00&quot; €&quot;_-;_-* \-??&quot; €&quot;_-;_-@_-"/>
    <numFmt numFmtId="172" formatCode="_-* #,##0.00_-;\-* #,##0.00_-;_-* \-??_-;_-@_-"/>
  </numFmts>
  <fonts count="2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2"/>
      <name val="Courier 10 Pitch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name val="Calibri"/>
      <family val="2"/>
      <scheme val="minor"/>
    </font>
    <font>
      <sz val="11"/>
      <name val="Calibri"/>
      <family val="2"/>
      <charset val="1"/>
    </font>
    <font>
      <sz val="10"/>
      <name val="Arial"/>
      <family val="2"/>
      <charset val="1"/>
    </font>
    <font>
      <b/>
      <sz val="18"/>
      <color rgb="FF003366"/>
      <name val="Cambria"/>
      <family val="2"/>
      <charset val="1"/>
    </font>
    <font>
      <sz val="11"/>
      <color rgb="FFC0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1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</borders>
  <cellStyleXfs count="43">
    <xf numFmtId="0" fontId="0" fillId="0" borderId="0"/>
    <xf numFmtId="0" fontId="4" fillId="0" borderId="0"/>
    <xf numFmtId="164" fontId="4" fillId="0" borderId="0" applyFill="0" applyBorder="0" applyAlignment="0" applyProtection="0"/>
    <xf numFmtId="165" fontId="4" fillId="0" borderId="0" applyFill="0" applyBorder="0" applyAlignment="0" applyProtection="0"/>
    <xf numFmtId="0" fontId="5" fillId="0" borderId="0" applyNumberFormat="0" applyFill="0" applyBorder="0" applyAlignment="0" applyProtection="0"/>
    <xf numFmtId="44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9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170" fontId="4" fillId="0" borderId="0" applyBorder="0" applyProtection="0"/>
    <xf numFmtId="170" fontId="4" fillId="0" borderId="0" applyBorder="0" applyProtection="0"/>
    <xf numFmtId="171" fontId="4" fillId="0" borderId="0" applyBorder="0" applyProtection="0"/>
    <xf numFmtId="171" fontId="4" fillId="0" borderId="0" applyBorder="0" applyProtection="0"/>
    <xf numFmtId="170" fontId="4" fillId="0" borderId="0" applyBorder="0" applyProtection="0"/>
    <xf numFmtId="0" fontId="20" fillId="0" borderId="0"/>
    <xf numFmtId="9" fontId="4" fillId="0" borderId="0" applyBorder="0" applyProtection="0"/>
    <xf numFmtId="165" fontId="20" fillId="0" borderId="0" applyBorder="0" applyProtection="0"/>
    <xf numFmtId="172" fontId="20" fillId="0" borderId="0" applyBorder="0" applyProtection="0"/>
    <xf numFmtId="172" fontId="20" fillId="0" borderId="0" applyBorder="0" applyProtection="0"/>
    <xf numFmtId="172" fontId="20" fillId="0" borderId="0" applyBorder="0" applyProtection="0"/>
    <xf numFmtId="172" fontId="20" fillId="0" borderId="0" applyBorder="0" applyProtection="0"/>
    <xf numFmtId="165" fontId="20" fillId="0" borderId="0" applyBorder="0" applyProtection="0"/>
    <xf numFmtId="0" fontId="21" fillId="0" borderId="0" applyBorder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1" fillId="0" borderId="0" applyFont="0" applyFill="0" applyBorder="0" applyAlignment="0" applyProtection="0"/>
  </cellStyleXfs>
  <cellXfs count="130">
    <xf numFmtId="0" fontId="0" fillId="0" borderId="0" xfId="0"/>
    <xf numFmtId="0" fontId="6" fillId="0" borderId="0" xfId="1" applyFont="1" applyFill="1" applyAlignment="1">
      <alignment horizontal="center" vertical="center" wrapText="1"/>
    </xf>
    <xf numFmtId="0" fontId="6" fillId="0" borderId="0" xfId="1" applyFont="1" applyAlignment="1">
      <alignment wrapText="1"/>
    </xf>
    <xf numFmtId="0" fontId="6" fillId="0" borderId="0" xfId="1" applyFont="1" applyFill="1" applyAlignment="1">
      <alignment vertical="center" wrapText="1"/>
    </xf>
    <xf numFmtId="0" fontId="6" fillId="0" borderId="0" xfId="1" applyFont="1" applyFill="1" applyAlignment="1" applyProtection="1">
      <alignment wrapText="1"/>
      <protection locked="0"/>
    </xf>
    <xf numFmtId="3" fontId="6" fillId="0" borderId="0" xfId="1" applyNumberFormat="1" applyFont="1" applyAlignment="1" applyProtection="1">
      <alignment wrapText="1"/>
      <protection locked="0"/>
    </xf>
    <xf numFmtId="0" fontId="6" fillId="0" borderId="0" xfId="1" applyFont="1" applyAlignment="1" applyProtection="1">
      <alignment wrapText="1"/>
      <protection locked="0"/>
    </xf>
    <xf numFmtId="168" fontId="8" fillId="9" borderId="2" xfId="1" applyNumberFormat="1" applyFont="1" applyFill="1" applyBorder="1" applyAlignment="1" applyProtection="1">
      <alignment horizontal="right"/>
      <protection locked="0"/>
    </xf>
    <xf numFmtId="168" fontId="8" fillId="9" borderId="3" xfId="1" applyNumberFormat="1" applyFont="1" applyFill="1" applyBorder="1" applyAlignment="1" applyProtection="1">
      <alignment horizontal="right"/>
      <protection locked="0"/>
    </xf>
    <xf numFmtId="9" fontId="8" fillId="9" borderId="4" xfId="13" applyFont="1" applyFill="1" applyBorder="1" applyAlignment="1" applyProtection="1">
      <alignment horizontal="right"/>
      <protection locked="0"/>
    </xf>
    <xf numFmtId="2" fontId="8" fillId="9" borderId="3" xfId="1" applyNumberFormat="1" applyFont="1" applyFill="1" applyBorder="1" applyAlignment="1">
      <alignment horizontal="right"/>
    </xf>
    <xf numFmtId="0" fontId="8" fillId="9" borderId="8" xfId="1" applyFont="1" applyFill="1" applyBorder="1" applyAlignment="1" applyProtection="1">
      <alignment horizontal="left"/>
      <protection locked="0"/>
    </xf>
    <xf numFmtId="0" fontId="8" fillId="9" borderId="15" xfId="1" applyFont="1" applyFill="1" applyBorder="1" applyAlignment="1" applyProtection="1">
      <alignment horizontal="left"/>
      <protection locked="0"/>
    </xf>
    <xf numFmtId="0" fontId="8" fillId="9" borderId="10" xfId="1" applyFont="1" applyFill="1" applyBorder="1" applyAlignment="1" applyProtection="1">
      <alignment horizontal="left"/>
      <protection locked="0"/>
    </xf>
    <xf numFmtId="0" fontId="8" fillId="9" borderId="0" xfId="1" applyFont="1" applyFill="1" applyBorder="1" applyAlignment="1" applyProtection="1">
      <alignment horizontal="left"/>
      <protection locked="0"/>
    </xf>
    <xf numFmtId="0" fontId="8" fillId="9" borderId="12" xfId="1" applyFont="1" applyFill="1" applyBorder="1" applyAlignment="1" applyProtection="1">
      <alignment horizontal="left"/>
      <protection locked="0"/>
    </xf>
    <xf numFmtId="0" fontId="8" fillId="9" borderId="14" xfId="1" applyFont="1" applyFill="1" applyBorder="1" applyAlignment="1" applyProtection="1">
      <alignment horizontal="left"/>
      <protection locked="0"/>
    </xf>
    <xf numFmtId="44" fontId="6" fillId="8" borderId="1" xfId="1" applyNumberFormat="1" applyFont="1" applyFill="1" applyBorder="1" applyAlignment="1">
      <alignment vertical="center" wrapText="1"/>
    </xf>
    <xf numFmtId="3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7" borderId="1" xfId="0" applyFont="1" applyFill="1" applyBorder="1" applyAlignment="1">
      <alignment horizontal="center" vertical="center" wrapText="1"/>
    </xf>
    <xf numFmtId="44" fontId="6" fillId="8" borderId="1" xfId="1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0" fontId="6" fillId="2" borderId="1" xfId="1" applyFont="1" applyFill="1" applyBorder="1" applyAlignment="1" applyProtection="1">
      <alignment horizontal="center" vertical="center" wrapText="1"/>
    </xf>
    <xf numFmtId="166" fontId="6" fillId="2" borderId="1" xfId="1" applyNumberFormat="1" applyFont="1" applyFill="1" applyBorder="1" applyAlignment="1">
      <alignment horizontal="center" vertical="center" wrapText="1"/>
    </xf>
    <xf numFmtId="0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6" fillId="4" borderId="1" xfId="0" applyNumberFormat="1" applyFont="1" applyFill="1" applyBorder="1" applyAlignment="1">
      <alignment horizontal="center" vertical="center" wrapText="1"/>
    </xf>
    <xf numFmtId="3" fontId="6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6" fillId="0" borderId="0" xfId="1" applyNumberFormat="1" applyFont="1" applyFill="1" applyAlignment="1">
      <alignment horizontal="center" vertical="center" wrapText="1"/>
    </xf>
    <xf numFmtId="166" fontId="6" fillId="0" borderId="0" xfId="0" applyNumberFormat="1" applyFont="1" applyFill="1" applyAlignment="1">
      <alignment horizontal="center" vertical="center" wrapText="1"/>
    </xf>
    <xf numFmtId="44" fontId="6" fillId="0" borderId="0" xfId="5" applyFont="1" applyFill="1" applyAlignment="1">
      <alignment horizontal="center" vertical="center" wrapText="1"/>
    </xf>
    <xf numFmtId="168" fontId="6" fillId="2" borderId="1" xfId="3" applyNumberFormat="1" applyFont="1" applyFill="1" applyBorder="1" applyAlignment="1" applyProtection="1">
      <alignment horizontal="center" vertical="center" wrapText="1"/>
    </xf>
    <xf numFmtId="3" fontId="6" fillId="10" borderId="5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>
      <alignment wrapText="1"/>
    </xf>
    <xf numFmtId="0" fontId="0" fillId="11" borderId="1" xfId="0" applyFont="1" applyFill="1" applyBorder="1" applyAlignment="1">
      <alignment horizontal="center" vertical="center"/>
    </xf>
    <xf numFmtId="4" fontId="8" fillId="0" borderId="0" xfId="1" applyNumberFormat="1" applyFont="1" applyFill="1" applyAlignment="1">
      <alignment horizontal="center" vertical="center" wrapText="1"/>
    </xf>
    <xf numFmtId="0" fontId="10" fillId="0" borderId="0" xfId="1" applyFont="1" applyFill="1" applyAlignment="1">
      <alignment horizontal="center" vertical="center" wrapText="1"/>
    </xf>
    <xf numFmtId="0" fontId="9" fillId="12" borderId="16" xfId="0" applyFont="1" applyFill="1" applyBorder="1" applyAlignment="1">
      <alignment horizontal="center" vertical="center"/>
    </xf>
    <xf numFmtId="0" fontId="9" fillId="12" borderId="1" xfId="0" applyFont="1" applyFill="1" applyBorder="1" applyAlignment="1">
      <alignment horizontal="center" vertical="center"/>
    </xf>
    <xf numFmtId="0" fontId="9" fillId="12" borderId="1" xfId="0" applyFont="1" applyFill="1" applyBorder="1" applyAlignment="1">
      <alignment horizontal="center" vertical="center" wrapText="1"/>
    </xf>
    <xf numFmtId="0" fontId="6" fillId="12" borderId="0" xfId="1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1" fillId="12" borderId="1" xfId="0" applyFont="1" applyFill="1" applyBorder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12" fillId="0" borderId="0" xfId="1" applyFont="1" applyFill="1" applyAlignment="1">
      <alignment horizontal="center" vertical="center" wrapText="1"/>
    </xf>
    <xf numFmtId="166" fontId="6" fillId="12" borderId="1" xfId="1" applyNumberFormat="1" applyFont="1" applyFill="1" applyBorder="1" applyAlignment="1">
      <alignment horizontal="center" vertical="center" wrapText="1"/>
    </xf>
    <xf numFmtId="0" fontId="6" fillId="12" borderId="1" xfId="1" applyFont="1" applyFill="1" applyBorder="1" applyAlignment="1" applyProtection="1">
      <alignment horizontal="center" vertical="center" wrapText="1"/>
      <protection locked="0"/>
    </xf>
    <xf numFmtId="0" fontId="8" fillId="9" borderId="5" xfId="1" applyFont="1" applyFill="1" applyBorder="1" applyAlignment="1" applyProtection="1">
      <protection locked="0"/>
    </xf>
    <xf numFmtId="0" fontId="8" fillId="9" borderId="6" xfId="1" applyFont="1" applyFill="1" applyBorder="1" applyAlignment="1" applyProtection="1">
      <protection locked="0"/>
    </xf>
    <xf numFmtId="0" fontId="8" fillId="9" borderId="7" xfId="1" applyFont="1" applyFill="1" applyBorder="1" applyAlignment="1" applyProtection="1">
      <protection locked="0"/>
    </xf>
    <xf numFmtId="44" fontId="6" fillId="0" borderId="0" xfId="1" applyNumberFormat="1" applyFont="1" applyAlignment="1">
      <alignment wrapText="1"/>
    </xf>
    <xf numFmtId="0" fontId="13" fillId="11" borderId="1" xfId="0" applyFont="1" applyFill="1" applyBorder="1" applyAlignment="1">
      <alignment horizontal="center" vertical="center"/>
    </xf>
    <xf numFmtId="0" fontId="14" fillId="11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wrapText="1"/>
    </xf>
    <xf numFmtId="0" fontId="15" fillId="0" borderId="1" xfId="0" applyFont="1" applyFill="1" applyBorder="1" applyAlignment="1">
      <alignment horizontal="center" vertical="center" wrapText="1"/>
    </xf>
    <xf numFmtId="0" fontId="14" fillId="11" borderId="17" xfId="0" applyFont="1" applyFill="1" applyBorder="1" applyAlignment="1">
      <alignment horizontal="center" vertical="center"/>
    </xf>
    <xf numFmtId="0" fontId="15" fillId="11" borderId="1" xfId="0" applyFont="1" applyFill="1" applyBorder="1" applyAlignment="1">
      <alignment wrapText="1"/>
    </xf>
    <xf numFmtId="0" fontId="15" fillId="11" borderId="1" xfId="0" applyFont="1" applyFill="1" applyBorder="1" applyAlignment="1">
      <alignment horizontal="center" vertical="center" wrapText="1"/>
    </xf>
    <xf numFmtId="0" fontId="15" fillId="11" borderId="1" xfId="0" applyFont="1" applyFill="1" applyBorder="1" applyAlignment="1">
      <alignment horizontal="left" vertical="center" wrapText="1"/>
    </xf>
    <xf numFmtId="168" fontId="0" fillId="0" borderId="1" xfId="0" applyNumberFormat="1" applyFont="1" applyFill="1" applyBorder="1" applyAlignment="1">
      <alignment horizontal="center" vertical="center"/>
    </xf>
    <xf numFmtId="168" fontId="0" fillId="11" borderId="1" xfId="0" applyNumberFormat="1" applyFont="1" applyFill="1" applyBorder="1" applyAlignment="1">
      <alignment horizontal="center" vertical="center"/>
    </xf>
    <xf numFmtId="168" fontId="6" fillId="0" borderId="0" xfId="5" applyNumberFormat="1" applyFont="1" applyFill="1" applyAlignment="1">
      <alignment horizontal="center" vertical="center" wrapText="1"/>
    </xf>
    <xf numFmtId="3" fontId="6" fillId="0" borderId="1" xfId="1" applyNumberFormat="1" applyFont="1" applyBorder="1" applyAlignment="1" applyProtection="1">
      <alignment horizontal="center" vertical="center" wrapText="1"/>
      <protection locked="0"/>
    </xf>
    <xf numFmtId="44" fontId="6" fillId="0" borderId="0" xfId="9" applyFont="1" applyAlignment="1" applyProtection="1">
      <alignment wrapText="1"/>
      <protection locked="0"/>
    </xf>
    <xf numFmtId="0" fontId="13" fillId="0" borderId="4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vertical="center" wrapText="1"/>
    </xf>
    <xf numFmtId="0" fontId="13" fillId="11" borderId="4" xfId="0" applyFont="1" applyFill="1" applyBorder="1" applyAlignment="1">
      <alignment vertical="center"/>
    </xf>
    <xf numFmtId="0" fontId="13" fillId="11" borderId="4" xfId="0" applyFont="1" applyFill="1" applyBorder="1" applyAlignment="1">
      <alignment vertical="center" wrapText="1"/>
    </xf>
    <xf numFmtId="0" fontId="14" fillId="13" borderId="17" xfId="0" applyFont="1" applyFill="1" applyBorder="1" applyAlignment="1">
      <alignment horizontal="center" vertical="center"/>
    </xf>
    <xf numFmtId="0" fontId="15" fillId="13" borderId="1" xfId="0" applyFont="1" applyFill="1" applyBorder="1" applyAlignment="1">
      <alignment wrapText="1"/>
    </xf>
    <xf numFmtId="0" fontId="15" fillId="13" borderId="1" xfId="0" applyFont="1" applyFill="1" applyBorder="1" applyAlignment="1">
      <alignment horizontal="center" vertical="center" wrapText="1"/>
    </xf>
    <xf numFmtId="0" fontId="0" fillId="13" borderId="1" xfId="0" applyFont="1" applyFill="1" applyBorder="1" applyAlignment="1">
      <alignment horizontal="center" vertical="center"/>
    </xf>
    <xf numFmtId="168" fontId="0" fillId="13" borderId="1" xfId="0" applyNumberFormat="1" applyFont="1" applyFill="1" applyBorder="1" applyAlignment="1">
      <alignment horizontal="center" vertical="center"/>
    </xf>
    <xf numFmtId="1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14" fontId="18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7" borderId="1" xfId="1" applyFont="1" applyFill="1" applyBorder="1" applyAlignment="1">
      <alignment horizontal="center" wrapText="1"/>
    </xf>
    <xf numFmtId="168" fontId="6" fillId="0" borderId="1" xfId="1" applyNumberFormat="1" applyFont="1" applyBorder="1" applyAlignment="1">
      <alignment wrapText="1"/>
    </xf>
    <xf numFmtId="169" fontId="19" fillId="15" borderId="1" xfId="1" applyNumberFormat="1" applyFont="1" applyFill="1" applyBorder="1" applyAlignment="1" applyProtection="1">
      <alignment horizontal="center" vertical="center" wrapText="1"/>
      <protection locked="0"/>
    </xf>
    <xf numFmtId="3" fontId="19" fillId="0" borderId="1" xfId="1" applyNumberFormat="1" applyFont="1" applyBorder="1" applyAlignment="1" applyProtection="1">
      <alignment horizontal="center" vertical="center" wrapText="1"/>
      <protection locked="0"/>
    </xf>
    <xf numFmtId="3" fontId="19" fillId="0" borderId="1" xfId="20" applyNumberFormat="1" applyFont="1" applyBorder="1" applyAlignment="1" applyProtection="1">
      <alignment horizontal="center" vertical="center" wrapText="1"/>
      <protection locked="0"/>
    </xf>
    <xf numFmtId="14" fontId="19" fillId="15" borderId="1" xfId="2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>
      <alignment wrapText="1"/>
    </xf>
    <xf numFmtId="3" fontId="6" fillId="0" borderId="1" xfId="1" applyNumberFormat="1" applyFont="1" applyBorder="1" applyAlignment="1" applyProtection="1">
      <alignment horizontal="center" vertical="center" wrapText="1"/>
      <protection locked="0"/>
    </xf>
    <xf numFmtId="1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168" fontId="6" fillId="0" borderId="1" xfId="1" applyNumberFormat="1" applyFont="1" applyBorder="1" applyAlignment="1">
      <alignment wrapText="1"/>
    </xf>
    <xf numFmtId="3" fontId="6" fillId="0" borderId="1" xfId="1" applyNumberFormat="1" applyFont="1" applyBorder="1" applyAlignment="1" applyProtection="1">
      <alignment horizontal="center" vertical="center" wrapText="1"/>
      <protection locked="0"/>
    </xf>
    <xf numFmtId="1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1" xfId="1" applyNumberFormat="1" applyFont="1" applyBorder="1" applyAlignment="1" applyProtection="1">
      <alignment horizontal="center" vertical="center" wrapText="1"/>
      <protection locked="0"/>
    </xf>
    <xf numFmtId="1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1" xfId="1" applyNumberFormat="1" applyFont="1" applyBorder="1" applyAlignment="1" applyProtection="1">
      <alignment horizontal="center" vertical="center" wrapText="1"/>
      <protection locked="0"/>
    </xf>
    <xf numFmtId="3" fontId="18" fillId="0" borderId="1" xfId="1" applyNumberFormat="1" applyFont="1" applyBorder="1" applyAlignment="1" applyProtection="1">
      <alignment horizontal="center" vertical="center" wrapText="1"/>
      <protection locked="0"/>
    </xf>
    <xf numFmtId="14" fontId="18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1" xfId="1" applyNumberFormat="1" applyFont="1" applyBorder="1" applyAlignment="1" applyProtection="1">
      <alignment horizontal="center" vertical="center" wrapText="1"/>
      <protection locked="0"/>
    </xf>
    <xf numFmtId="3" fontId="22" fillId="0" borderId="1" xfId="1" applyNumberFormat="1" applyFont="1" applyBorder="1" applyAlignment="1" applyProtection="1">
      <alignment horizontal="center" vertical="center" wrapText="1"/>
      <protection locked="0"/>
    </xf>
    <xf numFmtId="1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1" xfId="1" applyNumberFormat="1" applyFont="1" applyBorder="1" applyAlignment="1" applyProtection="1">
      <alignment horizontal="center" vertical="center" wrapText="1"/>
      <protection locked="0"/>
    </xf>
    <xf numFmtId="1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6" fillId="5" borderId="1" xfId="1" applyNumberFormat="1" applyFont="1" applyFill="1" applyBorder="1" applyAlignment="1" applyProtection="1">
      <alignment horizontal="center" vertical="center" wrapText="1"/>
      <protection locked="0"/>
    </xf>
    <xf numFmtId="3" fontId="18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6" borderId="1" xfId="0" applyNumberFormat="1" applyFont="1" applyFill="1" applyBorder="1" applyAlignment="1">
      <alignment horizontal="left" vertical="center" wrapText="1"/>
    </xf>
    <xf numFmtId="0" fontId="13" fillId="13" borderId="2" xfId="0" applyFont="1" applyFill="1" applyBorder="1" applyAlignment="1">
      <alignment horizontal="center" vertical="center"/>
    </xf>
    <xf numFmtId="0" fontId="13" fillId="13" borderId="3" xfId="0" applyFont="1" applyFill="1" applyBorder="1" applyAlignment="1">
      <alignment horizontal="center" vertical="center"/>
    </xf>
    <xf numFmtId="0" fontId="13" fillId="13" borderId="2" xfId="0" applyFont="1" applyFill="1" applyBorder="1" applyAlignment="1">
      <alignment horizontal="center" vertical="center" wrapText="1"/>
    </xf>
    <xf numFmtId="0" fontId="13" fillId="13" borderId="3" xfId="0" applyFont="1" applyFill="1" applyBorder="1" applyAlignment="1">
      <alignment horizontal="center" vertical="center" wrapText="1"/>
    </xf>
    <xf numFmtId="0" fontId="13" fillId="13" borderId="4" xfId="0" applyFont="1" applyFill="1" applyBorder="1" applyAlignment="1">
      <alignment horizontal="center" vertical="center" wrapText="1"/>
    </xf>
    <xf numFmtId="0" fontId="13" fillId="11" borderId="1" xfId="0" applyFont="1" applyFill="1" applyBorder="1" applyAlignment="1">
      <alignment horizontal="center" vertical="center"/>
    </xf>
    <xf numFmtId="0" fontId="13" fillId="11" borderId="2" xfId="0" applyFont="1" applyFill="1" applyBorder="1" applyAlignment="1">
      <alignment horizontal="center" vertical="center" wrapText="1"/>
    </xf>
    <xf numFmtId="0" fontId="13" fillId="11" borderId="3" xfId="0" applyFont="1" applyFill="1" applyBorder="1" applyAlignment="1">
      <alignment horizontal="center" vertical="center" wrapText="1"/>
    </xf>
    <xf numFmtId="0" fontId="13" fillId="11" borderId="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3" fontId="19" fillId="14" borderId="1" xfId="1" applyNumberFormat="1" applyFont="1" applyFill="1" applyBorder="1" applyAlignment="1" applyProtection="1">
      <alignment horizontal="center" vertical="center" wrapText="1"/>
      <protection locked="0"/>
    </xf>
    <xf numFmtId="3" fontId="19" fillId="14" borderId="1" xfId="20" applyNumberFormat="1" applyFont="1" applyFill="1" applyBorder="1" applyAlignment="1" applyProtection="1">
      <alignment horizontal="center" vertical="center" wrapText="1"/>
      <protection locked="0"/>
    </xf>
    <xf numFmtId="0" fontId="8" fillId="9" borderId="10" xfId="1" applyFont="1" applyFill="1" applyBorder="1" applyAlignment="1">
      <alignment horizontal="center" vertical="center" wrapText="1"/>
    </xf>
    <xf numFmtId="0" fontId="8" fillId="9" borderId="0" xfId="1" applyFont="1" applyFill="1" applyBorder="1" applyAlignment="1">
      <alignment horizontal="center" vertical="center" wrapText="1"/>
    </xf>
    <xf numFmtId="0" fontId="8" fillId="9" borderId="11" xfId="1" applyFont="1" applyFill="1" applyBorder="1" applyAlignment="1">
      <alignment horizontal="center" vertical="center" wrapText="1"/>
    </xf>
    <xf numFmtId="0" fontId="8" fillId="9" borderId="12" xfId="1" applyFont="1" applyFill="1" applyBorder="1" applyAlignment="1">
      <alignment horizontal="center" vertical="center" wrapText="1"/>
    </xf>
    <xf numFmtId="0" fontId="8" fillId="9" borderId="14" xfId="1" applyFont="1" applyFill="1" applyBorder="1" applyAlignment="1">
      <alignment horizontal="center" vertical="center" wrapText="1"/>
    </xf>
    <xf numFmtId="0" fontId="8" fillId="9" borderId="13" xfId="1" applyFont="1" applyFill="1" applyBorder="1" applyAlignment="1">
      <alignment horizontal="center" vertical="center" wrapText="1"/>
    </xf>
    <xf numFmtId="0" fontId="6" fillId="6" borderId="1" xfId="0" applyNumberFormat="1" applyFont="1" applyFill="1" applyBorder="1" applyAlignment="1">
      <alignment horizontal="center" vertical="center" wrapText="1"/>
    </xf>
    <xf numFmtId="0" fontId="8" fillId="9" borderId="8" xfId="1" applyFont="1" applyFill="1" applyBorder="1" applyAlignment="1">
      <alignment horizontal="center" vertical="center" wrapText="1"/>
    </xf>
    <xf numFmtId="0" fontId="8" fillId="9" borderId="15" xfId="1" applyFont="1" applyFill="1" applyBorder="1" applyAlignment="1">
      <alignment horizontal="center" vertical="center" wrapText="1"/>
    </xf>
    <xf numFmtId="0" fontId="8" fillId="9" borderId="9" xfId="1" applyFont="1" applyFill="1" applyBorder="1" applyAlignment="1">
      <alignment horizontal="center" vertical="center" wrapText="1"/>
    </xf>
    <xf numFmtId="0" fontId="13" fillId="11" borderId="2" xfId="0" applyFont="1" applyFill="1" applyBorder="1" applyAlignment="1">
      <alignment horizontal="center" vertical="center"/>
    </xf>
    <xf numFmtId="0" fontId="13" fillId="11" borderId="3" xfId="0" applyFont="1" applyFill="1" applyBorder="1" applyAlignment="1">
      <alignment horizontal="center" vertical="center"/>
    </xf>
    <xf numFmtId="0" fontId="13" fillId="13" borderId="1" xfId="0" applyFont="1" applyFill="1" applyBorder="1" applyAlignment="1">
      <alignment horizontal="center" vertical="center"/>
    </xf>
  </cellXfs>
  <cellStyles count="43">
    <cellStyle name="Moeda" xfId="5" builtinId="4"/>
    <cellStyle name="Moeda 10 2" xfId="14" xr:uid="{27572BDD-8F2C-4C8A-A655-1E845BDB1C13}"/>
    <cellStyle name="Moeda 10 2 2" xfId="16" xr:uid="{00000000-0005-0000-0000-000001000000}"/>
    <cellStyle name="Moeda 10 2 3" xfId="30" xr:uid="{00000000-0005-0000-0000-000001000000}"/>
    <cellStyle name="Moeda 10 2 4" xfId="42" xr:uid="{27572BDD-8F2C-4C8A-A655-1E845BDB1C13}"/>
    <cellStyle name="Moeda 2" xfId="6" xr:uid="{00000000-0005-0000-0000-000002000000}"/>
    <cellStyle name="Moeda 2 2" xfId="10" xr:uid="{00000000-0005-0000-0000-000003000000}"/>
    <cellStyle name="Moeda 2 2 2" xfId="18" xr:uid="{00000000-0005-0000-0000-000003000000}"/>
    <cellStyle name="Moeda 2 3" xfId="17" xr:uid="{00000000-0005-0000-0000-000002000000}"/>
    <cellStyle name="Moeda 3" xfId="9" xr:uid="{00000000-0005-0000-0000-000004000000}"/>
    <cellStyle name="Moeda 3 2" xfId="19" xr:uid="{00000000-0005-0000-0000-000004000000}"/>
    <cellStyle name="Moeda 3 3" xfId="29" xr:uid="{00000000-0005-0000-0000-000004000000}"/>
    <cellStyle name="Moeda 3 4" xfId="39" xr:uid="{00000000-0005-0000-0000-000004000000}"/>
    <cellStyle name="Moeda 4" xfId="15" xr:uid="{00000000-0005-0000-0000-00003E000000}"/>
    <cellStyle name="Moeda 5" xfId="35" xr:uid="{00000000-0005-0000-0000-00004C000000}"/>
    <cellStyle name="Moeda 6" xfId="36" xr:uid="{00000000-0005-0000-0000-000053000000}"/>
    <cellStyle name="Normal" xfId="0" builtinId="0"/>
    <cellStyle name="Normal 2" xfId="1" xr:uid="{00000000-0005-0000-0000-000006000000}"/>
    <cellStyle name="Normal 2 2" xfId="20" xr:uid="{00000000-0005-0000-0000-000006000000}"/>
    <cellStyle name="Porcentagem 2" xfId="13" xr:uid="{00000000-0005-0000-0000-000007000000}"/>
    <cellStyle name="Porcentagem 2 2" xfId="21" xr:uid="{00000000-0005-0000-0000-000007000000}"/>
    <cellStyle name="Separador de milhares 2" xfId="2" xr:uid="{00000000-0005-0000-0000-000008000000}"/>
    <cellStyle name="Separador de milhares 2 2" xfId="8" xr:uid="{00000000-0005-0000-0000-000009000000}"/>
    <cellStyle name="Separador de milhares 2 2 2" xfId="12" xr:uid="{00000000-0005-0000-0000-00000A000000}"/>
    <cellStyle name="Separador de milhares 2 2 2 2" xfId="24" xr:uid="{00000000-0005-0000-0000-00000A000000}"/>
    <cellStyle name="Separador de milhares 2 2 2 3" xfId="31" xr:uid="{00000000-0005-0000-0000-00000A000000}"/>
    <cellStyle name="Separador de milhares 2 2 2 4" xfId="41" xr:uid="{00000000-0005-0000-0000-00000A000000}"/>
    <cellStyle name="Separador de milhares 2 2 3" xfId="23" xr:uid="{00000000-0005-0000-0000-000009000000}"/>
    <cellStyle name="Separador de milhares 2 2 4" xfId="33" xr:uid="{00000000-0005-0000-0000-000009000000}"/>
    <cellStyle name="Separador de milhares 2 2 5" xfId="38" xr:uid="{00000000-0005-0000-0000-000009000000}"/>
    <cellStyle name="Separador de milhares 2 3" xfId="7" xr:uid="{00000000-0005-0000-0000-00000B000000}"/>
    <cellStyle name="Separador de milhares 2 3 2" xfId="11" xr:uid="{00000000-0005-0000-0000-00000C000000}"/>
    <cellStyle name="Separador de milhares 2 3 2 2" xfId="26" xr:uid="{00000000-0005-0000-0000-00000C000000}"/>
    <cellStyle name="Separador de milhares 2 3 2 3" xfId="32" xr:uid="{00000000-0005-0000-0000-00000C000000}"/>
    <cellStyle name="Separador de milhares 2 3 2 4" xfId="40" xr:uid="{00000000-0005-0000-0000-00000C000000}"/>
    <cellStyle name="Separador de milhares 2 3 3" xfId="25" xr:uid="{00000000-0005-0000-0000-00000B000000}"/>
    <cellStyle name="Separador de milhares 2 3 4" xfId="34" xr:uid="{00000000-0005-0000-0000-00000B000000}"/>
    <cellStyle name="Separador de milhares 2 3 5" xfId="37" xr:uid="{00000000-0005-0000-0000-00000B000000}"/>
    <cellStyle name="Separador de milhares 2 4" xfId="22" xr:uid="{00000000-0005-0000-0000-000008000000}"/>
    <cellStyle name="Separador de milhares 3" xfId="3" xr:uid="{00000000-0005-0000-0000-00000D000000}"/>
    <cellStyle name="Separador de milhares 3 2" xfId="27" xr:uid="{00000000-0005-0000-0000-00000D000000}"/>
    <cellStyle name="Título 5" xfId="4" xr:uid="{00000000-0005-0000-0000-00000E000000}"/>
    <cellStyle name="Título 5 2" xfId="28" xr:uid="{00000000-0005-0000-0000-00000E000000}"/>
  </cellStyles>
  <dxfs count="67"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lor rgb="FF008000"/>
      </font>
      <fill>
        <patternFill>
          <bgColor rgb="FFCCFFCC"/>
        </patternFill>
      </fill>
    </dxf>
    <dxf>
      <font>
        <b val="0"/>
        <color rgb="FF000000"/>
      </font>
      <fill>
        <patternFill>
          <bgColor rgb="FFFFFF00"/>
        </patternFill>
      </fill>
    </dxf>
    <dxf>
      <font>
        <b/>
        <i val="0"/>
        <color rgb="FF000000"/>
      </font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amila Luca" id="{5DB89D46-3BA7-44E8-B150-66823FF203C7}" userId="650d3afa6dd1c1e5" providerId="Windows Live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15" dT="2020-06-19T17:53:10.10" personId="{5DB89D46-3BA7-44E8-B150-66823FF203C7}" id="{921C3DAD-A366-4850-B3DC-EEC118BC9362}">
    <text>Cedido para SETIC 03 unidade em 19.06.20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havan.com.br/mangueira-para-gas-de-cozinha-glp-1-20m-durin-05207.html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havan.com.br/mangueira-para-gas-de-cozinha-glp-1-20m-durin-05207.html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havan.com.br/mangueira-para-gas-de-cozinha-glp-1-20m-durin-05207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hyperlink" Target="https://www.havan.com.br/mangueira-para-gas-de-cozinha-glp-1-20m-durin-05207.htm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havan.com.br/mangueira-para-gas-de-cozinha-glp-1-20m-durin-05207.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hyperlink" Target="https://www.havan.com.br/mangueira-para-gas-de-cozinha-glp-1-20m-durin-05207.html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hyperlink" Target="https://www.havan.com.br/mangueira-para-gas-de-cozinha-glp-1-20m-durin-05207.html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hyperlink" Target="https://www.havan.com.br/mangueira-para-gas-de-cozinha-glp-1-20m-durin-05207.html" TargetMode="Externa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1"/>
  <sheetViews>
    <sheetView zoomScale="75" zoomScaleNormal="75" workbookViewId="0">
      <selection activeCell="U10" sqref="U10"/>
    </sheetView>
  </sheetViews>
  <sheetFormatPr defaultColWidth="9.7109375" defaultRowHeight="39.950000000000003" customHeight="1"/>
  <cols>
    <col min="1" max="1" width="7" style="35" customWidth="1"/>
    <col min="2" max="2" width="38.5703125" style="1" customWidth="1"/>
    <col min="3" max="3" width="9.5703125" style="34" customWidth="1"/>
    <col min="4" max="4" width="55.28515625" style="42" customWidth="1"/>
    <col min="5" max="6" width="19.42578125" style="43" customWidth="1"/>
    <col min="7" max="7" width="10" style="1" customWidth="1"/>
    <col min="8" max="8" width="16.7109375" style="1" customWidth="1"/>
    <col min="9" max="9" width="14.85546875" style="29" bestFit="1" customWidth="1"/>
    <col min="10" max="10" width="13.85546875" style="4" customWidth="1"/>
    <col min="11" max="11" width="13.28515625" style="28" customWidth="1"/>
    <col min="12" max="12" width="12.5703125" style="5" customWidth="1"/>
    <col min="13" max="24" width="13.7109375" style="6" customWidth="1"/>
    <col min="25" max="30" width="13.7109375" style="2" customWidth="1"/>
    <col min="31" max="16384" width="9.7109375" style="2"/>
  </cols>
  <sheetData>
    <row r="1" spans="1:30" ht="39.950000000000003" customHeight="1">
      <c r="A1" s="101" t="s">
        <v>28</v>
      </c>
      <c r="B1" s="101"/>
      <c r="C1" s="101"/>
      <c r="D1" s="101" t="s">
        <v>30</v>
      </c>
      <c r="E1" s="101"/>
      <c r="F1" s="101"/>
      <c r="G1" s="101"/>
      <c r="H1" s="101"/>
      <c r="I1" s="101"/>
      <c r="J1" s="101" t="s">
        <v>29</v>
      </c>
      <c r="K1" s="101"/>
      <c r="L1" s="101"/>
      <c r="M1" s="99" t="s">
        <v>97</v>
      </c>
      <c r="N1" s="99" t="s">
        <v>98</v>
      </c>
      <c r="O1" s="99" t="s">
        <v>99</v>
      </c>
      <c r="P1" s="99" t="s">
        <v>100</v>
      </c>
      <c r="Q1" s="100" t="s">
        <v>101</v>
      </c>
      <c r="R1" s="99" t="s">
        <v>102</v>
      </c>
      <c r="S1" s="99" t="s">
        <v>121</v>
      </c>
      <c r="T1" s="99" t="s">
        <v>27</v>
      </c>
      <c r="U1" s="99" t="s">
        <v>27</v>
      </c>
      <c r="V1" s="99" t="s">
        <v>27</v>
      </c>
      <c r="W1" s="99" t="s">
        <v>27</v>
      </c>
      <c r="X1" s="99" t="s">
        <v>27</v>
      </c>
      <c r="Y1" s="99" t="s">
        <v>27</v>
      </c>
      <c r="Z1" s="99" t="s">
        <v>27</v>
      </c>
      <c r="AA1" s="99" t="s">
        <v>27</v>
      </c>
      <c r="AB1" s="99" t="s">
        <v>27</v>
      </c>
      <c r="AC1" s="99" t="s">
        <v>27</v>
      </c>
      <c r="AD1" s="99" t="s">
        <v>27</v>
      </c>
    </row>
    <row r="2" spans="1:30" ht="39.950000000000003" customHeight="1">
      <c r="A2" s="101" t="s">
        <v>14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99"/>
      <c r="N2" s="99"/>
      <c r="O2" s="99"/>
      <c r="P2" s="99"/>
      <c r="Q2" s="100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</row>
    <row r="3" spans="1:30" s="3" customFormat="1" ht="57" customHeight="1">
      <c r="A3" s="36" t="s">
        <v>21</v>
      </c>
      <c r="B3" s="38" t="s">
        <v>15</v>
      </c>
      <c r="C3" s="37" t="s">
        <v>22</v>
      </c>
      <c r="D3" s="37" t="s">
        <v>16</v>
      </c>
      <c r="E3" s="37" t="s">
        <v>17</v>
      </c>
      <c r="F3" s="37" t="s">
        <v>35</v>
      </c>
      <c r="G3" s="38" t="s">
        <v>3</v>
      </c>
      <c r="H3" s="38" t="s">
        <v>18</v>
      </c>
      <c r="I3" s="39" t="s">
        <v>23</v>
      </c>
      <c r="J3" s="38" t="s">
        <v>24</v>
      </c>
      <c r="K3" s="44" t="s">
        <v>0</v>
      </c>
      <c r="L3" s="45" t="s">
        <v>2</v>
      </c>
      <c r="M3" s="74">
        <v>44456</v>
      </c>
      <c r="N3" s="74">
        <v>44468</v>
      </c>
      <c r="O3" s="74">
        <v>44468</v>
      </c>
      <c r="P3" s="74">
        <v>44470</v>
      </c>
      <c r="Q3" s="75">
        <v>44510</v>
      </c>
      <c r="R3" s="74">
        <v>44511</v>
      </c>
      <c r="S3" s="84">
        <v>44754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</row>
    <row r="4" spans="1:30" ht="39.950000000000003" customHeight="1">
      <c r="A4" s="114">
        <v>1</v>
      </c>
      <c r="B4" s="111" t="s">
        <v>31</v>
      </c>
      <c r="C4" s="52">
        <v>1</v>
      </c>
      <c r="D4" s="53" t="s">
        <v>70</v>
      </c>
      <c r="E4" s="54" t="s">
        <v>36</v>
      </c>
      <c r="F4" s="54" t="s">
        <v>37</v>
      </c>
      <c r="G4" s="40" t="s">
        <v>12</v>
      </c>
      <c r="H4" s="40" t="s">
        <v>25</v>
      </c>
      <c r="I4" s="59">
        <v>4500</v>
      </c>
      <c r="J4" s="19">
        <v>0</v>
      </c>
      <c r="K4" s="25">
        <f t="shared" ref="K4:K30" si="0">J4-(SUM(M4:AD4))</f>
        <v>0</v>
      </c>
      <c r="L4" s="26" t="str">
        <f t="shared" ref="L4:L30" si="1">IF(K4&lt;0,"ATENÇÃO","OK")</f>
        <v>OK</v>
      </c>
      <c r="M4" s="62"/>
      <c r="N4" s="62"/>
      <c r="O4" s="18"/>
      <c r="P4" s="32"/>
      <c r="Q4" s="32"/>
      <c r="R4" s="32"/>
      <c r="S4" s="82"/>
      <c r="T4" s="18"/>
      <c r="U4" s="18"/>
      <c r="V4" s="18"/>
      <c r="W4" s="18"/>
      <c r="X4" s="18"/>
      <c r="Y4" s="32"/>
      <c r="Z4" s="32"/>
      <c r="AA4" s="32"/>
      <c r="AB4" s="32"/>
      <c r="AC4" s="32"/>
      <c r="AD4" s="32"/>
    </row>
    <row r="5" spans="1:30" ht="39.950000000000003" customHeight="1">
      <c r="A5" s="114"/>
      <c r="B5" s="112"/>
      <c r="C5" s="52">
        <v>2</v>
      </c>
      <c r="D5" s="53" t="s">
        <v>71</v>
      </c>
      <c r="E5" s="54" t="s">
        <v>36</v>
      </c>
      <c r="F5" s="54" t="s">
        <v>38</v>
      </c>
      <c r="G5" s="40" t="s">
        <v>12</v>
      </c>
      <c r="H5" s="40" t="s">
        <v>25</v>
      </c>
      <c r="I5" s="59">
        <v>17250</v>
      </c>
      <c r="J5" s="19">
        <v>11</v>
      </c>
      <c r="K5" s="25">
        <f t="shared" si="0"/>
        <v>11</v>
      </c>
      <c r="L5" s="26" t="str">
        <f t="shared" si="1"/>
        <v>OK</v>
      </c>
      <c r="M5" s="62"/>
      <c r="N5" s="62"/>
      <c r="O5" s="18"/>
      <c r="P5" s="32"/>
      <c r="Q5" s="32"/>
      <c r="R5" s="32"/>
      <c r="S5" s="82"/>
      <c r="T5" s="18"/>
      <c r="U5" s="18"/>
      <c r="V5" s="18"/>
      <c r="W5" s="18"/>
      <c r="X5" s="18"/>
      <c r="Y5" s="32"/>
      <c r="Z5" s="32"/>
      <c r="AA5" s="32"/>
      <c r="AB5" s="32"/>
      <c r="AC5" s="32"/>
      <c r="AD5" s="32"/>
    </row>
    <row r="6" spans="1:30" ht="39.950000000000003" customHeight="1">
      <c r="A6" s="114"/>
      <c r="B6" s="112"/>
      <c r="C6" s="52">
        <v>3</v>
      </c>
      <c r="D6" s="53" t="s">
        <v>72</v>
      </c>
      <c r="E6" s="54" t="s">
        <v>36</v>
      </c>
      <c r="F6" s="54" t="s">
        <v>39</v>
      </c>
      <c r="G6" s="40" t="s">
        <v>12</v>
      </c>
      <c r="H6" s="40" t="s">
        <v>25</v>
      </c>
      <c r="I6" s="59">
        <v>9900</v>
      </c>
      <c r="J6" s="19">
        <v>21</v>
      </c>
      <c r="K6" s="25">
        <f t="shared" si="0"/>
        <v>21</v>
      </c>
      <c r="L6" s="26" t="str">
        <f t="shared" si="1"/>
        <v>OK</v>
      </c>
      <c r="M6" s="62"/>
      <c r="N6" s="62"/>
      <c r="O6" s="18"/>
      <c r="P6" s="32"/>
      <c r="Q6" s="32"/>
      <c r="R6" s="32"/>
      <c r="S6" s="82"/>
      <c r="T6" s="18"/>
      <c r="U6" s="18"/>
      <c r="V6" s="18"/>
      <c r="W6" s="18"/>
      <c r="X6" s="18"/>
      <c r="Y6" s="32"/>
      <c r="Z6" s="32"/>
      <c r="AA6" s="32"/>
      <c r="AB6" s="32"/>
      <c r="AC6" s="32"/>
      <c r="AD6" s="32"/>
    </row>
    <row r="7" spans="1:30" ht="39.950000000000003" customHeight="1">
      <c r="A7" s="114"/>
      <c r="B7" s="112"/>
      <c r="C7" s="52">
        <v>4</v>
      </c>
      <c r="D7" s="53" t="s">
        <v>73</v>
      </c>
      <c r="E7" s="54" t="s">
        <v>36</v>
      </c>
      <c r="F7" s="54" t="s">
        <v>40</v>
      </c>
      <c r="G7" s="40" t="s">
        <v>12</v>
      </c>
      <c r="H7" s="40" t="s">
        <v>25</v>
      </c>
      <c r="I7" s="59">
        <v>9950</v>
      </c>
      <c r="J7" s="19">
        <v>3</v>
      </c>
      <c r="K7" s="25">
        <f t="shared" si="0"/>
        <v>1</v>
      </c>
      <c r="L7" s="26" t="str">
        <f t="shared" si="1"/>
        <v>OK</v>
      </c>
      <c r="M7" s="62">
        <v>2</v>
      </c>
      <c r="N7" s="62"/>
      <c r="O7" s="18"/>
      <c r="P7" s="32"/>
      <c r="Q7" s="32"/>
      <c r="R7" s="32"/>
      <c r="S7" s="82"/>
      <c r="T7" s="18"/>
      <c r="U7" s="18"/>
      <c r="V7" s="18"/>
      <c r="W7" s="18"/>
      <c r="X7" s="18"/>
      <c r="Y7" s="32"/>
      <c r="Z7" s="32"/>
      <c r="AA7" s="32"/>
      <c r="AB7" s="32"/>
      <c r="AC7" s="32"/>
      <c r="AD7" s="32"/>
    </row>
    <row r="8" spans="1:30" ht="39.950000000000003" customHeight="1">
      <c r="A8" s="114"/>
      <c r="B8" s="112"/>
      <c r="C8" s="52">
        <v>5</v>
      </c>
      <c r="D8" s="53" t="s">
        <v>74</v>
      </c>
      <c r="E8" s="54" t="s">
        <v>36</v>
      </c>
      <c r="F8" s="54" t="s">
        <v>41</v>
      </c>
      <c r="G8" s="40" t="s">
        <v>12</v>
      </c>
      <c r="H8" s="40" t="s">
        <v>25</v>
      </c>
      <c r="I8" s="59">
        <v>38000</v>
      </c>
      <c r="J8" s="19">
        <v>10</v>
      </c>
      <c r="K8" s="25">
        <f t="shared" si="0"/>
        <v>0</v>
      </c>
      <c r="L8" s="26" t="str">
        <f t="shared" si="1"/>
        <v>OK</v>
      </c>
      <c r="M8" s="62">
        <v>10</v>
      </c>
      <c r="N8" s="62"/>
      <c r="O8" s="18"/>
      <c r="P8" s="32"/>
      <c r="Q8" s="32"/>
      <c r="R8" s="32"/>
      <c r="S8" s="82"/>
      <c r="T8" s="18"/>
      <c r="U8" s="18"/>
      <c r="V8" s="18"/>
      <c r="W8" s="18"/>
      <c r="X8" s="18"/>
      <c r="Y8" s="32"/>
      <c r="Z8" s="32"/>
      <c r="AA8" s="32"/>
      <c r="AB8" s="32"/>
      <c r="AC8" s="32"/>
      <c r="AD8" s="32"/>
    </row>
    <row r="9" spans="1:30" ht="39.950000000000003" customHeight="1">
      <c r="A9" s="114"/>
      <c r="B9" s="112"/>
      <c r="C9" s="52">
        <v>6</v>
      </c>
      <c r="D9" s="53" t="s">
        <v>75</v>
      </c>
      <c r="E9" s="54" t="s">
        <v>36</v>
      </c>
      <c r="F9" s="54" t="s">
        <v>42</v>
      </c>
      <c r="G9" s="40" t="s">
        <v>12</v>
      </c>
      <c r="H9" s="40" t="s">
        <v>25</v>
      </c>
      <c r="I9" s="59">
        <v>12226.29</v>
      </c>
      <c r="J9" s="19">
        <v>0</v>
      </c>
      <c r="K9" s="25">
        <f t="shared" si="0"/>
        <v>0</v>
      </c>
      <c r="L9" s="26" t="str">
        <f t="shared" si="1"/>
        <v>OK</v>
      </c>
      <c r="M9" s="62"/>
      <c r="N9" s="62"/>
      <c r="O9" s="18"/>
      <c r="P9" s="32"/>
      <c r="Q9" s="32"/>
      <c r="R9" s="32"/>
      <c r="S9" s="82"/>
      <c r="T9" s="18"/>
      <c r="U9" s="18"/>
      <c r="V9" s="18"/>
      <c r="W9" s="18"/>
      <c r="X9" s="18"/>
      <c r="Y9" s="32"/>
      <c r="Z9" s="32"/>
      <c r="AA9" s="32"/>
      <c r="AB9" s="32"/>
      <c r="AC9" s="32"/>
      <c r="AD9" s="32"/>
    </row>
    <row r="10" spans="1:30" ht="39.950000000000003" customHeight="1">
      <c r="A10" s="114"/>
      <c r="B10" s="112"/>
      <c r="C10" s="52">
        <v>7</v>
      </c>
      <c r="D10" s="53" t="s">
        <v>76</v>
      </c>
      <c r="E10" s="54" t="s">
        <v>36</v>
      </c>
      <c r="F10" s="54" t="s">
        <v>43</v>
      </c>
      <c r="G10" s="40" t="s">
        <v>12</v>
      </c>
      <c r="H10" s="40" t="s">
        <v>26</v>
      </c>
      <c r="I10" s="59">
        <v>1214</v>
      </c>
      <c r="J10" s="19">
        <v>72</v>
      </c>
      <c r="K10" s="25">
        <f t="shared" si="0"/>
        <v>0</v>
      </c>
      <c r="L10" s="26" t="str">
        <f t="shared" si="1"/>
        <v>OK</v>
      </c>
      <c r="M10" s="62">
        <v>72</v>
      </c>
      <c r="N10" s="62"/>
      <c r="O10" s="18"/>
      <c r="P10" s="32"/>
      <c r="Q10" s="32"/>
      <c r="R10" s="32"/>
      <c r="S10" s="82"/>
      <c r="T10" s="18"/>
      <c r="U10" s="18"/>
      <c r="V10" s="18"/>
      <c r="W10" s="18"/>
      <c r="X10" s="18"/>
      <c r="Y10" s="32"/>
      <c r="Z10" s="32"/>
      <c r="AA10" s="32"/>
      <c r="AB10" s="32"/>
      <c r="AC10" s="32"/>
      <c r="AD10" s="32"/>
    </row>
    <row r="11" spans="1:30" ht="39.950000000000003" customHeight="1">
      <c r="A11" s="114"/>
      <c r="B11" s="112"/>
      <c r="C11" s="52">
        <v>8</v>
      </c>
      <c r="D11" s="53" t="s">
        <v>77</v>
      </c>
      <c r="E11" s="54" t="s">
        <v>36</v>
      </c>
      <c r="F11" s="54" t="s">
        <v>43</v>
      </c>
      <c r="G11" s="40" t="s">
        <v>12</v>
      </c>
      <c r="H11" s="40" t="s">
        <v>26</v>
      </c>
      <c r="I11" s="59">
        <v>1214</v>
      </c>
      <c r="J11" s="19">
        <f>47+1+1</f>
        <v>49</v>
      </c>
      <c r="K11" s="25">
        <f t="shared" si="0"/>
        <v>1</v>
      </c>
      <c r="L11" s="26" t="str">
        <f t="shared" si="1"/>
        <v>OK</v>
      </c>
      <c r="M11" s="62">
        <v>32</v>
      </c>
      <c r="N11" s="62"/>
      <c r="O11" s="18"/>
      <c r="P11" s="32"/>
      <c r="Q11" s="32"/>
      <c r="R11" s="32"/>
      <c r="S11" s="83">
        <v>16</v>
      </c>
      <c r="T11" s="18"/>
      <c r="U11" s="18"/>
      <c r="V11" s="18"/>
      <c r="W11" s="18"/>
      <c r="X11" s="18"/>
      <c r="Y11" s="32"/>
      <c r="Z11" s="32"/>
      <c r="AA11" s="32"/>
      <c r="AB11" s="32"/>
      <c r="AC11" s="32"/>
      <c r="AD11" s="32"/>
    </row>
    <row r="12" spans="1:30" ht="39.950000000000003" customHeight="1">
      <c r="A12" s="114"/>
      <c r="B12" s="112"/>
      <c r="C12" s="52">
        <v>9</v>
      </c>
      <c r="D12" s="53" t="s">
        <v>78</v>
      </c>
      <c r="E12" s="54" t="s">
        <v>36</v>
      </c>
      <c r="F12" s="54" t="s">
        <v>44</v>
      </c>
      <c r="G12" s="40" t="s">
        <v>12</v>
      </c>
      <c r="H12" s="40" t="s">
        <v>26</v>
      </c>
      <c r="I12" s="59">
        <v>4320.8599999999997</v>
      </c>
      <c r="J12" s="19">
        <v>16</v>
      </c>
      <c r="K12" s="25">
        <f t="shared" si="0"/>
        <v>14</v>
      </c>
      <c r="L12" s="26" t="str">
        <f t="shared" si="1"/>
        <v>OK</v>
      </c>
      <c r="M12" s="62">
        <v>2</v>
      </c>
      <c r="N12" s="62"/>
      <c r="O12" s="18"/>
      <c r="P12" s="32"/>
      <c r="Q12" s="32"/>
      <c r="R12" s="32"/>
      <c r="S12" s="82"/>
      <c r="T12" s="18"/>
      <c r="U12" s="18"/>
      <c r="V12" s="18"/>
      <c r="W12" s="18"/>
      <c r="X12" s="18"/>
      <c r="Y12" s="32"/>
      <c r="Z12" s="32"/>
      <c r="AA12" s="32"/>
      <c r="AB12" s="32"/>
      <c r="AC12" s="32"/>
      <c r="AD12" s="32"/>
    </row>
    <row r="13" spans="1:30" ht="39.950000000000003" customHeight="1">
      <c r="A13" s="114"/>
      <c r="B13" s="113"/>
      <c r="C13" s="52">
        <v>10</v>
      </c>
      <c r="D13" s="53" t="s">
        <v>79</v>
      </c>
      <c r="E13" s="54" t="s">
        <v>36</v>
      </c>
      <c r="F13" s="54" t="s">
        <v>45</v>
      </c>
      <c r="G13" s="40" t="s">
        <v>12</v>
      </c>
      <c r="H13" s="40" t="s">
        <v>26</v>
      </c>
      <c r="I13" s="59">
        <v>5450</v>
      </c>
      <c r="J13" s="19">
        <v>24</v>
      </c>
      <c r="K13" s="25">
        <f t="shared" si="0"/>
        <v>0</v>
      </c>
      <c r="L13" s="26" t="str">
        <f t="shared" si="1"/>
        <v>OK</v>
      </c>
      <c r="M13" s="62">
        <v>24</v>
      </c>
      <c r="N13" s="62"/>
      <c r="O13" s="18"/>
      <c r="P13" s="32"/>
      <c r="Q13" s="32"/>
      <c r="R13" s="32"/>
      <c r="S13" s="82"/>
      <c r="T13" s="18"/>
      <c r="U13" s="18"/>
      <c r="V13" s="18"/>
      <c r="W13" s="18"/>
      <c r="X13" s="18"/>
      <c r="Y13" s="32"/>
      <c r="Z13" s="32"/>
      <c r="AA13" s="32"/>
      <c r="AB13" s="32"/>
      <c r="AC13" s="32"/>
      <c r="AD13" s="32"/>
    </row>
    <row r="14" spans="1:30" ht="39.950000000000003" customHeight="1">
      <c r="A14" s="107">
        <v>2</v>
      </c>
      <c r="B14" s="108" t="s">
        <v>32</v>
      </c>
      <c r="C14" s="51">
        <v>11</v>
      </c>
      <c r="D14" s="56" t="s">
        <v>80</v>
      </c>
      <c r="E14" s="57" t="s">
        <v>46</v>
      </c>
      <c r="F14" s="57" t="s">
        <v>47</v>
      </c>
      <c r="G14" s="33" t="s">
        <v>12</v>
      </c>
      <c r="H14" s="33" t="s">
        <v>26</v>
      </c>
      <c r="I14" s="60">
        <v>173.45</v>
      </c>
      <c r="J14" s="19">
        <v>2</v>
      </c>
      <c r="K14" s="25">
        <f t="shared" si="0"/>
        <v>0</v>
      </c>
      <c r="L14" s="26" t="str">
        <f t="shared" si="1"/>
        <v>OK</v>
      </c>
      <c r="M14" s="62"/>
      <c r="N14" s="62"/>
      <c r="O14" s="18"/>
      <c r="P14" s="32"/>
      <c r="Q14" s="76">
        <v>2</v>
      </c>
      <c r="R14" s="77"/>
      <c r="S14" s="82"/>
      <c r="T14" s="18"/>
      <c r="U14" s="18"/>
      <c r="V14" s="18"/>
      <c r="W14" s="18"/>
      <c r="X14" s="18"/>
      <c r="Y14" s="32"/>
      <c r="Z14" s="32"/>
      <c r="AA14" s="32"/>
      <c r="AB14" s="32"/>
      <c r="AC14" s="32"/>
      <c r="AD14" s="32"/>
    </row>
    <row r="15" spans="1:30" ht="39.950000000000003" customHeight="1">
      <c r="A15" s="107"/>
      <c r="B15" s="109"/>
      <c r="C15" s="51">
        <v>12</v>
      </c>
      <c r="D15" s="56" t="s">
        <v>81</v>
      </c>
      <c r="E15" s="57" t="s">
        <v>46</v>
      </c>
      <c r="F15" s="57" t="s">
        <v>48</v>
      </c>
      <c r="G15" s="33" t="s">
        <v>12</v>
      </c>
      <c r="H15" s="33" t="s">
        <v>26</v>
      </c>
      <c r="I15" s="60">
        <v>166</v>
      </c>
      <c r="J15" s="19">
        <v>2</v>
      </c>
      <c r="K15" s="25">
        <f t="shared" si="0"/>
        <v>0</v>
      </c>
      <c r="L15" s="26" t="str">
        <f t="shared" si="1"/>
        <v>OK</v>
      </c>
      <c r="M15" s="62"/>
      <c r="N15" s="62"/>
      <c r="O15" s="18"/>
      <c r="P15" s="32"/>
      <c r="Q15" s="76">
        <v>2</v>
      </c>
      <c r="R15" s="77"/>
      <c r="S15" s="82"/>
      <c r="T15" s="18"/>
      <c r="U15" s="18"/>
      <c r="V15" s="18"/>
      <c r="W15" s="18"/>
      <c r="X15" s="18"/>
      <c r="Y15" s="32"/>
      <c r="Z15" s="32"/>
      <c r="AA15" s="32"/>
      <c r="AB15" s="32"/>
      <c r="AC15" s="32"/>
      <c r="AD15" s="32"/>
    </row>
    <row r="16" spans="1:30" ht="39.950000000000003" customHeight="1">
      <c r="A16" s="107"/>
      <c r="B16" s="109"/>
      <c r="C16" s="51">
        <v>13</v>
      </c>
      <c r="D16" s="56" t="s">
        <v>82</v>
      </c>
      <c r="E16" s="57" t="s">
        <v>46</v>
      </c>
      <c r="F16" s="57" t="s">
        <v>49</v>
      </c>
      <c r="G16" s="33" t="s">
        <v>12</v>
      </c>
      <c r="H16" s="33" t="s">
        <v>26</v>
      </c>
      <c r="I16" s="60">
        <v>183.6</v>
      </c>
      <c r="J16" s="19">
        <v>4</v>
      </c>
      <c r="K16" s="25">
        <f t="shared" si="0"/>
        <v>0</v>
      </c>
      <c r="L16" s="26" t="str">
        <f t="shared" si="1"/>
        <v>OK</v>
      </c>
      <c r="M16" s="62"/>
      <c r="N16" s="62"/>
      <c r="O16" s="18"/>
      <c r="P16" s="32"/>
      <c r="Q16" s="76">
        <v>4</v>
      </c>
      <c r="R16" s="77"/>
      <c r="S16" s="82"/>
      <c r="T16" s="18"/>
      <c r="U16" s="18"/>
      <c r="V16" s="18"/>
      <c r="W16" s="18"/>
      <c r="X16" s="18"/>
      <c r="Y16" s="32"/>
      <c r="Z16" s="32"/>
      <c r="AA16" s="32"/>
      <c r="AB16" s="32"/>
      <c r="AC16" s="32"/>
      <c r="AD16" s="32"/>
    </row>
    <row r="17" spans="1:30" ht="39.950000000000003" customHeight="1">
      <c r="A17" s="107"/>
      <c r="B17" s="109"/>
      <c r="C17" s="51">
        <v>14</v>
      </c>
      <c r="D17" s="56" t="s">
        <v>83</v>
      </c>
      <c r="E17" s="57" t="s">
        <v>46</v>
      </c>
      <c r="F17" s="57" t="s">
        <v>50</v>
      </c>
      <c r="G17" s="33" t="s">
        <v>12</v>
      </c>
      <c r="H17" s="33" t="s">
        <v>26</v>
      </c>
      <c r="I17" s="60">
        <v>430</v>
      </c>
      <c r="J17" s="19">
        <v>36</v>
      </c>
      <c r="K17" s="25">
        <f t="shared" si="0"/>
        <v>0</v>
      </c>
      <c r="L17" s="26" t="str">
        <f t="shared" si="1"/>
        <v>OK</v>
      </c>
      <c r="M17" s="62"/>
      <c r="N17" s="62"/>
      <c r="O17" s="18"/>
      <c r="P17" s="32"/>
      <c r="Q17" s="76">
        <v>36</v>
      </c>
      <c r="R17" s="77"/>
      <c r="S17" s="82"/>
      <c r="T17" s="18"/>
      <c r="U17" s="18"/>
      <c r="V17" s="18"/>
      <c r="W17" s="18"/>
      <c r="X17" s="18"/>
      <c r="Y17" s="32"/>
      <c r="Z17" s="32"/>
      <c r="AA17" s="32"/>
      <c r="AB17" s="32"/>
      <c r="AC17" s="32"/>
      <c r="AD17" s="32"/>
    </row>
    <row r="18" spans="1:30" ht="39.950000000000003" customHeight="1">
      <c r="A18" s="107"/>
      <c r="B18" s="110"/>
      <c r="C18" s="51">
        <v>15</v>
      </c>
      <c r="D18" s="56" t="s">
        <v>84</v>
      </c>
      <c r="E18" s="57" t="s">
        <v>46</v>
      </c>
      <c r="F18" s="57" t="s">
        <v>51</v>
      </c>
      <c r="G18" s="33" t="s">
        <v>12</v>
      </c>
      <c r="H18" s="33" t="s">
        <v>26</v>
      </c>
      <c r="I18" s="60">
        <v>930</v>
      </c>
      <c r="J18" s="19">
        <v>40</v>
      </c>
      <c r="K18" s="25">
        <f t="shared" si="0"/>
        <v>0</v>
      </c>
      <c r="L18" s="26" t="str">
        <f t="shared" si="1"/>
        <v>OK</v>
      </c>
      <c r="M18" s="62"/>
      <c r="N18" s="62"/>
      <c r="O18" s="18"/>
      <c r="P18" s="32"/>
      <c r="Q18" s="76">
        <v>40</v>
      </c>
      <c r="R18" s="77"/>
      <c r="S18" s="82"/>
      <c r="T18" s="18"/>
      <c r="U18" s="18"/>
      <c r="V18" s="18"/>
      <c r="W18" s="18"/>
      <c r="X18" s="18"/>
      <c r="Y18" s="32"/>
      <c r="Z18" s="32"/>
      <c r="AA18" s="32"/>
      <c r="AB18" s="32"/>
      <c r="AC18" s="32"/>
      <c r="AD18" s="32"/>
    </row>
    <row r="19" spans="1:30" ht="57" customHeight="1">
      <c r="A19" s="64">
        <v>4</v>
      </c>
      <c r="B19" s="66" t="s">
        <v>31</v>
      </c>
      <c r="C19" s="52">
        <v>20</v>
      </c>
      <c r="D19" s="53" t="s">
        <v>85</v>
      </c>
      <c r="E19" s="54" t="s">
        <v>36</v>
      </c>
      <c r="F19" s="54" t="s">
        <v>52</v>
      </c>
      <c r="G19" s="40" t="s">
        <v>12</v>
      </c>
      <c r="H19" s="40" t="s">
        <v>25</v>
      </c>
      <c r="I19" s="59">
        <v>3022.56</v>
      </c>
      <c r="J19" s="19">
        <v>24</v>
      </c>
      <c r="K19" s="25">
        <f t="shared" si="0"/>
        <v>0</v>
      </c>
      <c r="L19" s="26" t="str">
        <f t="shared" si="1"/>
        <v>OK</v>
      </c>
      <c r="M19" s="62"/>
      <c r="N19" s="62"/>
      <c r="O19" s="18"/>
      <c r="P19" s="76">
        <v>24</v>
      </c>
      <c r="Q19" s="32"/>
      <c r="R19" s="32"/>
      <c r="S19" s="82"/>
      <c r="T19" s="18"/>
      <c r="U19" s="18"/>
      <c r="V19" s="18"/>
      <c r="W19" s="18"/>
      <c r="X19" s="18"/>
      <c r="Y19" s="32"/>
      <c r="Z19" s="32"/>
      <c r="AA19" s="32"/>
      <c r="AB19" s="32"/>
      <c r="AC19" s="32"/>
      <c r="AD19" s="32"/>
    </row>
    <row r="20" spans="1:30" ht="69" customHeight="1">
      <c r="A20" s="67">
        <v>7</v>
      </c>
      <c r="B20" s="68" t="s">
        <v>33</v>
      </c>
      <c r="C20" s="51">
        <v>24</v>
      </c>
      <c r="D20" s="56" t="s">
        <v>86</v>
      </c>
      <c r="E20" s="57" t="s">
        <v>53</v>
      </c>
      <c r="F20" s="57" t="s">
        <v>54</v>
      </c>
      <c r="G20" s="33" t="s">
        <v>12</v>
      </c>
      <c r="H20" s="33" t="s">
        <v>25</v>
      </c>
      <c r="I20" s="60">
        <v>601.75</v>
      </c>
      <c r="J20" s="19">
        <v>4</v>
      </c>
      <c r="K20" s="25">
        <f t="shared" si="0"/>
        <v>0</v>
      </c>
      <c r="L20" s="26" t="str">
        <f t="shared" si="1"/>
        <v>OK</v>
      </c>
      <c r="M20" s="62"/>
      <c r="N20" s="62"/>
      <c r="O20" s="18">
        <v>4</v>
      </c>
      <c r="P20" s="32"/>
      <c r="Q20" s="32"/>
      <c r="R20" s="32"/>
      <c r="S20" s="82"/>
      <c r="T20" s="18"/>
      <c r="U20" s="18"/>
      <c r="V20" s="18"/>
      <c r="W20" s="18"/>
      <c r="X20" s="18"/>
      <c r="Y20" s="32"/>
      <c r="Z20" s="32"/>
      <c r="AA20" s="32"/>
      <c r="AB20" s="32"/>
      <c r="AC20" s="32"/>
      <c r="AD20" s="32"/>
    </row>
    <row r="21" spans="1:30" ht="39.950000000000003" customHeight="1">
      <c r="A21" s="102">
        <v>8</v>
      </c>
      <c r="B21" s="104" t="s">
        <v>34</v>
      </c>
      <c r="C21" s="69">
        <v>25</v>
      </c>
      <c r="D21" s="70" t="s">
        <v>87</v>
      </c>
      <c r="E21" s="71" t="s">
        <v>55</v>
      </c>
      <c r="F21" s="71" t="s">
        <v>56</v>
      </c>
      <c r="G21" s="72" t="s">
        <v>66</v>
      </c>
      <c r="H21" s="72" t="s">
        <v>68</v>
      </c>
      <c r="I21" s="73">
        <v>3660.77</v>
      </c>
      <c r="J21" s="19">
        <v>12</v>
      </c>
      <c r="K21" s="25">
        <f t="shared" si="0"/>
        <v>0</v>
      </c>
      <c r="L21" s="26" t="str">
        <f t="shared" si="1"/>
        <v>OK</v>
      </c>
      <c r="M21" s="62"/>
      <c r="N21" s="62">
        <v>12</v>
      </c>
      <c r="O21" s="18"/>
      <c r="P21" s="32"/>
      <c r="Q21" s="32"/>
      <c r="R21" s="32"/>
      <c r="S21" s="82"/>
      <c r="T21" s="18"/>
      <c r="U21" s="18"/>
      <c r="V21" s="18"/>
      <c r="W21" s="18"/>
      <c r="X21" s="18"/>
      <c r="Y21" s="32"/>
      <c r="Z21" s="32"/>
      <c r="AA21" s="32"/>
      <c r="AB21" s="32"/>
      <c r="AC21" s="32"/>
      <c r="AD21" s="32"/>
    </row>
    <row r="22" spans="1:30" ht="39.950000000000003" customHeight="1">
      <c r="A22" s="103"/>
      <c r="B22" s="105"/>
      <c r="C22" s="69">
        <v>26</v>
      </c>
      <c r="D22" s="70" t="s">
        <v>88</v>
      </c>
      <c r="E22" s="71" t="s">
        <v>55</v>
      </c>
      <c r="F22" s="71" t="s">
        <v>57</v>
      </c>
      <c r="G22" s="72" t="s">
        <v>67</v>
      </c>
      <c r="H22" s="72" t="s">
        <v>68</v>
      </c>
      <c r="I22" s="73">
        <v>19595.79</v>
      </c>
      <c r="J22" s="19">
        <v>12</v>
      </c>
      <c r="K22" s="25">
        <f t="shared" si="0"/>
        <v>0</v>
      </c>
      <c r="L22" s="26" t="str">
        <f t="shared" si="1"/>
        <v>OK</v>
      </c>
      <c r="M22" s="62"/>
      <c r="N22" s="62">
        <v>12</v>
      </c>
      <c r="O22" s="18"/>
      <c r="P22" s="32"/>
      <c r="Q22" s="32"/>
      <c r="R22" s="32"/>
      <c r="S22" s="82"/>
      <c r="T22" s="18"/>
      <c r="U22" s="18"/>
      <c r="V22" s="18"/>
      <c r="W22" s="18"/>
      <c r="X22" s="18"/>
      <c r="Y22" s="32"/>
      <c r="Z22" s="32"/>
      <c r="AA22" s="32"/>
      <c r="AB22" s="32"/>
      <c r="AC22" s="32"/>
      <c r="AD22" s="32"/>
    </row>
    <row r="23" spans="1:30" ht="39.950000000000003" customHeight="1">
      <c r="A23" s="103"/>
      <c r="B23" s="105"/>
      <c r="C23" s="69">
        <v>27</v>
      </c>
      <c r="D23" s="70" t="s">
        <v>89</v>
      </c>
      <c r="E23" s="71" t="s">
        <v>55</v>
      </c>
      <c r="F23" s="71" t="s">
        <v>58</v>
      </c>
      <c r="G23" s="72" t="s">
        <v>66</v>
      </c>
      <c r="H23" s="72" t="s">
        <v>69</v>
      </c>
      <c r="I23" s="73">
        <v>4629.7700000000004</v>
      </c>
      <c r="J23" s="19">
        <v>4</v>
      </c>
      <c r="K23" s="25">
        <f t="shared" si="0"/>
        <v>0</v>
      </c>
      <c r="L23" s="26" t="str">
        <f t="shared" si="1"/>
        <v>OK</v>
      </c>
      <c r="M23" s="62"/>
      <c r="N23" s="62">
        <v>4</v>
      </c>
      <c r="O23" s="18"/>
      <c r="P23" s="32"/>
      <c r="Q23" s="32"/>
      <c r="R23" s="32"/>
      <c r="S23" s="82"/>
      <c r="T23" s="18"/>
      <c r="U23" s="18"/>
      <c r="V23" s="18"/>
      <c r="W23" s="18"/>
      <c r="X23" s="18"/>
      <c r="Y23" s="32"/>
      <c r="Z23" s="32"/>
      <c r="AA23" s="32"/>
      <c r="AB23" s="32"/>
      <c r="AC23" s="32"/>
      <c r="AD23" s="32"/>
    </row>
    <row r="24" spans="1:30" ht="39.950000000000003" customHeight="1">
      <c r="A24" s="103"/>
      <c r="B24" s="105"/>
      <c r="C24" s="69">
        <v>28</v>
      </c>
      <c r="D24" s="70" t="s">
        <v>90</v>
      </c>
      <c r="E24" s="71" t="s">
        <v>55</v>
      </c>
      <c r="F24" s="71" t="s">
        <v>59</v>
      </c>
      <c r="G24" s="72" t="s">
        <v>67</v>
      </c>
      <c r="H24" s="72" t="s">
        <v>68</v>
      </c>
      <c r="I24" s="73">
        <v>32193.08</v>
      </c>
      <c r="J24" s="19">
        <v>4</v>
      </c>
      <c r="K24" s="25">
        <f t="shared" si="0"/>
        <v>0</v>
      </c>
      <c r="L24" s="26" t="str">
        <f t="shared" si="1"/>
        <v>OK</v>
      </c>
      <c r="M24" s="62"/>
      <c r="N24" s="62">
        <v>4</v>
      </c>
      <c r="O24" s="18"/>
      <c r="P24" s="32"/>
      <c r="Q24" s="32"/>
      <c r="R24" s="32"/>
      <c r="S24" s="82"/>
      <c r="T24" s="18"/>
      <c r="U24" s="18"/>
      <c r="V24" s="18"/>
      <c r="W24" s="18"/>
      <c r="X24" s="18"/>
      <c r="Y24" s="32"/>
      <c r="Z24" s="32"/>
      <c r="AA24" s="32"/>
      <c r="AB24" s="32"/>
      <c r="AC24" s="32"/>
      <c r="AD24" s="32"/>
    </row>
    <row r="25" spans="1:30" ht="39.950000000000003" customHeight="1">
      <c r="A25" s="103"/>
      <c r="B25" s="105"/>
      <c r="C25" s="69">
        <v>29</v>
      </c>
      <c r="D25" s="70" t="s">
        <v>91</v>
      </c>
      <c r="E25" s="71" t="s">
        <v>55</v>
      </c>
      <c r="F25" s="71" t="s">
        <v>60</v>
      </c>
      <c r="G25" s="72" t="s">
        <v>66</v>
      </c>
      <c r="H25" s="72" t="s">
        <v>69</v>
      </c>
      <c r="I25" s="73">
        <v>6889.02</v>
      </c>
      <c r="J25" s="19">
        <v>4</v>
      </c>
      <c r="K25" s="25">
        <f t="shared" si="0"/>
        <v>0</v>
      </c>
      <c r="L25" s="26" t="str">
        <f t="shared" si="1"/>
        <v>OK</v>
      </c>
      <c r="M25" s="62"/>
      <c r="N25" s="62">
        <v>4</v>
      </c>
      <c r="O25" s="18"/>
      <c r="P25" s="32"/>
      <c r="Q25" s="32"/>
      <c r="R25" s="32"/>
      <c r="S25" s="82"/>
      <c r="T25" s="18"/>
      <c r="U25" s="18"/>
      <c r="V25" s="18"/>
      <c r="W25" s="18"/>
      <c r="X25" s="18"/>
      <c r="Y25" s="32"/>
      <c r="Z25" s="32"/>
      <c r="AA25" s="32"/>
      <c r="AB25" s="32"/>
      <c r="AC25" s="32"/>
      <c r="AD25" s="32"/>
    </row>
    <row r="26" spans="1:30" ht="39.950000000000003" customHeight="1">
      <c r="A26" s="103"/>
      <c r="B26" s="105"/>
      <c r="C26" s="69">
        <v>30</v>
      </c>
      <c r="D26" s="70" t="s">
        <v>92</v>
      </c>
      <c r="E26" s="71" t="s">
        <v>55</v>
      </c>
      <c r="F26" s="71" t="s">
        <v>61</v>
      </c>
      <c r="G26" s="72" t="s">
        <v>67</v>
      </c>
      <c r="H26" s="72" t="s">
        <v>68</v>
      </c>
      <c r="I26" s="73">
        <v>61588.56</v>
      </c>
      <c r="J26" s="19">
        <v>4</v>
      </c>
      <c r="K26" s="25">
        <f t="shared" si="0"/>
        <v>0</v>
      </c>
      <c r="L26" s="26" t="str">
        <f t="shared" si="1"/>
        <v>OK</v>
      </c>
      <c r="M26" s="62"/>
      <c r="N26" s="62">
        <v>4</v>
      </c>
      <c r="O26" s="18"/>
      <c r="P26" s="32"/>
      <c r="Q26" s="32"/>
      <c r="R26" s="32"/>
      <c r="S26" s="82"/>
      <c r="T26" s="18"/>
      <c r="U26" s="18"/>
      <c r="V26" s="18"/>
      <c r="W26" s="18"/>
      <c r="X26" s="18"/>
      <c r="Y26" s="32"/>
      <c r="Z26" s="32"/>
      <c r="AA26" s="32"/>
      <c r="AB26" s="32"/>
      <c r="AC26" s="32"/>
      <c r="AD26" s="32"/>
    </row>
    <row r="27" spans="1:30" ht="39.950000000000003" customHeight="1">
      <c r="A27" s="103"/>
      <c r="B27" s="106"/>
      <c r="C27" s="69">
        <v>31</v>
      </c>
      <c r="D27" s="70" t="s">
        <v>93</v>
      </c>
      <c r="E27" s="71" t="s">
        <v>55</v>
      </c>
      <c r="F27" s="71" t="s">
        <v>62</v>
      </c>
      <c r="G27" s="72" t="s">
        <v>66</v>
      </c>
      <c r="H27" s="72" t="s">
        <v>69</v>
      </c>
      <c r="I27" s="73">
        <v>22359.78</v>
      </c>
      <c r="J27" s="19">
        <v>2</v>
      </c>
      <c r="K27" s="25">
        <f t="shared" si="0"/>
        <v>0</v>
      </c>
      <c r="L27" s="26" t="str">
        <f t="shared" si="1"/>
        <v>OK</v>
      </c>
      <c r="M27" s="62"/>
      <c r="N27" s="62">
        <v>2</v>
      </c>
      <c r="O27" s="18"/>
      <c r="P27" s="32"/>
      <c r="Q27" s="32"/>
      <c r="R27" s="32"/>
      <c r="S27" s="82"/>
      <c r="T27" s="18"/>
      <c r="U27" s="18"/>
      <c r="V27" s="18"/>
      <c r="W27" s="18"/>
      <c r="X27" s="18"/>
      <c r="Y27" s="32"/>
      <c r="Z27" s="32"/>
      <c r="AA27" s="32"/>
      <c r="AB27" s="32"/>
      <c r="AC27" s="32"/>
      <c r="AD27" s="32"/>
    </row>
    <row r="28" spans="1:30" ht="39.950000000000003" customHeight="1">
      <c r="A28" s="107">
        <v>9</v>
      </c>
      <c r="B28" s="108" t="s">
        <v>34</v>
      </c>
      <c r="C28" s="55">
        <v>32</v>
      </c>
      <c r="D28" s="58" t="s">
        <v>94</v>
      </c>
      <c r="E28" s="57" t="s">
        <v>55</v>
      </c>
      <c r="F28" s="57" t="s">
        <v>63</v>
      </c>
      <c r="G28" s="33" t="s">
        <v>12</v>
      </c>
      <c r="H28" s="33" t="s">
        <v>25</v>
      </c>
      <c r="I28" s="60">
        <v>6318.89</v>
      </c>
      <c r="J28" s="19">
        <v>32</v>
      </c>
      <c r="K28" s="25">
        <f t="shared" si="0"/>
        <v>24</v>
      </c>
      <c r="L28" s="26" t="str">
        <f t="shared" si="1"/>
        <v>OK</v>
      </c>
      <c r="M28" s="62"/>
      <c r="N28" s="62"/>
      <c r="O28" s="18"/>
      <c r="P28" s="32"/>
      <c r="Q28" s="32"/>
      <c r="R28" s="76">
        <v>8</v>
      </c>
      <c r="S28" s="85"/>
      <c r="T28" s="18"/>
      <c r="U28" s="18"/>
      <c r="V28" s="18"/>
      <c r="W28" s="18"/>
      <c r="X28" s="18"/>
      <c r="Y28" s="32"/>
      <c r="Z28" s="32"/>
      <c r="AA28" s="32"/>
      <c r="AB28" s="32"/>
      <c r="AC28" s="32"/>
      <c r="AD28" s="32"/>
    </row>
    <row r="29" spans="1:30" ht="39.950000000000003" customHeight="1">
      <c r="A29" s="107"/>
      <c r="B29" s="109"/>
      <c r="C29" s="55">
        <v>33</v>
      </c>
      <c r="D29" s="58" t="s">
        <v>95</v>
      </c>
      <c r="E29" s="57" t="s">
        <v>55</v>
      </c>
      <c r="F29" s="57" t="s">
        <v>64</v>
      </c>
      <c r="G29" s="33" t="s">
        <v>12</v>
      </c>
      <c r="H29" s="33" t="s">
        <v>26</v>
      </c>
      <c r="I29" s="60">
        <v>580.79</v>
      </c>
      <c r="J29" s="19">
        <v>32</v>
      </c>
      <c r="K29" s="25">
        <f t="shared" si="0"/>
        <v>32</v>
      </c>
      <c r="L29" s="26" t="str">
        <f t="shared" si="1"/>
        <v>OK</v>
      </c>
      <c r="M29" s="62"/>
      <c r="N29" s="62"/>
      <c r="O29" s="18"/>
      <c r="P29" s="32"/>
      <c r="Q29" s="32"/>
      <c r="R29" s="32"/>
      <c r="S29" s="85"/>
      <c r="T29" s="18"/>
      <c r="U29" s="18"/>
      <c r="V29" s="18"/>
      <c r="W29" s="18"/>
      <c r="X29" s="18"/>
      <c r="Y29" s="32"/>
      <c r="Z29" s="32"/>
      <c r="AA29" s="32"/>
      <c r="AB29" s="32"/>
      <c r="AC29" s="32"/>
      <c r="AD29" s="32"/>
    </row>
    <row r="30" spans="1:30" ht="39.950000000000003" customHeight="1">
      <c r="A30" s="107"/>
      <c r="B30" s="110"/>
      <c r="C30" s="55">
        <v>34</v>
      </c>
      <c r="D30" s="58" t="s">
        <v>96</v>
      </c>
      <c r="E30" s="57" t="s">
        <v>55</v>
      </c>
      <c r="F30" s="57" t="s">
        <v>65</v>
      </c>
      <c r="G30" s="33" t="s">
        <v>66</v>
      </c>
      <c r="H30" s="33" t="s">
        <v>69</v>
      </c>
      <c r="I30" s="60">
        <v>1115.93</v>
      </c>
      <c r="J30" s="19">
        <v>32</v>
      </c>
      <c r="K30" s="25">
        <f t="shared" si="0"/>
        <v>24</v>
      </c>
      <c r="L30" s="26" t="str">
        <f t="shared" si="1"/>
        <v>OK</v>
      </c>
      <c r="M30" s="62"/>
      <c r="N30" s="62"/>
      <c r="O30" s="18"/>
      <c r="P30" s="32"/>
      <c r="Q30" s="32"/>
      <c r="R30" s="76">
        <v>8</v>
      </c>
      <c r="S30" s="85"/>
      <c r="T30" s="18"/>
      <c r="U30" s="18"/>
      <c r="V30" s="18"/>
      <c r="W30" s="18"/>
      <c r="X30" s="18"/>
      <c r="Y30" s="32"/>
      <c r="Z30" s="32"/>
      <c r="AA30" s="32"/>
      <c r="AB30" s="32"/>
      <c r="AC30" s="32"/>
      <c r="AD30" s="32"/>
    </row>
    <row r="31" spans="1:30" ht="39.950000000000003" customHeight="1">
      <c r="I31" s="61">
        <f>SUM(I4:I30)</f>
        <v>268464.88999999996</v>
      </c>
      <c r="M31" s="63">
        <f>SUMPRODUCT(I4:I30,M4:M30)</f>
        <v>665597.72</v>
      </c>
      <c r="N31" s="63">
        <f>SUMPRODUCT(I4:I30,N4:N30)</f>
        <v>745000</v>
      </c>
      <c r="O31" s="63">
        <f>SUMPRODUCT(I4:I30,O4:O30)</f>
        <v>2407</v>
      </c>
      <c r="P31" s="63">
        <f>SUMPRODUCT(I4:I30,P4:P30)</f>
        <v>72541.440000000002</v>
      </c>
      <c r="Q31" s="63">
        <f>SUMPRODUCT(I4:I30,Q4:Q30)</f>
        <v>54093.3</v>
      </c>
      <c r="R31" s="63">
        <f>SUMPRODUCT(I4:I30,R4:R30)</f>
        <v>59478.560000000005</v>
      </c>
    </row>
  </sheetData>
  <mergeCells count="30">
    <mergeCell ref="A21:A27"/>
    <mergeCell ref="B21:B27"/>
    <mergeCell ref="A28:A30"/>
    <mergeCell ref="B28:B30"/>
    <mergeCell ref="B4:B13"/>
    <mergeCell ref="A4:A13"/>
    <mergeCell ref="A14:A18"/>
    <mergeCell ref="B14:B18"/>
    <mergeCell ref="D1:I1"/>
    <mergeCell ref="J1:L1"/>
    <mergeCell ref="M1:M2"/>
    <mergeCell ref="A2:L2"/>
    <mergeCell ref="A1:C1"/>
    <mergeCell ref="N1:N2"/>
    <mergeCell ref="O1:O2"/>
    <mergeCell ref="P1:P2"/>
    <mergeCell ref="Q1:Q2"/>
    <mergeCell ref="R1:R2"/>
    <mergeCell ref="S1:S2"/>
    <mergeCell ref="AD1:AD2"/>
    <mergeCell ref="Y1:Y2"/>
    <mergeCell ref="Z1:Z2"/>
    <mergeCell ref="AA1:AA2"/>
    <mergeCell ref="AB1:AB2"/>
    <mergeCell ref="AC1:AC2"/>
    <mergeCell ref="T1:T2"/>
    <mergeCell ref="X1:X2"/>
    <mergeCell ref="V1:V2"/>
    <mergeCell ref="W1:W2"/>
    <mergeCell ref="U1:U2"/>
  </mergeCells>
  <conditionalFormatting sqref="S4:X30">
    <cfRule type="cellIs" dxfId="66" priority="49" stopIfTrue="1" operator="greaterThan">
      <formula>0</formula>
    </cfRule>
    <cfRule type="cellIs" dxfId="65" priority="50" stopIfTrue="1" operator="greaterThan">
      <formula>0</formula>
    </cfRule>
    <cfRule type="cellIs" dxfId="64" priority="51" stopIfTrue="1" operator="greaterThan">
      <formula>0</formula>
    </cfRule>
  </conditionalFormatting>
  <conditionalFormatting sqref="M4:O30">
    <cfRule type="cellIs" dxfId="63" priority="1" stopIfTrue="1" operator="greaterThan">
      <formula>0</formula>
    </cfRule>
    <cfRule type="cellIs" dxfId="62" priority="2" stopIfTrue="1" operator="greaterThan">
      <formula>0</formula>
    </cfRule>
    <cfRule type="cellIs" dxfId="61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34C3D-8F3F-4DAF-AF68-3FB83BFFF6AD}">
  <dimension ref="A1:AD649"/>
  <sheetViews>
    <sheetView zoomScale="75" zoomScaleNormal="75" workbookViewId="0">
      <selection activeCell="R13" sqref="R13"/>
    </sheetView>
  </sheetViews>
  <sheetFormatPr defaultColWidth="9.7109375" defaultRowHeight="26.25"/>
  <cols>
    <col min="1" max="1" width="7" style="35" customWidth="1"/>
    <col min="2" max="2" width="38.5703125" style="1" customWidth="1"/>
    <col min="3" max="3" width="9.5703125" style="34" customWidth="1"/>
    <col min="4" max="4" width="55.28515625" style="42" customWidth="1"/>
    <col min="5" max="6" width="19.42578125" style="43" customWidth="1"/>
    <col min="7" max="7" width="10" style="1" customWidth="1"/>
    <col min="8" max="8" width="16.7109375" style="1" customWidth="1"/>
    <col min="9" max="9" width="14.85546875" style="29" bestFit="1" customWidth="1"/>
    <col min="10" max="10" width="13.85546875" style="4" customWidth="1"/>
    <col min="11" max="11" width="13.28515625" style="28" customWidth="1"/>
    <col min="12" max="12" width="12.5703125" style="5" customWidth="1"/>
    <col min="13" max="24" width="13.7109375" style="6" customWidth="1"/>
    <col min="25" max="30" width="13.7109375" style="2" customWidth="1"/>
    <col min="31" max="16384" width="9.7109375" style="2"/>
  </cols>
  <sheetData>
    <row r="1" spans="1:30" ht="39.950000000000003" customHeight="1">
      <c r="A1" s="101" t="s">
        <v>28</v>
      </c>
      <c r="B1" s="101"/>
      <c r="C1" s="101"/>
      <c r="D1" s="101" t="s">
        <v>30</v>
      </c>
      <c r="E1" s="101"/>
      <c r="F1" s="101"/>
      <c r="G1" s="101"/>
      <c r="H1" s="101"/>
      <c r="I1" s="101"/>
      <c r="J1" s="101" t="s">
        <v>29</v>
      </c>
      <c r="K1" s="101"/>
      <c r="L1" s="101"/>
      <c r="M1" s="99" t="s">
        <v>27</v>
      </c>
      <c r="N1" s="99" t="s">
        <v>116</v>
      </c>
      <c r="O1" s="99" t="s">
        <v>117</v>
      </c>
      <c r="P1" s="99" t="s">
        <v>27</v>
      </c>
      <c r="Q1" s="99" t="s">
        <v>126</v>
      </c>
      <c r="R1" s="99" t="s">
        <v>127</v>
      </c>
      <c r="S1" s="99" t="s">
        <v>27</v>
      </c>
      <c r="T1" s="99" t="s">
        <v>27</v>
      </c>
      <c r="U1" s="99" t="s">
        <v>27</v>
      </c>
      <c r="V1" s="99" t="s">
        <v>27</v>
      </c>
      <c r="W1" s="99" t="s">
        <v>27</v>
      </c>
      <c r="X1" s="99" t="s">
        <v>27</v>
      </c>
      <c r="Y1" s="99" t="s">
        <v>27</v>
      </c>
      <c r="Z1" s="99" t="s">
        <v>27</v>
      </c>
      <c r="AA1" s="99" t="s">
        <v>27</v>
      </c>
      <c r="AB1" s="99" t="s">
        <v>27</v>
      </c>
      <c r="AC1" s="99" t="s">
        <v>27</v>
      </c>
      <c r="AD1" s="99" t="s">
        <v>27</v>
      </c>
    </row>
    <row r="2" spans="1:30" ht="39.950000000000003" customHeight="1">
      <c r="A2" s="101" t="s">
        <v>14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</row>
    <row r="3" spans="1:30" s="3" customFormat="1" ht="57" customHeight="1">
      <c r="A3" s="36" t="s">
        <v>21</v>
      </c>
      <c r="B3" s="38" t="s">
        <v>15</v>
      </c>
      <c r="C3" s="37" t="s">
        <v>22</v>
      </c>
      <c r="D3" s="37" t="s">
        <v>16</v>
      </c>
      <c r="E3" s="37" t="s">
        <v>17</v>
      </c>
      <c r="F3" s="37" t="s">
        <v>35</v>
      </c>
      <c r="G3" s="38" t="s">
        <v>3</v>
      </c>
      <c r="H3" s="38" t="s">
        <v>18</v>
      </c>
      <c r="I3" s="39" t="s">
        <v>23</v>
      </c>
      <c r="J3" s="38" t="s">
        <v>24</v>
      </c>
      <c r="K3" s="44" t="s">
        <v>0</v>
      </c>
      <c r="L3" s="45" t="s">
        <v>2</v>
      </c>
      <c r="M3" s="93" t="s">
        <v>1</v>
      </c>
      <c r="N3" s="96">
        <v>44494</v>
      </c>
      <c r="O3" s="96">
        <v>44491</v>
      </c>
      <c r="P3" s="93" t="s">
        <v>128</v>
      </c>
      <c r="Q3" s="96">
        <v>44713</v>
      </c>
      <c r="R3" s="96">
        <v>44713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</row>
    <row r="4" spans="1:30" ht="39.950000000000003" customHeight="1">
      <c r="A4" s="114">
        <v>1</v>
      </c>
      <c r="B4" s="111" t="s">
        <v>31</v>
      </c>
      <c r="C4" s="52">
        <v>1</v>
      </c>
      <c r="D4" s="53" t="s">
        <v>70</v>
      </c>
      <c r="E4" s="54" t="s">
        <v>36</v>
      </c>
      <c r="F4" s="54" t="s">
        <v>37</v>
      </c>
      <c r="G4" s="40" t="s">
        <v>12</v>
      </c>
      <c r="H4" s="40" t="s">
        <v>25</v>
      </c>
      <c r="I4" s="59">
        <v>4500</v>
      </c>
      <c r="J4" s="19"/>
      <c r="K4" s="25">
        <f t="shared" ref="K4:K30" si="0">J4-(SUM(M4:AD4))</f>
        <v>0</v>
      </c>
      <c r="L4" s="26" t="str">
        <f t="shared" ref="L4:L30" si="1">IF(K4&lt;0,"ATENÇÃO","OK")</f>
        <v>OK</v>
      </c>
      <c r="M4" s="94"/>
      <c r="N4" s="94"/>
      <c r="O4" s="94"/>
      <c r="P4" s="94"/>
      <c r="Q4" s="94"/>
      <c r="R4" s="94"/>
      <c r="S4" s="18"/>
      <c r="T4" s="18"/>
      <c r="U4" s="18"/>
      <c r="V4" s="18"/>
      <c r="W4" s="18"/>
      <c r="X4" s="18"/>
      <c r="Y4" s="32"/>
      <c r="Z4" s="32"/>
      <c r="AA4" s="32"/>
      <c r="AB4" s="32"/>
      <c r="AC4" s="32"/>
      <c r="AD4" s="32"/>
    </row>
    <row r="5" spans="1:30" ht="39.950000000000003" customHeight="1">
      <c r="A5" s="114"/>
      <c r="B5" s="112"/>
      <c r="C5" s="52">
        <v>2</v>
      </c>
      <c r="D5" s="53" t="s">
        <v>71</v>
      </c>
      <c r="E5" s="54" t="s">
        <v>36</v>
      </c>
      <c r="F5" s="54" t="s">
        <v>38</v>
      </c>
      <c r="G5" s="40" t="s">
        <v>12</v>
      </c>
      <c r="H5" s="40" t="s">
        <v>25</v>
      </c>
      <c r="I5" s="59">
        <v>17250</v>
      </c>
      <c r="J5" s="19">
        <v>1</v>
      </c>
      <c r="K5" s="25">
        <f t="shared" si="0"/>
        <v>1</v>
      </c>
      <c r="L5" s="26" t="str">
        <f t="shared" si="1"/>
        <v>OK</v>
      </c>
      <c r="M5" s="94"/>
      <c r="N5" s="94"/>
      <c r="O5" s="94"/>
      <c r="P5" s="94"/>
      <c r="Q5" s="94"/>
      <c r="R5" s="94"/>
      <c r="S5" s="18"/>
      <c r="T5" s="18"/>
      <c r="U5" s="18"/>
      <c r="V5" s="18"/>
      <c r="W5" s="18"/>
      <c r="X5" s="18"/>
      <c r="Y5" s="32"/>
      <c r="Z5" s="32"/>
      <c r="AA5" s="32"/>
      <c r="AB5" s="32"/>
      <c r="AC5" s="32"/>
      <c r="AD5" s="32"/>
    </row>
    <row r="6" spans="1:30" ht="39.950000000000003" customHeight="1">
      <c r="A6" s="114"/>
      <c r="B6" s="112"/>
      <c r="C6" s="52">
        <v>3</v>
      </c>
      <c r="D6" s="53" t="s">
        <v>72</v>
      </c>
      <c r="E6" s="54" t="s">
        <v>36</v>
      </c>
      <c r="F6" s="54" t="s">
        <v>39</v>
      </c>
      <c r="G6" s="40" t="s">
        <v>12</v>
      </c>
      <c r="H6" s="40" t="s">
        <v>25</v>
      </c>
      <c r="I6" s="59">
        <v>9900</v>
      </c>
      <c r="J6" s="19">
        <v>17</v>
      </c>
      <c r="K6" s="25">
        <f t="shared" si="0"/>
        <v>17</v>
      </c>
      <c r="L6" s="26" t="str">
        <f t="shared" si="1"/>
        <v>OK</v>
      </c>
      <c r="M6" s="94"/>
      <c r="N6" s="94"/>
      <c r="O6" s="94"/>
      <c r="P6" s="94"/>
      <c r="Q6" s="94"/>
      <c r="R6" s="94"/>
      <c r="S6" s="18"/>
      <c r="T6" s="18"/>
      <c r="U6" s="18"/>
      <c r="V6" s="18"/>
      <c r="W6" s="18"/>
      <c r="X6" s="18"/>
      <c r="Y6" s="32"/>
      <c r="Z6" s="32"/>
      <c r="AA6" s="32"/>
      <c r="AB6" s="32"/>
      <c r="AC6" s="32"/>
      <c r="AD6" s="32"/>
    </row>
    <row r="7" spans="1:30" ht="39.950000000000003" customHeight="1">
      <c r="A7" s="114"/>
      <c r="B7" s="112"/>
      <c r="C7" s="52">
        <v>4</v>
      </c>
      <c r="D7" s="53" t="s">
        <v>73</v>
      </c>
      <c r="E7" s="54" t="s">
        <v>36</v>
      </c>
      <c r="F7" s="54" t="s">
        <v>40</v>
      </c>
      <c r="G7" s="40" t="s">
        <v>12</v>
      </c>
      <c r="H7" s="40" t="s">
        <v>25</v>
      </c>
      <c r="I7" s="59">
        <v>9950</v>
      </c>
      <c r="J7" s="19"/>
      <c r="K7" s="25">
        <f t="shared" si="0"/>
        <v>0</v>
      </c>
      <c r="L7" s="26" t="str">
        <f t="shared" si="1"/>
        <v>OK</v>
      </c>
      <c r="M7" s="94"/>
      <c r="N7" s="94"/>
      <c r="O7" s="94"/>
      <c r="P7" s="94"/>
      <c r="Q7" s="94"/>
      <c r="R7" s="94"/>
      <c r="S7" s="18"/>
      <c r="T7" s="18"/>
      <c r="U7" s="18"/>
      <c r="V7" s="18"/>
      <c r="W7" s="18"/>
      <c r="X7" s="18"/>
      <c r="Y7" s="32"/>
      <c r="Z7" s="32"/>
      <c r="AA7" s="32"/>
      <c r="AB7" s="32"/>
      <c r="AC7" s="32"/>
      <c r="AD7" s="32"/>
    </row>
    <row r="8" spans="1:30" ht="39.950000000000003" customHeight="1">
      <c r="A8" s="114"/>
      <c r="B8" s="112"/>
      <c r="C8" s="52">
        <v>5</v>
      </c>
      <c r="D8" s="53" t="s">
        <v>74</v>
      </c>
      <c r="E8" s="54" t="s">
        <v>36</v>
      </c>
      <c r="F8" s="54" t="s">
        <v>41</v>
      </c>
      <c r="G8" s="40" t="s">
        <v>12</v>
      </c>
      <c r="H8" s="40" t="s">
        <v>25</v>
      </c>
      <c r="I8" s="59">
        <v>38000</v>
      </c>
      <c r="J8" s="19"/>
      <c r="K8" s="25">
        <f t="shared" si="0"/>
        <v>0</v>
      </c>
      <c r="L8" s="26" t="str">
        <f t="shared" si="1"/>
        <v>OK</v>
      </c>
      <c r="M8" s="94"/>
      <c r="N8" s="94"/>
      <c r="O8" s="94"/>
      <c r="P8" s="94"/>
      <c r="Q8" s="94"/>
      <c r="R8" s="94"/>
      <c r="S8" s="18"/>
      <c r="T8" s="18"/>
      <c r="U8" s="18"/>
      <c r="V8" s="18"/>
      <c r="W8" s="18"/>
      <c r="X8" s="18"/>
      <c r="Y8" s="32"/>
      <c r="Z8" s="32"/>
      <c r="AA8" s="32"/>
      <c r="AB8" s="32"/>
      <c r="AC8" s="32"/>
      <c r="AD8" s="32"/>
    </row>
    <row r="9" spans="1:30" ht="39.950000000000003" customHeight="1">
      <c r="A9" s="114"/>
      <c r="B9" s="112"/>
      <c r="C9" s="52">
        <v>6</v>
      </c>
      <c r="D9" s="53" t="s">
        <v>75</v>
      </c>
      <c r="E9" s="54" t="s">
        <v>36</v>
      </c>
      <c r="F9" s="54" t="s">
        <v>42</v>
      </c>
      <c r="G9" s="40" t="s">
        <v>12</v>
      </c>
      <c r="H9" s="40" t="s">
        <v>25</v>
      </c>
      <c r="I9" s="59">
        <v>12226.29</v>
      </c>
      <c r="J9" s="19">
        <v>2</v>
      </c>
      <c r="K9" s="25">
        <f t="shared" si="0"/>
        <v>0</v>
      </c>
      <c r="L9" s="26" t="str">
        <f t="shared" si="1"/>
        <v>OK</v>
      </c>
      <c r="M9" s="95">
        <v>0</v>
      </c>
      <c r="N9" s="94"/>
      <c r="O9" s="94"/>
      <c r="P9" s="94"/>
      <c r="Q9" s="94">
        <v>2</v>
      </c>
      <c r="R9" s="94"/>
      <c r="S9" s="18"/>
      <c r="T9" s="18"/>
      <c r="U9" s="18"/>
      <c r="V9" s="18"/>
      <c r="W9" s="18"/>
      <c r="X9" s="18"/>
      <c r="Y9" s="32"/>
      <c r="Z9" s="32"/>
      <c r="AA9" s="32"/>
      <c r="AB9" s="32"/>
      <c r="AC9" s="32"/>
      <c r="AD9" s="32"/>
    </row>
    <row r="10" spans="1:30" ht="39.950000000000003" customHeight="1">
      <c r="A10" s="114"/>
      <c r="B10" s="112"/>
      <c r="C10" s="52">
        <v>7</v>
      </c>
      <c r="D10" s="53" t="s">
        <v>76</v>
      </c>
      <c r="E10" s="54" t="s">
        <v>36</v>
      </c>
      <c r="F10" s="54" t="s">
        <v>43</v>
      </c>
      <c r="G10" s="40" t="s">
        <v>12</v>
      </c>
      <c r="H10" s="40" t="s">
        <v>26</v>
      </c>
      <c r="I10" s="59">
        <v>1214</v>
      </c>
      <c r="J10" s="19"/>
      <c r="K10" s="25">
        <f t="shared" si="0"/>
        <v>0</v>
      </c>
      <c r="L10" s="26" t="str">
        <f t="shared" si="1"/>
        <v>OK</v>
      </c>
      <c r="M10" s="94"/>
      <c r="N10" s="94"/>
      <c r="O10" s="94"/>
      <c r="P10" s="94"/>
      <c r="Q10" s="94"/>
      <c r="R10" s="94"/>
      <c r="S10" s="18"/>
      <c r="T10" s="18"/>
      <c r="U10" s="18"/>
      <c r="V10" s="18"/>
      <c r="W10" s="18"/>
      <c r="X10" s="18"/>
      <c r="Y10" s="32"/>
      <c r="Z10" s="32"/>
      <c r="AA10" s="32"/>
      <c r="AB10" s="32"/>
      <c r="AC10" s="32"/>
      <c r="AD10" s="32"/>
    </row>
    <row r="11" spans="1:30" ht="39.950000000000003" customHeight="1">
      <c r="A11" s="114"/>
      <c r="B11" s="112"/>
      <c r="C11" s="52">
        <v>8</v>
      </c>
      <c r="D11" s="53" t="s">
        <v>77</v>
      </c>
      <c r="E11" s="54" t="s">
        <v>36</v>
      </c>
      <c r="F11" s="54" t="s">
        <v>43</v>
      </c>
      <c r="G11" s="40" t="s">
        <v>12</v>
      </c>
      <c r="H11" s="40" t="s">
        <v>26</v>
      </c>
      <c r="I11" s="59">
        <v>1214</v>
      </c>
      <c r="J11" s="19"/>
      <c r="K11" s="25">
        <f t="shared" si="0"/>
        <v>0</v>
      </c>
      <c r="L11" s="26" t="str">
        <f t="shared" si="1"/>
        <v>OK</v>
      </c>
      <c r="M11" s="94"/>
      <c r="N11" s="94"/>
      <c r="O11" s="94"/>
      <c r="P11" s="94"/>
      <c r="Q11" s="94"/>
      <c r="R11" s="94"/>
      <c r="S11" s="18"/>
      <c r="T11" s="18"/>
      <c r="U11" s="18"/>
      <c r="V11" s="18"/>
      <c r="W11" s="18"/>
      <c r="X11" s="18"/>
      <c r="Y11" s="32"/>
      <c r="Z11" s="32"/>
      <c r="AA11" s="32"/>
      <c r="AB11" s="32"/>
      <c r="AC11" s="32"/>
      <c r="AD11" s="32"/>
    </row>
    <row r="12" spans="1:30" ht="39.950000000000003" customHeight="1">
      <c r="A12" s="114"/>
      <c r="B12" s="112"/>
      <c r="C12" s="52">
        <v>9</v>
      </c>
      <c r="D12" s="53" t="s">
        <v>78</v>
      </c>
      <c r="E12" s="54" t="s">
        <v>36</v>
      </c>
      <c r="F12" s="54" t="s">
        <v>44</v>
      </c>
      <c r="G12" s="40" t="s">
        <v>12</v>
      </c>
      <c r="H12" s="40" t="s">
        <v>26</v>
      </c>
      <c r="I12" s="59">
        <v>4320.8599999999997</v>
      </c>
      <c r="J12" s="19"/>
      <c r="K12" s="25">
        <f t="shared" si="0"/>
        <v>0</v>
      </c>
      <c r="L12" s="26" t="str">
        <f t="shared" si="1"/>
        <v>OK</v>
      </c>
      <c r="M12" s="94"/>
      <c r="N12" s="94"/>
      <c r="O12" s="94"/>
      <c r="P12" s="94"/>
      <c r="Q12" s="94"/>
      <c r="R12" s="94"/>
      <c r="S12" s="18"/>
      <c r="T12" s="18"/>
      <c r="U12" s="18"/>
      <c r="V12" s="18"/>
      <c r="W12" s="18"/>
      <c r="X12" s="18"/>
      <c r="Y12" s="32"/>
      <c r="Z12" s="32"/>
      <c r="AA12" s="32"/>
      <c r="AB12" s="32"/>
      <c r="AC12" s="32"/>
      <c r="AD12" s="32"/>
    </row>
    <row r="13" spans="1:30" ht="39.950000000000003" customHeight="1">
      <c r="A13" s="114"/>
      <c r="B13" s="113"/>
      <c r="C13" s="52">
        <v>10</v>
      </c>
      <c r="D13" s="53" t="s">
        <v>79</v>
      </c>
      <c r="E13" s="54" t="s">
        <v>36</v>
      </c>
      <c r="F13" s="54" t="s">
        <v>45</v>
      </c>
      <c r="G13" s="40" t="s">
        <v>12</v>
      </c>
      <c r="H13" s="40" t="s">
        <v>26</v>
      </c>
      <c r="I13" s="59">
        <v>5450</v>
      </c>
      <c r="J13" s="19"/>
      <c r="K13" s="25">
        <f t="shared" si="0"/>
        <v>0</v>
      </c>
      <c r="L13" s="26" t="str">
        <f t="shared" si="1"/>
        <v>OK</v>
      </c>
      <c r="M13" s="94"/>
      <c r="N13" s="94"/>
      <c r="O13" s="94"/>
      <c r="P13" s="94"/>
      <c r="Q13" s="94"/>
      <c r="R13" s="94"/>
      <c r="S13" s="18"/>
      <c r="T13" s="18"/>
      <c r="U13" s="18"/>
      <c r="V13" s="18"/>
      <c r="W13" s="18"/>
      <c r="X13" s="18"/>
      <c r="Y13" s="32"/>
      <c r="Z13" s="32"/>
      <c r="AA13" s="32"/>
      <c r="AB13" s="32"/>
      <c r="AC13" s="32"/>
      <c r="AD13" s="32"/>
    </row>
    <row r="14" spans="1:30" ht="39.950000000000003" customHeight="1">
      <c r="A14" s="107">
        <v>2</v>
      </c>
      <c r="B14" s="108" t="s">
        <v>32</v>
      </c>
      <c r="C14" s="51">
        <v>11</v>
      </c>
      <c r="D14" s="56" t="s">
        <v>80</v>
      </c>
      <c r="E14" s="57" t="s">
        <v>46</v>
      </c>
      <c r="F14" s="57" t="s">
        <v>47</v>
      </c>
      <c r="G14" s="33" t="s">
        <v>12</v>
      </c>
      <c r="H14" s="33" t="s">
        <v>26</v>
      </c>
      <c r="I14" s="60">
        <v>173.45</v>
      </c>
      <c r="J14" s="19">
        <v>6</v>
      </c>
      <c r="K14" s="25">
        <f t="shared" si="0"/>
        <v>0</v>
      </c>
      <c r="L14" s="26" t="str">
        <f t="shared" si="1"/>
        <v>OK</v>
      </c>
      <c r="M14" s="94"/>
      <c r="N14" s="94"/>
      <c r="O14" s="94">
        <v>6</v>
      </c>
      <c r="P14" s="94"/>
      <c r="Q14" s="94"/>
      <c r="R14" s="94"/>
      <c r="S14" s="18"/>
      <c r="T14" s="18"/>
      <c r="U14" s="18"/>
      <c r="V14" s="18"/>
      <c r="W14" s="18"/>
      <c r="X14" s="18"/>
      <c r="Y14" s="32"/>
      <c r="Z14" s="32"/>
      <c r="AA14" s="32"/>
      <c r="AB14" s="32"/>
      <c r="AC14" s="32"/>
      <c r="AD14" s="32"/>
    </row>
    <row r="15" spans="1:30" ht="39.950000000000003" customHeight="1">
      <c r="A15" s="107"/>
      <c r="B15" s="109"/>
      <c r="C15" s="51">
        <v>12</v>
      </c>
      <c r="D15" s="56" t="s">
        <v>81</v>
      </c>
      <c r="E15" s="57" t="s">
        <v>46</v>
      </c>
      <c r="F15" s="57" t="s">
        <v>48</v>
      </c>
      <c r="G15" s="33" t="s">
        <v>12</v>
      </c>
      <c r="H15" s="33" t="s">
        <v>26</v>
      </c>
      <c r="I15" s="60">
        <v>166</v>
      </c>
      <c r="J15" s="19"/>
      <c r="K15" s="25">
        <f t="shared" si="0"/>
        <v>0</v>
      </c>
      <c r="L15" s="26" t="str">
        <f t="shared" si="1"/>
        <v>OK</v>
      </c>
      <c r="M15" s="94"/>
      <c r="N15" s="94"/>
      <c r="O15" s="94"/>
      <c r="P15" s="94"/>
      <c r="Q15" s="94"/>
      <c r="R15" s="94"/>
      <c r="S15" s="18"/>
      <c r="T15" s="18"/>
      <c r="U15" s="18"/>
      <c r="V15" s="18"/>
      <c r="W15" s="18"/>
      <c r="X15" s="18"/>
      <c r="Y15" s="32"/>
      <c r="Z15" s="32"/>
      <c r="AA15" s="32"/>
      <c r="AB15" s="32"/>
      <c r="AC15" s="32"/>
      <c r="AD15" s="32"/>
    </row>
    <row r="16" spans="1:30" ht="39.950000000000003" customHeight="1">
      <c r="A16" s="107"/>
      <c r="B16" s="109"/>
      <c r="C16" s="51">
        <v>13</v>
      </c>
      <c r="D16" s="56" t="s">
        <v>82</v>
      </c>
      <c r="E16" s="57" t="s">
        <v>46</v>
      </c>
      <c r="F16" s="57" t="s">
        <v>49</v>
      </c>
      <c r="G16" s="33" t="s">
        <v>12</v>
      </c>
      <c r="H16" s="33" t="s">
        <v>26</v>
      </c>
      <c r="I16" s="60">
        <v>183.6</v>
      </c>
      <c r="J16" s="19"/>
      <c r="K16" s="25">
        <f t="shared" si="0"/>
        <v>0</v>
      </c>
      <c r="L16" s="26" t="str">
        <f t="shared" si="1"/>
        <v>OK</v>
      </c>
      <c r="M16" s="94"/>
      <c r="N16" s="94"/>
      <c r="O16" s="94"/>
      <c r="P16" s="94"/>
      <c r="Q16" s="94"/>
      <c r="R16" s="94"/>
      <c r="S16" s="18"/>
      <c r="T16" s="18"/>
      <c r="U16" s="18"/>
      <c r="V16" s="18"/>
      <c r="W16" s="18"/>
      <c r="X16" s="18"/>
      <c r="Y16" s="32"/>
      <c r="Z16" s="32"/>
      <c r="AA16" s="32"/>
      <c r="AB16" s="32"/>
      <c r="AC16" s="32"/>
      <c r="AD16" s="32"/>
    </row>
    <row r="17" spans="1:30" ht="39.950000000000003" customHeight="1">
      <c r="A17" s="107"/>
      <c r="B17" s="109"/>
      <c r="C17" s="51">
        <v>14</v>
      </c>
      <c r="D17" s="56" t="s">
        <v>83</v>
      </c>
      <c r="E17" s="57" t="s">
        <v>46</v>
      </c>
      <c r="F17" s="57" t="s">
        <v>50</v>
      </c>
      <c r="G17" s="33" t="s">
        <v>12</v>
      </c>
      <c r="H17" s="33" t="s">
        <v>26</v>
      </c>
      <c r="I17" s="60">
        <v>430</v>
      </c>
      <c r="J17" s="19"/>
      <c r="K17" s="25">
        <f t="shared" si="0"/>
        <v>0</v>
      </c>
      <c r="L17" s="26" t="str">
        <f t="shared" si="1"/>
        <v>OK</v>
      </c>
      <c r="M17" s="94"/>
      <c r="N17" s="94"/>
      <c r="O17" s="94"/>
      <c r="P17" s="94"/>
      <c r="Q17" s="94"/>
      <c r="R17" s="94"/>
      <c r="S17" s="18"/>
      <c r="T17" s="18"/>
      <c r="U17" s="18"/>
      <c r="V17" s="18"/>
      <c r="W17" s="18"/>
      <c r="X17" s="18"/>
      <c r="Y17" s="32"/>
      <c r="Z17" s="32"/>
      <c r="AA17" s="32"/>
      <c r="AB17" s="32"/>
      <c r="AC17" s="32"/>
      <c r="AD17" s="32"/>
    </row>
    <row r="18" spans="1:30" ht="39.950000000000003" customHeight="1">
      <c r="A18" s="107"/>
      <c r="B18" s="110"/>
      <c r="C18" s="51">
        <v>15</v>
      </c>
      <c r="D18" s="56" t="s">
        <v>84</v>
      </c>
      <c r="E18" s="57" t="s">
        <v>46</v>
      </c>
      <c r="F18" s="57" t="s">
        <v>51</v>
      </c>
      <c r="G18" s="33" t="s">
        <v>12</v>
      </c>
      <c r="H18" s="33" t="s">
        <v>26</v>
      </c>
      <c r="I18" s="60">
        <v>930</v>
      </c>
      <c r="J18" s="19"/>
      <c r="K18" s="25">
        <f t="shared" si="0"/>
        <v>0</v>
      </c>
      <c r="L18" s="26" t="str">
        <f t="shared" si="1"/>
        <v>OK</v>
      </c>
      <c r="M18" s="94"/>
      <c r="N18" s="94"/>
      <c r="O18" s="94"/>
      <c r="P18" s="94"/>
      <c r="Q18" s="94"/>
      <c r="R18" s="94"/>
      <c r="S18" s="18"/>
      <c r="T18" s="18"/>
      <c r="U18" s="18"/>
      <c r="V18" s="18"/>
      <c r="W18" s="18"/>
      <c r="X18" s="18"/>
      <c r="Y18" s="32"/>
      <c r="Z18" s="32"/>
      <c r="AA18" s="32"/>
      <c r="AB18" s="32"/>
      <c r="AC18" s="32"/>
      <c r="AD18" s="32"/>
    </row>
    <row r="19" spans="1:30" ht="57" customHeight="1">
      <c r="A19" s="64">
        <v>4</v>
      </c>
      <c r="B19" s="66" t="s">
        <v>31</v>
      </c>
      <c r="C19" s="52">
        <v>20</v>
      </c>
      <c r="D19" s="53" t="s">
        <v>85</v>
      </c>
      <c r="E19" s="54" t="s">
        <v>36</v>
      </c>
      <c r="F19" s="54" t="s">
        <v>52</v>
      </c>
      <c r="G19" s="40" t="s">
        <v>12</v>
      </c>
      <c r="H19" s="40" t="s">
        <v>25</v>
      </c>
      <c r="I19" s="59">
        <v>3022.56</v>
      </c>
      <c r="J19" s="19">
        <f>50-5</f>
        <v>45</v>
      </c>
      <c r="K19" s="25">
        <f t="shared" si="0"/>
        <v>29</v>
      </c>
      <c r="L19" s="26" t="str">
        <f t="shared" si="1"/>
        <v>OK</v>
      </c>
      <c r="M19" s="95">
        <v>0</v>
      </c>
      <c r="N19" s="94"/>
      <c r="O19" s="94"/>
      <c r="P19" s="94">
        <v>5</v>
      </c>
      <c r="Q19" s="94">
        <v>6</v>
      </c>
      <c r="R19" s="94">
        <v>5</v>
      </c>
      <c r="S19" s="18"/>
      <c r="T19" s="18"/>
      <c r="U19" s="18"/>
      <c r="V19" s="18"/>
      <c r="W19" s="18"/>
      <c r="X19" s="18"/>
      <c r="Y19" s="32"/>
      <c r="Z19" s="32"/>
      <c r="AA19" s="32"/>
      <c r="AB19" s="32"/>
      <c r="AC19" s="32"/>
      <c r="AD19" s="32"/>
    </row>
    <row r="20" spans="1:30" ht="69" customHeight="1">
      <c r="A20" s="67">
        <v>7</v>
      </c>
      <c r="B20" s="68" t="s">
        <v>33</v>
      </c>
      <c r="C20" s="51">
        <v>24</v>
      </c>
      <c r="D20" s="56" t="s">
        <v>86</v>
      </c>
      <c r="E20" s="57" t="s">
        <v>53</v>
      </c>
      <c r="F20" s="57" t="s">
        <v>54</v>
      </c>
      <c r="G20" s="33" t="s">
        <v>12</v>
      </c>
      <c r="H20" s="33" t="s">
        <v>25</v>
      </c>
      <c r="I20" s="60">
        <v>601.75</v>
      </c>
      <c r="J20" s="19">
        <v>2</v>
      </c>
      <c r="K20" s="25">
        <f t="shared" si="0"/>
        <v>0</v>
      </c>
      <c r="L20" s="26" t="str">
        <f t="shared" si="1"/>
        <v>OK</v>
      </c>
      <c r="M20" s="94"/>
      <c r="N20" s="94">
        <v>2</v>
      </c>
      <c r="O20" s="94"/>
      <c r="P20" s="94"/>
      <c r="Q20" s="94"/>
      <c r="R20" s="94"/>
      <c r="S20" s="18"/>
      <c r="T20" s="18"/>
      <c r="U20" s="18"/>
      <c r="V20" s="18"/>
      <c r="W20" s="18"/>
      <c r="X20" s="18"/>
      <c r="Y20" s="32"/>
      <c r="Z20" s="32"/>
      <c r="AA20" s="32"/>
      <c r="AB20" s="32"/>
      <c r="AC20" s="32"/>
      <c r="AD20" s="32"/>
    </row>
    <row r="21" spans="1:30" ht="39.950000000000003" customHeight="1">
      <c r="A21" s="102">
        <v>8</v>
      </c>
      <c r="B21" s="104" t="s">
        <v>34</v>
      </c>
      <c r="C21" s="69">
        <v>25</v>
      </c>
      <c r="D21" s="70" t="s">
        <v>87</v>
      </c>
      <c r="E21" s="71" t="s">
        <v>55</v>
      </c>
      <c r="F21" s="71" t="s">
        <v>56</v>
      </c>
      <c r="G21" s="72" t="s">
        <v>66</v>
      </c>
      <c r="H21" s="72" t="s">
        <v>68</v>
      </c>
      <c r="I21" s="73">
        <v>3660.77</v>
      </c>
      <c r="J21" s="19"/>
      <c r="K21" s="25">
        <f t="shared" si="0"/>
        <v>0</v>
      </c>
      <c r="L21" s="26" t="str">
        <f t="shared" si="1"/>
        <v>OK</v>
      </c>
      <c r="M21" s="94"/>
      <c r="N21" s="94"/>
      <c r="O21" s="94"/>
      <c r="P21" s="94"/>
      <c r="Q21" s="94"/>
      <c r="R21" s="94"/>
      <c r="S21" s="18"/>
      <c r="T21" s="18"/>
      <c r="U21" s="18"/>
      <c r="V21" s="18"/>
      <c r="W21" s="18"/>
      <c r="X21" s="18"/>
      <c r="Y21" s="32"/>
      <c r="Z21" s="32"/>
      <c r="AA21" s="32"/>
      <c r="AB21" s="32"/>
      <c r="AC21" s="32"/>
      <c r="AD21" s="32"/>
    </row>
    <row r="22" spans="1:30" ht="39.950000000000003" customHeight="1">
      <c r="A22" s="103"/>
      <c r="B22" s="105"/>
      <c r="C22" s="69">
        <v>26</v>
      </c>
      <c r="D22" s="70" t="s">
        <v>88</v>
      </c>
      <c r="E22" s="71" t="s">
        <v>55</v>
      </c>
      <c r="F22" s="71" t="s">
        <v>57</v>
      </c>
      <c r="G22" s="72" t="s">
        <v>67</v>
      </c>
      <c r="H22" s="72" t="s">
        <v>68</v>
      </c>
      <c r="I22" s="73">
        <v>19595.79</v>
      </c>
      <c r="J22" s="19"/>
      <c r="K22" s="25">
        <f t="shared" si="0"/>
        <v>0</v>
      </c>
      <c r="L22" s="26" t="str">
        <f t="shared" si="1"/>
        <v>OK</v>
      </c>
      <c r="M22" s="94"/>
      <c r="N22" s="94"/>
      <c r="O22" s="94"/>
      <c r="P22" s="94"/>
      <c r="Q22" s="94"/>
      <c r="R22" s="94"/>
      <c r="S22" s="18"/>
      <c r="T22" s="18"/>
      <c r="U22" s="18"/>
      <c r="V22" s="18"/>
      <c r="W22" s="18"/>
      <c r="X22" s="18"/>
      <c r="Y22" s="32"/>
      <c r="Z22" s="32"/>
      <c r="AA22" s="32"/>
      <c r="AB22" s="32"/>
      <c r="AC22" s="32"/>
      <c r="AD22" s="32"/>
    </row>
    <row r="23" spans="1:30" ht="39.950000000000003" customHeight="1">
      <c r="A23" s="103"/>
      <c r="B23" s="105"/>
      <c r="C23" s="69">
        <v>27</v>
      </c>
      <c r="D23" s="70" t="s">
        <v>89</v>
      </c>
      <c r="E23" s="71" t="s">
        <v>55</v>
      </c>
      <c r="F23" s="71" t="s">
        <v>58</v>
      </c>
      <c r="G23" s="72" t="s">
        <v>66</v>
      </c>
      <c r="H23" s="72" t="s">
        <v>69</v>
      </c>
      <c r="I23" s="73">
        <v>4629.7700000000004</v>
      </c>
      <c r="J23" s="19"/>
      <c r="K23" s="25">
        <f t="shared" si="0"/>
        <v>0</v>
      </c>
      <c r="L23" s="26" t="str">
        <f t="shared" si="1"/>
        <v>OK</v>
      </c>
      <c r="M23" s="94"/>
      <c r="N23" s="94"/>
      <c r="O23" s="94"/>
      <c r="P23" s="94"/>
      <c r="Q23" s="94"/>
      <c r="R23" s="94"/>
      <c r="S23" s="18"/>
      <c r="T23" s="18"/>
      <c r="U23" s="18"/>
      <c r="V23" s="18"/>
      <c r="W23" s="18"/>
      <c r="X23" s="18"/>
      <c r="Y23" s="32"/>
      <c r="Z23" s="32"/>
      <c r="AA23" s="32"/>
      <c r="AB23" s="32"/>
      <c r="AC23" s="32"/>
      <c r="AD23" s="32"/>
    </row>
    <row r="24" spans="1:30" ht="39.950000000000003" customHeight="1">
      <c r="A24" s="103"/>
      <c r="B24" s="105"/>
      <c r="C24" s="69">
        <v>28</v>
      </c>
      <c r="D24" s="70" t="s">
        <v>90</v>
      </c>
      <c r="E24" s="71" t="s">
        <v>55</v>
      </c>
      <c r="F24" s="71" t="s">
        <v>59</v>
      </c>
      <c r="G24" s="72" t="s">
        <v>67</v>
      </c>
      <c r="H24" s="72" t="s">
        <v>68</v>
      </c>
      <c r="I24" s="73">
        <v>32193.08</v>
      </c>
      <c r="J24" s="19"/>
      <c r="K24" s="25">
        <f t="shared" si="0"/>
        <v>0</v>
      </c>
      <c r="L24" s="26" t="str">
        <f t="shared" si="1"/>
        <v>OK</v>
      </c>
      <c r="M24" s="94"/>
      <c r="N24" s="94"/>
      <c r="O24" s="94"/>
      <c r="P24" s="94"/>
      <c r="Q24" s="94"/>
      <c r="R24" s="94"/>
      <c r="S24" s="18"/>
      <c r="T24" s="18"/>
      <c r="U24" s="18"/>
      <c r="V24" s="18"/>
      <c r="W24" s="18"/>
      <c r="X24" s="18"/>
      <c r="Y24" s="32"/>
      <c r="Z24" s="32"/>
      <c r="AA24" s="32"/>
      <c r="AB24" s="32"/>
      <c r="AC24" s="32"/>
      <c r="AD24" s="32"/>
    </row>
    <row r="25" spans="1:30" ht="39.950000000000003" customHeight="1">
      <c r="A25" s="103"/>
      <c r="B25" s="105"/>
      <c r="C25" s="69">
        <v>29</v>
      </c>
      <c r="D25" s="70" t="s">
        <v>91</v>
      </c>
      <c r="E25" s="71" t="s">
        <v>55</v>
      </c>
      <c r="F25" s="71" t="s">
        <v>60</v>
      </c>
      <c r="G25" s="72" t="s">
        <v>66</v>
      </c>
      <c r="H25" s="72" t="s">
        <v>69</v>
      </c>
      <c r="I25" s="73">
        <v>6889.02</v>
      </c>
      <c r="J25" s="19"/>
      <c r="K25" s="25">
        <f t="shared" si="0"/>
        <v>0</v>
      </c>
      <c r="L25" s="26" t="str">
        <f t="shared" si="1"/>
        <v>OK</v>
      </c>
      <c r="M25" s="94"/>
      <c r="N25" s="94"/>
      <c r="O25" s="94"/>
      <c r="P25" s="94"/>
      <c r="Q25" s="94"/>
      <c r="R25" s="94"/>
      <c r="S25" s="18"/>
      <c r="T25" s="18"/>
      <c r="U25" s="18"/>
      <c r="V25" s="18"/>
      <c r="W25" s="18"/>
      <c r="X25" s="18"/>
      <c r="Y25" s="32"/>
      <c r="Z25" s="32"/>
      <c r="AA25" s="32"/>
      <c r="AB25" s="32"/>
      <c r="AC25" s="32"/>
      <c r="AD25" s="32"/>
    </row>
    <row r="26" spans="1:30" ht="39.950000000000003" customHeight="1">
      <c r="A26" s="103"/>
      <c r="B26" s="105"/>
      <c r="C26" s="69">
        <v>30</v>
      </c>
      <c r="D26" s="70" t="s">
        <v>92</v>
      </c>
      <c r="E26" s="71" t="s">
        <v>55</v>
      </c>
      <c r="F26" s="71" t="s">
        <v>61</v>
      </c>
      <c r="G26" s="72" t="s">
        <v>67</v>
      </c>
      <c r="H26" s="72" t="s">
        <v>68</v>
      </c>
      <c r="I26" s="73">
        <v>61588.56</v>
      </c>
      <c r="J26" s="19"/>
      <c r="K26" s="25">
        <f t="shared" si="0"/>
        <v>0</v>
      </c>
      <c r="L26" s="26" t="str">
        <f t="shared" si="1"/>
        <v>OK</v>
      </c>
      <c r="M26" s="94"/>
      <c r="N26" s="94"/>
      <c r="O26" s="94"/>
      <c r="P26" s="94"/>
      <c r="Q26" s="94"/>
      <c r="R26" s="94"/>
      <c r="S26" s="18"/>
      <c r="T26" s="18"/>
      <c r="U26" s="18"/>
      <c r="V26" s="18"/>
      <c r="W26" s="18"/>
      <c r="X26" s="18"/>
      <c r="Y26" s="32"/>
      <c r="Z26" s="32"/>
      <c r="AA26" s="32"/>
      <c r="AB26" s="32"/>
      <c r="AC26" s="32"/>
      <c r="AD26" s="32"/>
    </row>
    <row r="27" spans="1:30" ht="39.950000000000003" customHeight="1">
      <c r="A27" s="103"/>
      <c r="B27" s="106"/>
      <c r="C27" s="69">
        <v>31</v>
      </c>
      <c r="D27" s="70" t="s">
        <v>93</v>
      </c>
      <c r="E27" s="71" t="s">
        <v>55</v>
      </c>
      <c r="F27" s="71" t="s">
        <v>62</v>
      </c>
      <c r="G27" s="72" t="s">
        <v>66</v>
      </c>
      <c r="H27" s="72" t="s">
        <v>69</v>
      </c>
      <c r="I27" s="73">
        <v>22359.78</v>
      </c>
      <c r="J27" s="19"/>
      <c r="K27" s="25">
        <f t="shared" si="0"/>
        <v>0</v>
      </c>
      <c r="L27" s="26" t="str">
        <f t="shared" si="1"/>
        <v>OK</v>
      </c>
      <c r="M27" s="94"/>
      <c r="N27" s="94"/>
      <c r="O27" s="94"/>
      <c r="P27" s="94"/>
      <c r="Q27" s="94"/>
      <c r="R27" s="94"/>
      <c r="S27" s="18"/>
      <c r="T27" s="18"/>
      <c r="U27" s="18"/>
      <c r="V27" s="18"/>
      <c r="W27" s="18"/>
      <c r="X27" s="18"/>
      <c r="Y27" s="32"/>
      <c r="Z27" s="32"/>
      <c r="AA27" s="32"/>
      <c r="AB27" s="32"/>
      <c r="AC27" s="32"/>
      <c r="AD27" s="32"/>
    </row>
    <row r="28" spans="1:30" ht="39.950000000000003" customHeight="1">
      <c r="A28" s="107">
        <v>9</v>
      </c>
      <c r="B28" s="108" t="s">
        <v>34</v>
      </c>
      <c r="C28" s="55">
        <v>32</v>
      </c>
      <c r="D28" s="58" t="s">
        <v>94</v>
      </c>
      <c r="E28" s="57" t="s">
        <v>55</v>
      </c>
      <c r="F28" s="57" t="s">
        <v>63</v>
      </c>
      <c r="G28" s="33" t="s">
        <v>12</v>
      </c>
      <c r="H28" s="33" t="s">
        <v>25</v>
      </c>
      <c r="I28" s="60">
        <v>6318.89</v>
      </c>
      <c r="J28" s="19"/>
      <c r="K28" s="25">
        <f t="shared" si="0"/>
        <v>0</v>
      </c>
      <c r="L28" s="26" t="str">
        <f t="shared" si="1"/>
        <v>OK</v>
      </c>
      <c r="M28" s="94"/>
      <c r="N28" s="94"/>
      <c r="O28" s="94"/>
      <c r="P28" s="94"/>
      <c r="Q28" s="94"/>
      <c r="R28" s="94"/>
      <c r="S28" s="18"/>
      <c r="T28" s="18"/>
      <c r="U28" s="18"/>
      <c r="V28" s="18"/>
      <c r="W28" s="18"/>
      <c r="X28" s="18"/>
      <c r="Y28" s="32"/>
      <c r="Z28" s="32"/>
      <c r="AA28" s="32"/>
      <c r="AB28" s="32"/>
      <c r="AC28" s="32"/>
      <c r="AD28" s="32"/>
    </row>
    <row r="29" spans="1:30" ht="39.950000000000003" customHeight="1">
      <c r="A29" s="107"/>
      <c r="B29" s="109"/>
      <c r="C29" s="55">
        <v>33</v>
      </c>
      <c r="D29" s="58" t="s">
        <v>95</v>
      </c>
      <c r="E29" s="57" t="s">
        <v>55</v>
      </c>
      <c r="F29" s="57" t="s">
        <v>64</v>
      </c>
      <c r="G29" s="33" t="s">
        <v>12</v>
      </c>
      <c r="H29" s="33" t="s">
        <v>26</v>
      </c>
      <c r="I29" s="60">
        <v>580.79</v>
      </c>
      <c r="J29" s="19"/>
      <c r="K29" s="25">
        <f t="shared" si="0"/>
        <v>0</v>
      </c>
      <c r="L29" s="26" t="str">
        <f t="shared" si="1"/>
        <v>OK</v>
      </c>
      <c r="M29" s="94"/>
      <c r="N29" s="94"/>
      <c r="O29" s="94"/>
      <c r="P29" s="94"/>
      <c r="Q29" s="94"/>
      <c r="R29" s="94"/>
      <c r="S29" s="18"/>
      <c r="T29" s="18"/>
      <c r="U29" s="18"/>
      <c r="V29" s="18"/>
      <c r="W29" s="18"/>
      <c r="X29" s="18"/>
      <c r="Y29" s="32"/>
      <c r="Z29" s="32"/>
      <c r="AA29" s="32"/>
      <c r="AB29" s="32"/>
      <c r="AC29" s="32"/>
      <c r="AD29" s="32"/>
    </row>
    <row r="30" spans="1:30" ht="39.950000000000003" customHeight="1">
      <c r="A30" s="107"/>
      <c r="B30" s="110"/>
      <c r="C30" s="55">
        <v>34</v>
      </c>
      <c r="D30" s="58" t="s">
        <v>96</v>
      </c>
      <c r="E30" s="57" t="s">
        <v>55</v>
      </c>
      <c r="F30" s="57" t="s">
        <v>65</v>
      </c>
      <c r="G30" s="33" t="s">
        <v>66</v>
      </c>
      <c r="H30" s="33" t="s">
        <v>69</v>
      </c>
      <c r="I30" s="60">
        <v>1115.93</v>
      </c>
      <c r="J30" s="19"/>
      <c r="K30" s="25">
        <f t="shared" si="0"/>
        <v>0</v>
      </c>
      <c r="L30" s="26" t="str">
        <f t="shared" si="1"/>
        <v>OK</v>
      </c>
      <c r="M30" s="94"/>
      <c r="N30" s="94"/>
      <c r="O30" s="94"/>
      <c r="P30" s="94"/>
      <c r="Q30" s="94"/>
      <c r="R30" s="94"/>
      <c r="S30" s="18"/>
      <c r="T30" s="18"/>
      <c r="U30" s="18"/>
      <c r="V30" s="18"/>
      <c r="W30" s="18"/>
      <c r="X30" s="18"/>
      <c r="Y30" s="32"/>
      <c r="Z30" s="32"/>
      <c r="AA30" s="32"/>
      <c r="AB30" s="32"/>
      <c r="AC30" s="32"/>
      <c r="AD30" s="32"/>
    </row>
    <row r="31" spans="1:30" ht="39.950000000000003" customHeight="1">
      <c r="I31" s="61">
        <f>SUM(I4:I30)</f>
        <v>268464.88999999996</v>
      </c>
      <c r="M31" s="63">
        <f>SUMPRODUCT(I4:I30,M4:M30)</f>
        <v>0</v>
      </c>
      <c r="N31" s="63">
        <f>SUMPRODUCT(I4:I30,N4:N30)</f>
        <v>1203.5</v>
      </c>
      <c r="O31" s="63">
        <f>SUMPRODUCT(I4:I30,O4:O30)</f>
        <v>1040.6999999999998</v>
      </c>
      <c r="P31" s="63">
        <f>SUMPRODUCT(I4:I30,P4:P30)</f>
        <v>15112.8</v>
      </c>
      <c r="Q31" s="63">
        <f>SUMPRODUCT(I4:I30,Q4:Q30)</f>
        <v>42587.94</v>
      </c>
      <c r="R31" s="63">
        <f>SUMPRODUCT(I4:I30,R4:R30)</f>
        <v>15112.8</v>
      </c>
    </row>
    <row r="32" spans="1:30" ht="39.950000000000003" customHeight="1"/>
    <row r="33" ht="39.950000000000003" customHeight="1"/>
    <row r="34" ht="39.950000000000003" customHeight="1"/>
    <row r="35" ht="39.950000000000003" customHeight="1"/>
    <row r="36" ht="39.950000000000003" customHeight="1"/>
    <row r="37" ht="39.950000000000003" customHeight="1"/>
    <row r="38" ht="39.950000000000003" customHeight="1"/>
    <row r="39" ht="39.950000000000003" customHeight="1"/>
    <row r="40" ht="39.950000000000003" customHeight="1"/>
    <row r="41" ht="39.950000000000003" customHeight="1"/>
    <row r="42" ht="39.950000000000003" customHeight="1"/>
    <row r="43" ht="39.950000000000003" customHeight="1"/>
    <row r="44" ht="39.950000000000003" customHeight="1"/>
    <row r="45" ht="39.950000000000003" customHeight="1"/>
    <row r="46" ht="39.950000000000003" customHeight="1"/>
    <row r="47" ht="39.950000000000003" customHeight="1"/>
    <row r="48" ht="39.950000000000003" customHeight="1"/>
    <row r="49" ht="39.950000000000003" customHeight="1"/>
    <row r="50" ht="39.950000000000003" customHeight="1"/>
    <row r="51" ht="39.950000000000003" customHeight="1"/>
    <row r="52" ht="39.950000000000003" customHeight="1"/>
    <row r="53" ht="39.950000000000003" customHeight="1"/>
    <row r="54" ht="39.950000000000003" customHeight="1"/>
    <row r="55" ht="39.950000000000003" customHeight="1"/>
    <row r="56" ht="39.950000000000003" customHeight="1"/>
    <row r="57" ht="39.950000000000003" customHeight="1"/>
    <row r="58" ht="39.950000000000003" customHeight="1"/>
    <row r="59" ht="39.950000000000003" customHeight="1"/>
    <row r="60" ht="39.950000000000003" customHeight="1"/>
    <row r="61" ht="39.950000000000003" customHeight="1"/>
    <row r="62" ht="39.950000000000003" customHeight="1"/>
    <row r="63" ht="39.950000000000003" customHeight="1"/>
    <row r="64" ht="39.950000000000003" customHeight="1"/>
    <row r="65" ht="39.950000000000003" customHeight="1"/>
    <row r="66" ht="39.950000000000003" customHeight="1"/>
    <row r="67" ht="39.950000000000003" customHeight="1"/>
    <row r="68" ht="39.950000000000003" customHeight="1"/>
    <row r="69" ht="39.950000000000003" customHeight="1"/>
    <row r="70" ht="39.950000000000003" customHeight="1"/>
    <row r="71" ht="39.950000000000003" customHeight="1"/>
    <row r="72" ht="39.950000000000003" customHeight="1"/>
    <row r="73" ht="39.950000000000003" customHeight="1"/>
    <row r="74" ht="39.950000000000003" customHeight="1"/>
    <row r="75" ht="39.950000000000003" customHeight="1"/>
    <row r="76" ht="39.950000000000003" customHeight="1"/>
    <row r="77" ht="39.950000000000003" customHeight="1"/>
    <row r="78" ht="39.950000000000003" customHeight="1"/>
    <row r="79" ht="39.950000000000003" customHeight="1"/>
    <row r="80" ht="39.950000000000003" customHeight="1"/>
    <row r="81" ht="39.950000000000003" customHeight="1"/>
    <row r="82" ht="39.950000000000003" customHeight="1"/>
    <row r="83" ht="39.950000000000003" customHeight="1"/>
    <row r="84" ht="39.950000000000003" customHeight="1"/>
    <row r="85" ht="39.950000000000003" customHeight="1"/>
    <row r="86" ht="39.950000000000003" customHeight="1"/>
    <row r="87" ht="39.950000000000003" customHeight="1"/>
    <row r="88" ht="39.950000000000003" customHeight="1"/>
    <row r="89" ht="39.950000000000003" customHeight="1"/>
    <row r="90" ht="39.950000000000003" customHeight="1"/>
    <row r="91" ht="39.950000000000003" customHeight="1"/>
    <row r="92" ht="39.950000000000003" customHeight="1"/>
    <row r="93" ht="39.950000000000003" customHeight="1"/>
    <row r="94" ht="39.950000000000003" customHeight="1"/>
    <row r="95" ht="39.950000000000003" customHeight="1"/>
    <row r="96" ht="39.950000000000003" customHeight="1"/>
    <row r="97" ht="39.950000000000003" customHeight="1"/>
    <row r="98" ht="39.950000000000003" customHeight="1"/>
    <row r="99" ht="39.950000000000003" customHeight="1"/>
    <row r="100" ht="39.950000000000003" customHeight="1"/>
    <row r="101" ht="39.950000000000003" customHeight="1"/>
    <row r="102" ht="39.950000000000003" customHeight="1"/>
    <row r="103" ht="39.950000000000003" customHeight="1"/>
    <row r="104" ht="39.950000000000003" customHeight="1"/>
    <row r="105" ht="39.950000000000003" customHeight="1"/>
    <row r="106" ht="39.950000000000003" customHeight="1"/>
    <row r="107" ht="39.950000000000003" customHeight="1"/>
    <row r="108" ht="39.950000000000003" customHeight="1"/>
    <row r="109" ht="39.950000000000003" customHeight="1"/>
    <row r="110" ht="39.950000000000003" customHeight="1"/>
    <row r="111" ht="39.950000000000003" customHeight="1"/>
    <row r="112" ht="39.950000000000003" customHeight="1"/>
    <row r="113" ht="39.950000000000003" customHeight="1"/>
    <row r="114" ht="39.950000000000003" customHeight="1"/>
    <row r="115" ht="39.950000000000003" customHeight="1"/>
    <row r="116" ht="39.950000000000003" customHeight="1"/>
    <row r="117" ht="39.950000000000003" customHeight="1"/>
    <row r="118" ht="39.950000000000003" customHeight="1"/>
    <row r="119" ht="39.950000000000003" customHeight="1"/>
    <row r="120" ht="39.950000000000003" customHeight="1"/>
    <row r="121" ht="39.950000000000003" customHeight="1"/>
    <row r="122" ht="39.950000000000003" customHeight="1"/>
    <row r="123" ht="39.950000000000003" customHeight="1"/>
    <row r="124" ht="39.950000000000003" customHeight="1"/>
    <row r="125" ht="39.950000000000003" customHeight="1"/>
    <row r="126" ht="39.950000000000003" customHeight="1"/>
    <row r="127" ht="39.950000000000003" customHeight="1"/>
    <row r="128" ht="39.950000000000003" customHeight="1"/>
    <row r="129" ht="39.950000000000003" customHeight="1"/>
    <row r="130" ht="39.950000000000003" customHeight="1"/>
    <row r="131" ht="39.950000000000003" customHeight="1"/>
    <row r="132" ht="39.950000000000003" customHeight="1"/>
    <row r="133" ht="39.950000000000003" customHeight="1"/>
    <row r="134" ht="39.950000000000003" customHeight="1"/>
    <row r="135" ht="39.950000000000003" customHeight="1"/>
    <row r="136" ht="39.950000000000003" customHeight="1"/>
    <row r="137" ht="39.950000000000003" customHeight="1"/>
    <row r="138" ht="39.950000000000003" customHeight="1"/>
    <row r="139" ht="39.950000000000003" customHeight="1"/>
    <row r="140" ht="39.950000000000003" customHeight="1"/>
    <row r="141" ht="39.950000000000003" customHeight="1"/>
    <row r="142" ht="39.950000000000003" customHeight="1"/>
    <row r="143" ht="39.950000000000003" customHeight="1"/>
    <row r="144" ht="39.950000000000003" customHeight="1"/>
    <row r="145" ht="39.950000000000003" customHeight="1"/>
    <row r="146" ht="39.950000000000003" customHeight="1"/>
    <row r="147" ht="39.950000000000003" customHeight="1"/>
    <row r="148" ht="39.950000000000003" customHeight="1"/>
    <row r="149" ht="39.950000000000003" customHeight="1"/>
    <row r="150" ht="39.950000000000003" customHeight="1"/>
    <row r="151" ht="39.950000000000003" customHeight="1"/>
    <row r="152" ht="39.950000000000003" customHeight="1"/>
    <row r="153" ht="39.950000000000003" customHeight="1"/>
    <row r="154" ht="39.950000000000003" customHeight="1"/>
    <row r="155" ht="39.950000000000003" customHeight="1"/>
    <row r="156" ht="39.950000000000003" customHeight="1"/>
    <row r="157" ht="39.950000000000003" customHeight="1"/>
    <row r="158" ht="39.950000000000003" customHeight="1"/>
    <row r="159" ht="39.950000000000003" customHeight="1"/>
    <row r="160" ht="39.950000000000003" customHeight="1"/>
    <row r="161" ht="39.950000000000003" customHeight="1"/>
    <row r="162" ht="39.950000000000003" customHeight="1"/>
    <row r="163" ht="39.950000000000003" customHeight="1"/>
    <row r="164" ht="39.950000000000003" customHeight="1"/>
    <row r="165" ht="39.950000000000003" customHeight="1"/>
    <row r="166" ht="39.950000000000003" customHeight="1"/>
    <row r="167" ht="39.950000000000003" customHeight="1"/>
    <row r="168" ht="39.950000000000003" customHeight="1"/>
    <row r="169" ht="39.950000000000003" customHeight="1"/>
    <row r="170" ht="39.950000000000003" customHeight="1"/>
    <row r="171" ht="39.950000000000003" customHeight="1"/>
    <row r="172" ht="39.950000000000003" customHeight="1"/>
    <row r="173" ht="39.950000000000003" customHeight="1"/>
    <row r="174" ht="39.950000000000003" customHeight="1"/>
    <row r="175" ht="39.950000000000003" customHeight="1"/>
    <row r="176" ht="39.950000000000003" customHeight="1"/>
    <row r="177" ht="39.950000000000003" customHeight="1"/>
    <row r="178" ht="39.950000000000003" customHeight="1"/>
    <row r="179" ht="39.950000000000003" customHeight="1"/>
    <row r="180" ht="39.950000000000003" customHeight="1"/>
    <row r="181" ht="39.950000000000003" customHeight="1"/>
    <row r="182" ht="39.950000000000003" customHeight="1"/>
    <row r="183" ht="39.950000000000003" customHeight="1"/>
    <row r="184" ht="39.950000000000003" customHeight="1"/>
    <row r="185" ht="39.950000000000003" customHeight="1"/>
    <row r="186" ht="39.950000000000003" customHeight="1"/>
    <row r="187" ht="39.950000000000003" customHeight="1"/>
    <row r="188" ht="39.950000000000003" customHeight="1"/>
    <row r="189" ht="39.950000000000003" customHeight="1"/>
    <row r="190" ht="39.950000000000003" customHeight="1"/>
    <row r="191" ht="39.950000000000003" customHeight="1"/>
    <row r="192" ht="39.950000000000003" customHeight="1"/>
    <row r="193" ht="39.950000000000003" customHeight="1"/>
    <row r="194" ht="39.950000000000003" customHeight="1"/>
    <row r="195" ht="39.950000000000003" customHeight="1"/>
    <row r="196" ht="39.950000000000003" customHeight="1"/>
    <row r="197" ht="39.950000000000003" customHeight="1"/>
    <row r="198" ht="39.950000000000003" customHeight="1"/>
    <row r="199" ht="39.950000000000003" customHeight="1"/>
    <row r="200" ht="39.950000000000003" customHeight="1"/>
    <row r="201" ht="39.950000000000003" customHeight="1"/>
    <row r="202" ht="39.950000000000003" customHeight="1"/>
    <row r="203" ht="39.950000000000003" customHeight="1"/>
    <row r="204" ht="39.950000000000003" customHeight="1"/>
    <row r="205" ht="39.950000000000003" customHeight="1"/>
    <row r="206" ht="39.950000000000003" customHeight="1"/>
    <row r="207" ht="39.950000000000003" customHeight="1"/>
    <row r="208" ht="39.950000000000003" customHeight="1"/>
    <row r="209" ht="39.950000000000003" customHeight="1"/>
    <row r="210" ht="39.950000000000003" customHeight="1"/>
    <row r="211" ht="39.950000000000003" customHeight="1"/>
    <row r="212" ht="39.950000000000003" customHeight="1"/>
    <row r="213" ht="39.950000000000003" customHeight="1"/>
    <row r="214" ht="39.950000000000003" customHeight="1"/>
    <row r="215" ht="39.950000000000003" customHeight="1"/>
    <row r="216" ht="39.950000000000003" customHeight="1"/>
    <row r="217" ht="39.950000000000003" customHeight="1"/>
    <row r="218" ht="39.950000000000003" customHeight="1"/>
    <row r="219" ht="39.950000000000003" customHeight="1"/>
    <row r="220" ht="39.950000000000003" customHeight="1"/>
    <row r="221" ht="39.950000000000003" customHeight="1"/>
    <row r="222" ht="39.950000000000003" customHeight="1"/>
    <row r="223" ht="39.950000000000003" customHeight="1"/>
    <row r="224" ht="39.950000000000003" customHeight="1"/>
    <row r="225" ht="39.950000000000003" customHeight="1"/>
    <row r="226" ht="39.950000000000003" customHeight="1"/>
    <row r="227" ht="39.950000000000003" customHeight="1"/>
    <row r="228" ht="39.950000000000003" customHeight="1"/>
    <row r="229" ht="39.950000000000003" customHeight="1"/>
    <row r="230" ht="39.950000000000003" customHeight="1"/>
    <row r="231" ht="39.950000000000003" customHeight="1"/>
    <row r="232" ht="39.950000000000003" customHeight="1"/>
    <row r="233" ht="39.950000000000003" customHeight="1"/>
    <row r="234" ht="39.950000000000003" customHeight="1"/>
    <row r="235" ht="39.950000000000003" customHeight="1"/>
    <row r="236" ht="39.950000000000003" customHeight="1"/>
    <row r="237" ht="39.950000000000003" customHeight="1"/>
    <row r="238" ht="39.950000000000003" customHeight="1"/>
    <row r="239" ht="39.950000000000003" customHeight="1"/>
    <row r="240" ht="39.950000000000003" customHeight="1"/>
    <row r="241" ht="39.950000000000003" customHeight="1"/>
    <row r="242" ht="39.950000000000003" customHeight="1"/>
    <row r="243" ht="39.950000000000003" customHeight="1"/>
    <row r="244" ht="39.950000000000003" customHeight="1"/>
    <row r="245" ht="39.950000000000003" customHeight="1"/>
    <row r="246" ht="39.950000000000003" customHeight="1"/>
    <row r="247" ht="39.950000000000003" customHeight="1"/>
    <row r="248" ht="39.950000000000003" customHeight="1"/>
    <row r="249" ht="39.950000000000003" customHeight="1"/>
    <row r="250" ht="39.950000000000003" customHeight="1"/>
    <row r="251" ht="39.950000000000003" customHeight="1"/>
    <row r="252" ht="39.950000000000003" customHeight="1"/>
    <row r="253" ht="39.950000000000003" customHeight="1"/>
    <row r="254" ht="39.950000000000003" customHeight="1"/>
    <row r="255" ht="39.950000000000003" customHeight="1"/>
    <row r="256" ht="39.950000000000003" customHeight="1"/>
    <row r="257" ht="39.950000000000003" customHeight="1"/>
    <row r="258" ht="39.950000000000003" customHeight="1"/>
    <row r="259" ht="39.950000000000003" customHeight="1"/>
    <row r="260" ht="39.950000000000003" customHeight="1"/>
    <row r="261" ht="39.950000000000003" customHeight="1"/>
    <row r="262" ht="39.950000000000003" customHeight="1"/>
    <row r="263" ht="39.950000000000003" customHeight="1"/>
    <row r="264" ht="39.950000000000003" customHeight="1"/>
    <row r="265" ht="39.950000000000003" customHeight="1"/>
    <row r="266" ht="39.950000000000003" customHeight="1"/>
    <row r="267" ht="39.950000000000003" customHeight="1"/>
    <row r="268" ht="39.950000000000003" customHeight="1"/>
    <row r="269" ht="39.950000000000003" customHeight="1"/>
    <row r="270" ht="39.950000000000003" customHeight="1"/>
    <row r="271" ht="39.950000000000003" customHeight="1"/>
    <row r="272" ht="39.950000000000003" customHeight="1"/>
    <row r="273" ht="39.950000000000003" customHeight="1"/>
    <row r="274" ht="39.950000000000003" customHeight="1"/>
    <row r="275" ht="39.950000000000003" customHeight="1"/>
    <row r="276" ht="39.950000000000003" customHeight="1"/>
    <row r="277" ht="39.950000000000003" customHeight="1"/>
    <row r="278" ht="39.950000000000003" customHeight="1"/>
    <row r="279" ht="39.950000000000003" customHeight="1"/>
    <row r="280" ht="39.950000000000003" customHeight="1"/>
    <row r="281" ht="39.950000000000003" customHeight="1"/>
    <row r="282" ht="39.950000000000003" customHeight="1"/>
    <row r="283" ht="39.950000000000003" customHeight="1"/>
    <row r="284" ht="39.950000000000003" customHeight="1"/>
    <row r="285" ht="39.950000000000003" customHeight="1"/>
    <row r="286" ht="39.950000000000003" customHeight="1"/>
    <row r="287" ht="39.950000000000003" customHeight="1"/>
    <row r="288" ht="39.950000000000003" customHeight="1"/>
    <row r="289" ht="39.950000000000003" customHeight="1"/>
    <row r="290" ht="39.950000000000003" customHeight="1"/>
    <row r="291" ht="39.950000000000003" customHeight="1"/>
    <row r="292" ht="39.950000000000003" customHeight="1"/>
    <row r="293" ht="39.950000000000003" customHeight="1"/>
    <row r="294" ht="39.950000000000003" customHeight="1"/>
    <row r="295" ht="39.950000000000003" customHeight="1"/>
    <row r="296" ht="39.950000000000003" customHeight="1"/>
    <row r="297" ht="39.950000000000003" customHeight="1"/>
    <row r="298" ht="39.950000000000003" customHeight="1"/>
    <row r="299" ht="39.950000000000003" customHeight="1"/>
    <row r="300" ht="39.950000000000003" customHeight="1"/>
    <row r="301" ht="39.950000000000003" customHeight="1"/>
    <row r="302" ht="39.950000000000003" customHeight="1"/>
    <row r="303" ht="39.950000000000003" customHeight="1"/>
    <row r="304" ht="39.950000000000003" customHeight="1"/>
    <row r="305" ht="39.950000000000003" customHeight="1"/>
    <row r="306" ht="39.950000000000003" customHeight="1"/>
    <row r="307" ht="39.950000000000003" customHeight="1"/>
    <row r="308" ht="39.950000000000003" customHeight="1"/>
    <row r="309" ht="39.950000000000003" customHeight="1"/>
    <row r="310" ht="39.950000000000003" customHeight="1"/>
    <row r="311" ht="39.950000000000003" customHeight="1"/>
    <row r="312" ht="39.950000000000003" customHeight="1"/>
    <row r="313" ht="39.950000000000003" customHeight="1"/>
    <row r="314" ht="39.950000000000003" customHeight="1"/>
    <row r="315" ht="39.950000000000003" customHeight="1"/>
    <row r="316" ht="39.950000000000003" customHeight="1"/>
    <row r="317" ht="39.950000000000003" customHeight="1"/>
    <row r="318" ht="39.950000000000003" customHeight="1"/>
    <row r="319" ht="39.950000000000003" customHeight="1"/>
    <row r="320" ht="39.950000000000003" customHeight="1"/>
    <row r="321" ht="39.950000000000003" customHeight="1"/>
    <row r="322" ht="39.950000000000003" customHeight="1"/>
    <row r="323" ht="39.950000000000003" customHeight="1"/>
    <row r="324" ht="39.950000000000003" customHeight="1"/>
    <row r="325" ht="39.950000000000003" customHeight="1"/>
    <row r="326" ht="39.950000000000003" customHeight="1"/>
    <row r="327" ht="39.950000000000003" customHeight="1"/>
    <row r="328" ht="39.950000000000003" customHeight="1"/>
    <row r="329" ht="39.950000000000003" customHeight="1"/>
    <row r="330" ht="39.950000000000003" customHeight="1"/>
    <row r="331" ht="39.950000000000003" customHeight="1"/>
    <row r="332" ht="39.950000000000003" customHeight="1"/>
    <row r="333" ht="39.950000000000003" customHeight="1"/>
    <row r="334" ht="39.950000000000003" customHeight="1"/>
    <row r="335" ht="39.950000000000003" customHeight="1"/>
    <row r="336" ht="39.950000000000003" customHeight="1"/>
    <row r="337" ht="39.950000000000003" customHeight="1"/>
    <row r="338" ht="39.950000000000003" customHeight="1"/>
    <row r="339" ht="39.950000000000003" customHeight="1"/>
    <row r="340" ht="39.950000000000003" customHeight="1"/>
    <row r="341" ht="39.950000000000003" customHeight="1"/>
    <row r="342" ht="39.950000000000003" customHeight="1"/>
    <row r="343" ht="39.950000000000003" customHeight="1"/>
    <row r="344" ht="39.950000000000003" customHeight="1"/>
    <row r="345" ht="39.950000000000003" customHeight="1"/>
    <row r="346" ht="39.950000000000003" customHeight="1"/>
    <row r="347" ht="39.950000000000003" customHeight="1"/>
    <row r="348" ht="39.950000000000003" customHeight="1"/>
    <row r="349" ht="39.950000000000003" customHeight="1"/>
    <row r="350" ht="39.950000000000003" customHeight="1"/>
    <row r="351" ht="39.950000000000003" customHeight="1"/>
    <row r="352" ht="39.950000000000003" customHeight="1"/>
    <row r="353" ht="39.950000000000003" customHeight="1"/>
    <row r="354" ht="39.950000000000003" customHeight="1"/>
    <row r="355" ht="39.950000000000003" customHeight="1"/>
    <row r="356" ht="39.950000000000003" customHeight="1"/>
    <row r="357" ht="39.950000000000003" customHeight="1"/>
    <row r="358" ht="39.950000000000003" customHeight="1"/>
    <row r="359" ht="39.950000000000003" customHeight="1"/>
    <row r="360" ht="39.950000000000003" customHeight="1"/>
    <row r="361" ht="39.950000000000003" customHeight="1"/>
    <row r="362" ht="39.950000000000003" customHeight="1"/>
    <row r="363" ht="39.950000000000003" customHeight="1"/>
    <row r="364" ht="39.950000000000003" customHeight="1"/>
    <row r="365" ht="39.950000000000003" customHeight="1"/>
    <row r="366" ht="39.950000000000003" customHeight="1"/>
    <row r="367" ht="39.950000000000003" customHeight="1"/>
    <row r="368" ht="39.950000000000003" customHeight="1"/>
    <row r="369" ht="39.950000000000003" customHeight="1"/>
    <row r="370" ht="39.950000000000003" customHeight="1"/>
    <row r="371" ht="39.950000000000003" customHeight="1"/>
    <row r="372" ht="39.950000000000003" customHeight="1"/>
    <row r="373" ht="39.950000000000003" customHeight="1"/>
    <row r="374" ht="39.950000000000003" customHeight="1"/>
    <row r="375" ht="39.950000000000003" customHeight="1"/>
    <row r="376" ht="39.950000000000003" customHeight="1"/>
    <row r="377" ht="39.950000000000003" customHeight="1"/>
    <row r="378" ht="39.950000000000003" customHeight="1"/>
    <row r="379" ht="39.950000000000003" customHeight="1"/>
    <row r="380" ht="39.950000000000003" customHeight="1"/>
    <row r="381" ht="39.950000000000003" customHeight="1"/>
    <row r="382" ht="39.950000000000003" customHeight="1"/>
    <row r="383" ht="39.950000000000003" customHeight="1"/>
    <row r="384" ht="39.950000000000003" customHeight="1"/>
    <row r="385" ht="39.950000000000003" customHeight="1"/>
    <row r="386" ht="39.950000000000003" customHeight="1"/>
    <row r="387" ht="39.950000000000003" customHeight="1"/>
    <row r="388" ht="39.950000000000003" customHeight="1"/>
    <row r="389" ht="39.950000000000003" customHeight="1"/>
    <row r="390" ht="39.950000000000003" customHeight="1"/>
    <row r="391" ht="39.950000000000003" customHeight="1"/>
    <row r="392" ht="39.950000000000003" customHeight="1"/>
    <row r="393" ht="39.950000000000003" customHeight="1"/>
    <row r="394" ht="39.950000000000003" customHeight="1"/>
    <row r="395" ht="39.950000000000003" customHeight="1"/>
    <row r="396" ht="39.950000000000003" customHeight="1"/>
    <row r="397" ht="39.950000000000003" customHeight="1"/>
    <row r="398" ht="39.950000000000003" customHeight="1"/>
    <row r="399" ht="39.950000000000003" customHeight="1"/>
    <row r="400" ht="39.950000000000003" customHeight="1"/>
    <row r="401" ht="39.950000000000003" customHeight="1"/>
    <row r="402" ht="39.950000000000003" customHeight="1"/>
    <row r="403" ht="39.950000000000003" customHeight="1"/>
    <row r="404" ht="39.950000000000003" customHeight="1"/>
    <row r="405" ht="39.950000000000003" customHeight="1"/>
    <row r="406" ht="39.950000000000003" customHeight="1"/>
    <row r="407" ht="39.950000000000003" customHeight="1"/>
    <row r="408" ht="39.950000000000003" customHeight="1"/>
    <row r="409" ht="39.950000000000003" customHeight="1"/>
    <row r="410" ht="39.950000000000003" customHeight="1"/>
    <row r="411" ht="39.950000000000003" customHeight="1"/>
    <row r="412" ht="39.950000000000003" customHeight="1"/>
    <row r="413" ht="39.950000000000003" customHeight="1"/>
    <row r="414" ht="39.950000000000003" customHeight="1"/>
    <row r="415" ht="39.950000000000003" customHeight="1"/>
    <row r="416" ht="39.950000000000003" customHeight="1"/>
    <row r="417" ht="39.950000000000003" customHeight="1"/>
    <row r="418" ht="39.950000000000003" customHeight="1"/>
    <row r="419" ht="39.950000000000003" customHeight="1"/>
    <row r="420" ht="39.950000000000003" customHeight="1"/>
    <row r="421" ht="39.950000000000003" customHeight="1"/>
    <row r="422" ht="39.950000000000003" customHeight="1"/>
    <row r="423" ht="39.950000000000003" customHeight="1"/>
    <row r="424" ht="39.950000000000003" customHeight="1"/>
    <row r="425" ht="39.950000000000003" customHeight="1"/>
    <row r="426" ht="39.950000000000003" customHeight="1"/>
    <row r="427" ht="39.950000000000003" customHeight="1"/>
    <row r="428" ht="39.950000000000003" customHeight="1"/>
    <row r="429" ht="39.950000000000003" customHeight="1"/>
    <row r="430" ht="39.950000000000003" customHeight="1"/>
    <row r="431" ht="39.950000000000003" customHeight="1"/>
    <row r="432" ht="39.950000000000003" customHeight="1"/>
    <row r="433" ht="39.950000000000003" customHeight="1"/>
    <row r="434" ht="39.950000000000003" customHeight="1"/>
    <row r="435" ht="39.950000000000003" customHeight="1"/>
    <row r="436" ht="39.950000000000003" customHeight="1"/>
    <row r="437" ht="39.950000000000003" customHeight="1"/>
    <row r="438" ht="39.950000000000003" customHeight="1"/>
    <row r="439" ht="39.950000000000003" customHeight="1"/>
    <row r="440" ht="39.950000000000003" customHeight="1"/>
    <row r="441" ht="39.950000000000003" customHeight="1"/>
    <row r="442" ht="39.950000000000003" customHeight="1"/>
    <row r="443" ht="39.950000000000003" customHeight="1"/>
    <row r="444" ht="39.950000000000003" customHeight="1"/>
    <row r="445" ht="39.950000000000003" customHeight="1"/>
    <row r="446" ht="39.950000000000003" customHeight="1"/>
    <row r="447" ht="39.950000000000003" customHeight="1"/>
    <row r="448" ht="39.950000000000003" customHeight="1"/>
    <row r="449" ht="39.950000000000003" customHeight="1"/>
    <row r="450" ht="39.950000000000003" customHeight="1"/>
    <row r="451" ht="39.950000000000003" customHeight="1"/>
    <row r="452" ht="39.950000000000003" customHeight="1"/>
    <row r="453" ht="39.950000000000003" customHeight="1"/>
    <row r="454" ht="39.950000000000003" customHeight="1"/>
    <row r="455" ht="39.950000000000003" customHeight="1"/>
    <row r="456" ht="39.950000000000003" customHeight="1"/>
    <row r="457" ht="39.950000000000003" customHeight="1"/>
    <row r="458" ht="39.950000000000003" customHeight="1"/>
    <row r="459" ht="39.950000000000003" customHeight="1"/>
    <row r="460" ht="39.950000000000003" customHeight="1"/>
    <row r="461" ht="39.950000000000003" customHeight="1"/>
    <row r="462" ht="39.950000000000003" customHeight="1"/>
    <row r="463" ht="39.950000000000003" customHeight="1"/>
    <row r="464" ht="39.950000000000003" customHeight="1"/>
    <row r="465" ht="39.950000000000003" customHeight="1"/>
    <row r="466" ht="39.950000000000003" customHeight="1"/>
    <row r="467" ht="39.950000000000003" customHeight="1"/>
    <row r="468" ht="39.950000000000003" customHeight="1"/>
    <row r="469" ht="39.950000000000003" customHeight="1"/>
    <row r="470" ht="39.950000000000003" customHeight="1"/>
    <row r="471" ht="39.950000000000003" customHeight="1"/>
    <row r="472" ht="39.950000000000003" customHeight="1"/>
    <row r="473" ht="39.950000000000003" customHeight="1"/>
    <row r="474" ht="39.950000000000003" customHeight="1"/>
    <row r="475" ht="39.950000000000003" customHeight="1"/>
    <row r="476" ht="39.950000000000003" customHeight="1"/>
    <row r="477" ht="39.950000000000003" customHeight="1"/>
    <row r="478" ht="39.950000000000003" customHeight="1"/>
    <row r="479" ht="39.950000000000003" customHeight="1"/>
    <row r="480" ht="39.950000000000003" customHeight="1"/>
    <row r="481" ht="39.950000000000003" customHeight="1"/>
    <row r="482" ht="39.950000000000003" customHeight="1"/>
    <row r="483" ht="39.950000000000003" customHeight="1"/>
    <row r="484" ht="39.950000000000003" customHeight="1"/>
    <row r="485" ht="39.950000000000003" customHeight="1"/>
    <row r="486" ht="39.950000000000003" customHeight="1"/>
    <row r="487" ht="39.950000000000003" customHeight="1"/>
    <row r="488" ht="39.950000000000003" customHeight="1"/>
    <row r="489" ht="39.950000000000003" customHeight="1"/>
    <row r="490" ht="39.950000000000003" customHeight="1"/>
    <row r="491" ht="39.950000000000003" customHeight="1"/>
    <row r="492" ht="39.950000000000003" customHeight="1"/>
    <row r="493" ht="39.950000000000003" customHeight="1"/>
    <row r="494" ht="39.950000000000003" customHeight="1"/>
    <row r="495" ht="39.950000000000003" customHeight="1"/>
    <row r="496" ht="39.950000000000003" customHeight="1"/>
    <row r="497" ht="39.950000000000003" customHeight="1"/>
    <row r="498" ht="39.950000000000003" customHeight="1"/>
    <row r="499" ht="39.950000000000003" customHeight="1"/>
    <row r="500" ht="39.950000000000003" customHeight="1"/>
    <row r="501" ht="39.950000000000003" customHeight="1"/>
    <row r="502" ht="39.950000000000003" customHeight="1"/>
    <row r="503" ht="39.950000000000003" customHeight="1"/>
    <row r="504" ht="39.950000000000003" customHeight="1"/>
    <row r="505" ht="39.950000000000003" customHeight="1"/>
    <row r="506" ht="39.950000000000003" customHeight="1"/>
    <row r="507" ht="39.950000000000003" customHeight="1"/>
    <row r="508" ht="39.950000000000003" customHeight="1"/>
    <row r="509" ht="39.950000000000003" customHeight="1"/>
    <row r="510" ht="39.950000000000003" customHeight="1"/>
    <row r="511" ht="39.950000000000003" customHeight="1"/>
    <row r="512" ht="39.950000000000003" customHeight="1"/>
    <row r="513" ht="39.950000000000003" customHeight="1"/>
    <row r="514" ht="39.950000000000003" customHeight="1"/>
    <row r="515" ht="39.950000000000003" customHeight="1"/>
    <row r="516" ht="39.950000000000003" customHeight="1"/>
    <row r="517" ht="39.950000000000003" customHeight="1"/>
    <row r="518" ht="39.950000000000003" customHeight="1"/>
    <row r="519" ht="39.950000000000003" customHeight="1"/>
    <row r="520" ht="39.950000000000003" customHeight="1"/>
    <row r="521" ht="39.950000000000003" customHeight="1"/>
    <row r="522" ht="39.950000000000003" customHeight="1"/>
    <row r="523" ht="39.950000000000003" customHeight="1"/>
    <row r="524" ht="39.950000000000003" customHeight="1"/>
    <row r="525" ht="39.950000000000003" customHeight="1"/>
    <row r="526" ht="39.950000000000003" customHeight="1"/>
    <row r="527" ht="39.950000000000003" customHeight="1"/>
    <row r="528" ht="39.950000000000003" customHeight="1"/>
    <row r="529" ht="39.950000000000003" customHeight="1"/>
    <row r="530" ht="39.950000000000003" customHeight="1"/>
    <row r="531" ht="39.950000000000003" customHeight="1"/>
    <row r="532" ht="39.950000000000003" customHeight="1"/>
    <row r="533" ht="39.950000000000003" customHeight="1"/>
    <row r="534" ht="39.950000000000003" customHeight="1"/>
    <row r="535" ht="39.950000000000003" customHeight="1"/>
    <row r="536" ht="39.950000000000003" customHeight="1"/>
    <row r="537" ht="39.950000000000003" customHeight="1"/>
    <row r="538" ht="39.950000000000003" customHeight="1"/>
    <row r="539" ht="39.950000000000003" customHeight="1"/>
    <row r="540" ht="39.950000000000003" customHeight="1"/>
    <row r="541" ht="39.950000000000003" customHeight="1"/>
    <row r="542" ht="39.950000000000003" customHeight="1"/>
    <row r="543" ht="39.950000000000003" customHeight="1"/>
    <row r="544" ht="39.950000000000003" customHeight="1"/>
    <row r="545" ht="39.950000000000003" customHeight="1"/>
    <row r="546" ht="39.950000000000003" customHeight="1"/>
    <row r="547" ht="39.950000000000003" customHeight="1"/>
    <row r="548" ht="39.950000000000003" customHeight="1"/>
    <row r="549" ht="39.950000000000003" customHeight="1"/>
    <row r="550" ht="39.950000000000003" customHeight="1"/>
    <row r="551" ht="39.950000000000003" customHeight="1"/>
    <row r="552" ht="39.950000000000003" customHeight="1"/>
    <row r="553" ht="39.950000000000003" customHeight="1"/>
    <row r="554" ht="39.950000000000003" customHeight="1"/>
    <row r="555" ht="39.950000000000003" customHeight="1"/>
    <row r="556" ht="39.950000000000003" customHeight="1"/>
    <row r="557" ht="39.950000000000003" customHeight="1"/>
    <row r="558" ht="39.950000000000003" customHeight="1"/>
    <row r="559" ht="39.950000000000003" customHeight="1"/>
    <row r="560" ht="39.950000000000003" customHeight="1"/>
    <row r="561" ht="39.950000000000003" customHeight="1"/>
    <row r="562" ht="39.950000000000003" customHeight="1"/>
    <row r="563" ht="39.950000000000003" customHeight="1"/>
    <row r="564" ht="39.950000000000003" customHeight="1"/>
    <row r="565" ht="39.950000000000003" customHeight="1"/>
    <row r="566" ht="39.950000000000003" customHeight="1"/>
    <row r="567" ht="39.950000000000003" customHeight="1"/>
    <row r="568" ht="39.950000000000003" customHeight="1"/>
    <row r="569" ht="39.950000000000003" customHeight="1"/>
    <row r="570" ht="39.950000000000003" customHeight="1"/>
    <row r="571" ht="39.950000000000003" customHeight="1"/>
    <row r="572" ht="39.950000000000003" customHeight="1"/>
    <row r="573" ht="39.950000000000003" customHeight="1"/>
    <row r="574" ht="39.950000000000003" customHeight="1"/>
    <row r="575" ht="39.950000000000003" customHeight="1"/>
    <row r="576" ht="39.950000000000003" customHeight="1"/>
    <row r="577" ht="39.950000000000003" customHeight="1"/>
    <row r="578" ht="39.950000000000003" customHeight="1"/>
    <row r="579" ht="39.950000000000003" customHeight="1"/>
    <row r="580" ht="39.950000000000003" customHeight="1"/>
    <row r="581" ht="39.950000000000003" customHeight="1"/>
    <row r="582" ht="39.950000000000003" customHeight="1"/>
    <row r="583" ht="39.950000000000003" customHeight="1"/>
    <row r="584" ht="39.950000000000003" customHeight="1"/>
    <row r="585" ht="39.950000000000003" customHeight="1"/>
    <row r="586" ht="39.950000000000003" customHeight="1"/>
    <row r="587" ht="39.950000000000003" customHeight="1"/>
    <row r="588" ht="39.950000000000003" customHeight="1"/>
    <row r="589" ht="39.950000000000003" customHeight="1"/>
    <row r="590" ht="39.950000000000003" customHeight="1"/>
    <row r="591" ht="39.950000000000003" customHeight="1"/>
    <row r="592" ht="39.950000000000003" customHeight="1"/>
    <row r="593" ht="39.950000000000003" customHeight="1"/>
    <row r="594" ht="39.950000000000003" customHeight="1"/>
    <row r="595" ht="39.950000000000003" customHeight="1"/>
    <row r="596" ht="39.950000000000003" customHeight="1"/>
    <row r="597" ht="39.950000000000003" customHeight="1"/>
    <row r="598" ht="39.950000000000003" customHeight="1"/>
    <row r="599" ht="39.950000000000003" customHeight="1"/>
    <row r="600" ht="39.950000000000003" customHeight="1"/>
    <row r="601" ht="39.950000000000003" customHeight="1"/>
    <row r="602" ht="39.950000000000003" customHeight="1"/>
    <row r="603" ht="39.950000000000003" customHeight="1"/>
    <row r="604" ht="39.950000000000003" customHeight="1"/>
    <row r="605" ht="39.950000000000003" customHeight="1"/>
    <row r="606" ht="39.950000000000003" customHeight="1"/>
    <row r="607" ht="39.950000000000003" customHeight="1"/>
    <row r="608" ht="39.950000000000003" customHeight="1"/>
    <row r="609" ht="39.950000000000003" customHeight="1"/>
    <row r="610" ht="39.950000000000003" customHeight="1"/>
    <row r="611" ht="39.950000000000003" customHeight="1"/>
    <row r="612" ht="39.950000000000003" customHeight="1"/>
    <row r="613" ht="39.950000000000003" customHeight="1"/>
    <row r="614" ht="39.950000000000003" customHeight="1"/>
    <row r="615" ht="39.950000000000003" customHeight="1"/>
    <row r="616" ht="39.950000000000003" customHeight="1"/>
    <row r="617" ht="39.950000000000003" customHeight="1"/>
    <row r="618" ht="39.950000000000003" customHeight="1"/>
    <row r="619" ht="39.950000000000003" customHeight="1"/>
    <row r="620" ht="39.950000000000003" customHeight="1"/>
    <row r="621" ht="39.950000000000003" customHeight="1"/>
    <row r="622" ht="39.950000000000003" customHeight="1"/>
    <row r="623" ht="39.950000000000003" customHeight="1"/>
    <row r="624" ht="39.950000000000003" customHeight="1"/>
    <row r="625" ht="39.950000000000003" customHeight="1"/>
    <row r="626" ht="39.950000000000003" customHeight="1"/>
    <row r="627" ht="39.950000000000003" customHeight="1"/>
    <row r="628" ht="39.950000000000003" customHeight="1"/>
    <row r="629" ht="39.950000000000003" customHeight="1"/>
    <row r="630" ht="39.950000000000003" customHeight="1"/>
    <row r="631" ht="39.950000000000003" customHeight="1"/>
    <row r="632" ht="39.950000000000003" customHeight="1"/>
    <row r="633" ht="39.950000000000003" customHeight="1"/>
    <row r="634" ht="39.950000000000003" customHeight="1"/>
    <row r="635" ht="39.950000000000003" customHeight="1"/>
    <row r="636" ht="39.950000000000003" customHeight="1"/>
    <row r="637" ht="39.950000000000003" customHeight="1"/>
    <row r="638" ht="39.950000000000003" customHeight="1"/>
    <row r="639" ht="39.950000000000003" customHeight="1"/>
    <row r="640" ht="39.950000000000003" customHeight="1"/>
    <row r="641" ht="39.950000000000003" customHeight="1"/>
    <row r="642" ht="39.950000000000003" customHeight="1"/>
    <row r="643" ht="39.950000000000003" customHeight="1"/>
    <row r="644" ht="39.950000000000003" customHeight="1"/>
    <row r="645" ht="39.950000000000003" customHeight="1"/>
    <row r="646" ht="39.950000000000003" customHeight="1"/>
    <row r="647" ht="39.950000000000003" customHeight="1"/>
    <row r="648" ht="39.950000000000003" customHeight="1"/>
    <row r="649" ht="39.950000000000003" customHeight="1"/>
  </sheetData>
  <mergeCells count="30">
    <mergeCell ref="A28:A30"/>
    <mergeCell ref="B28:B30"/>
    <mergeCell ref="A21:A27"/>
    <mergeCell ref="B21:B27"/>
    <mergeCell ref="AD1:AD2"/>
    <mergeCell ref="A2:L2"/>
    <mergeCell ref="A4:A13"/>
    <mergeCell ref="B4:B13"/>
    <mergeCell ref="A14:A18"/>
    <mergeCell ref="B14:B18"/>
    <mergeCell ref="AA1:AA2"/>
    <mergeCell ref="T1:T2"/>
    <mergeCell ref="A1:C1"/>
    <mergeCell ref="D1:I1"/>
    <mergeCell ref="J1:L1"/>
    <mergeCell ref="AB1:AB2"/>
    <mergeCell ref="AC1:AC2"/>
    <mergeCell ref="U1:U2"/>
    <mergeCell ref="V1:V2"/>
    <mergeCell ref="W1:W2"/>
    <mergeCell ref="X1:X2"/>
    <mergeCell ref="Y1:Y2"/>
    <mergeCell ref="Z1:Z2"/>
    <mergeCell ref="S1:S2"/>
    <mergeCell ref="M1:M2"/>
    <mergeCell ref="N1:N2"/>
    <mergeCell ref="O1:O2"/>
    <mergeCell ref="P1:P2"/>
    <mergeCell ref="Q1:Q2"/>
    <mergeCell ref="R1:R2"/>
  </mergeCells>
  <conditionalFormatting sqref="O4:X30">
    <cfRule type="cellIs" dxfId="18" priority="4" stopIfTrue="1" operator="greaterThan">
      <formula>0</formula>
    </cfRule>
    <cfRule type="cellIs" dxfId="17" priority="5" stopIfTrue="1" operator="greaterThan">
      <formula>0</formula>
    </cfRule>
    <cfRule type="cellIs" dxfId="16" priority="6" stopIfTrue="1" operator="greaterThan">
      <formula>0</formula>
    </cfRule>
  </conditionalFormatting>
  <conditionalFormatting sqref="M4:N30">
    <cfRule type="cellIs" dxfId="15" priority="1" stopIfTrue="1" operator="greaterThan">
      <formula>0</formula>
    </cfRule>
    <cfRule type="cellIs" dxfId="14" priority="2" stopIfTrue="1" operator="greaterThan">
      <formula>0</formula>
    </cfRule>
    <cfRule type="cellIs" dxfId="13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0EA1F-CB0F-4E77-A5DF-65C33D081FE8}">
  <dimension ref="A1:AD649"/>
  <sheetViews>
    <sheetView zoomScale="82" zoomScaleNormal="82" workbookViewId="0">
      <selection activeCell="Q16" sqref="Q16"/>
    </sheetView>
  </sheetViews>
  <sheetFormatPr defaultColWidth="9.7109375" defaultRowHeight="26.25"/>
  <cols>
    <col min="1" max="1" width="7" style="35" customWidth="1"/>
    <col min="2" max="2" width="38.5703125" style="1" customWidth="1"/>
    <col min="3" max="3" width="9.5703125" style="34" customWidth="1"/>
    <col min="4" max="4" width="55.28515625" style="42" customWidth="1"/>
    <col min="5" max="6" width="19.42578125" style="43" customWidth="1"/>
    <col min="7" max="7" width="10" style="1" customWidth="1"/>
    <col min="8" max="8" width="16.7109375" style="1" customWidth="1"/>
    <col min="9" max="9" width="14.85546875" style="29" bestFit="1" customWidth="1"/>
    <col min="10" max="10" width="13.85546875" style="4" customWidth="1"/>
    <col min="11" max="11" width="13.28515625" style="28" customWidth="1"/>
    <col min="12" max="12" width="12.5703125" style="5" customWidth="1"/>
    <col min="13" max="24" width="13.7109375" style="6" customWidth="1"/>
    <col min="25" max="30" width="13.7109375" style="2" customWidth="1"/>
    <col min="31" max="16384" width="9.7109375" style="2"/>
  </cols>
  <sheetData>
    <row r="1" spans="1:30" ht="39.950000000000003" customHeight="1">
      <c r="A1" s="101" t="s">
        <v>28</v>
      </c>
      <c r="B1" s="101"/>
      <c r="C1" s="101"/>
      <c r="D1" s="101" t="s">
        <v>30</v>
      </c>
      <c r="E1" s="101"/>
      <c r="F1" s="101"/>
      <c r="G1" s="101"/>
      <c r="H1" s="101"/>
      <c r="I1" s="101"/>
      <c r="J1" s="101" t="s">
        <v>29</v>
      </c>
      <c r="K1" s="101"/>
      <c r="L1" s="101"/>
      <c r="M1" s="99" t="s">
        <v>27</v>
      </c>
      <c r="N1" s="99" t="s">
        <v>27</v>
      </c>
      <c r="O1" s="99" t="s">
        <v>27</v>
      </c>
      <c r="P1" s="99" t="s">
        <v>27</v>
      </c>
      <c r="Q1" s="99" t="s">
        <v>27</v>
      </c>
      <c r="R1" s="99" t="s">
        <v>27</v>
      </c>
      <c r="S1" s="99" t="s">
        <v>27</v>
      </c>
      <c r="T1" s="99" t="s">
        <v>27</v>
      </c>
      <c r="U1" s="99" t="s">
        <v>27</v>
      </c>
      <c r="V1" s="99" t="s">
        <v>27</v>
      </c>
      <c r="W1" s="99" t="s">
        <v>27</v>
      </c>
      <c r="X1" s="99" t="s">
        <v>27</v>
      </c>
      <c r="Y1" s="99" t="s">
        <v>27</v>
      </c>
      <c r="Z1" s="99" t="s">
        <v>27</v>
      </c>
      <c r="AA1" s="99" t="s">
        <v>27</v>
      </c>
      <c r="AB1" s="99" t="s">
        <v>27</v>
      </c>
      <c r="AC1" s="99" t="s">
        <v>27</v>
      </c>
      <c r="AD1" s="99" t="s">
        <v>27</v>
      </c>
    </row>
    <row r="2" spans="1:30" ht="39.950000000000003" customHeight="1">
      <c r="A2" s="101" t="s">
        <v>14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</row>
    <row r="3" spans="1:30" s="3" customFormat="1" ht="57" customHeight="1">
      <c r="A3" s="36" t="s">
        <v>21</v>
      </c>
      <c r="B3" s="38" t="s">
        <v>15</v>
      </c>
      <c r="C3" s="37" t="s">
        <v>22</v>
      </c>
      <c r="D3" s="37" t="s">
        <v>16</v>
      </c>
      <c r="E3" s="37" t="s">
        <v>17</v>
      </c>
      <c r="F3" s="37" t="s">
        <v>35</v>
      </c>
      <c r="G3" s="38" t="s">
        <v>3</v>
      </c>
      <c r="H3" s="38" t="s">
        <v>18</v>
      </c>
      <c r="I3" s="39" t="s">
        <v>23</v>
      </c>
      <c r="J3" s="38" t="s">
        <v>24</v>
      </c>
      <c r="K3" s="44" t="s">
        <v>0</v>
      </c>
      <c r="L3" s="45" t="s">
        <v>2</v>
      </c>
      <c r="M3" s="24" t="s">
        <v>1</v>
      </c>
      <c r="N3" s="24" t="s">
        <v>1</v>
      </c>
      <c r="O3" s="24" t="s">
        <v>1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</row>
    <row r="4" spans="1:30" ht="39.950000000000003" customHeight="1">
      <c r="A4" s="114">
        <v>1</v>
      </c>
      <c r="B4" s="111" t="s">
        <v>31</v>
      </c>
      <c r="C4" s="52">
        <v>1</v>
      </c>
      <c r="D4" s="53" t="s">
        <v>70</v>
      </c>
      <c r="E4" s="54" t="s">
        <v>36</v>
      </c>
      <c r="F4" s="54" t="s">
        <v>37</v>
      </c>
      <c r="G4" s="40" t="s">
        <v>12</v>
      </c>
      <c r="H4" s="40" t="s">
        <v>25</v>
      </c>
      <c r="I4" s="59">
        <v>4500</v>
      </c>
      <c r="J4" s="19"/>
      <c r="K4" s="25">
        <f t="shared" ref="K4:K30" si="0">J4-(SUM(M4:AD4))</f>
        <v>0</v>
      </c>
      <c r="L4" s="26" t="str">
        <f t="shared" ref="L4:L30" si="1">IF(K4&lt;0,"ATENÇÃO","OK")</f>
        <v>OK</v>
      </c>
      <c r="M4" s="62"/>
      <c r="N4" s="62"/>
      <c r="O4" s="62"/>
      <c r="P4" s="62"/>
      <c r="Q4" s="62"/>
      <c r="R4" s="62"/>
      <c r="S4" s="18"/>
      <c r="T4" s="18"/>
      <c r="U4" s="18"/>
      <c r="V4" s="18"/>
      <c r="W4" s="18"/>
      <c r="X4" s="18"/>
      <c r="Y4" s="32"/>
      <c r="Z4" s="32"/>
      <c r="AA4" s="32"/>
      <c r="AB4" s="32"/>
      <c r="AC4" s="32"/>
      <c r="AD4" s="32"/>
    </row>
    <row r="5" spans="1:30" ht="39.950000000000003" customHeight="1">
      <c r="A5" s="114"/>
      <c r="B5" s="112"/>
      <c r="C5" s="52">
        <v>2</v>
      </c>
      <c r="D5" s="53" t="s">
        <v>71</v>
      </c>
      <c r="E5" s="54" t="s">
        <v>36</v>
      </c>
      <c r="F5" s="54" t="s">
        <v>38</v>
      </c>
      <c r="G5" s="40" t="s">
        <v>12</v>
      </c>
      <c r="H5" s="40" t="s">
        <v>25</v>
      </c>
      <c r="I5" s="59">
        <v>17250</v>
      </c>
      <c r="J5" s="19">
        <v>2</v>
      </c>
      <c r="K5" s="25">
        <f t="shared" si="0"/>
        <v>2</v>
      </c>
      <c r="L5" s="26" t="str">
        <f t="shared" si="1"/>
        <v>OK</v>
      </c>
      <c r="M5" s="62"/>
      <c r="N5" s="62"/>
      <c r="O5" s="62"/>
      <c r="P5" s="62"/>
      <c r="Q5" s="62"/>
      <c r="R5" s="62"/>
      <c r="S5" s="18"/>
      <c r="T5" s="18"/>
      <c r="U5" s="18"/>
      <c r="V5" s="18"/>
      <c r="W5" s="18"/>
      <c r="X5" s="18"/>
      <c r="Y5" s="32"/>
      <c r="Z5" s="32"/>
      <c r="AA5" s="32"/>
      <c r="AB5" s="32"/>
      <c r="AC5" s="32"/>
      <c r="AD5" s="32"/>
    </row>
    <row r="6" spans="1:30" ht="39.950000000000003" customHeight="1">
      <c r="A6" s="114"/>
      <c r="B6" s="112"/>
      <c r="C6" s="52">
        <v>3</v>
      </c>
      <c r="D6" s="53" t="s">
        <v>72</v>
      </c>
      <c r="E6" s="54" t="s">
        <v>36</v>
      </c>
      <c r="F6" s="54" t="s">
        <v>39</v>
      </c>
      <c r="G6" s="40" t="s">
        <v>12</v>
      </c>
      <c r="H6" s="40" t="s">
        <v>25</v>
      </c>
      <c r="I6" s="59">
        <v>9900</v>
      </c>
      <c r="J6" s="19">
        <v>3</v>
      </c>
      <c r="K6" s="25">
        <f t="shared" si="0"/>
        <v>3</v>
      </c>
      <c r="L6" s="26" t="str">
        <f t="shared" si="1"/>
        <v>OK</v>
      </c>
      <c r="M6" s="62"/>
      <c r="N6" s="62"/>
      <c r="O6" s="62"/>
      <c r="P6" s="62"/>
      <c r="Q6" s="62"/>
      <c r="R6" s="62"/>
      <c r="S6" s="18"/>
      <c r="T6" s="18"/>
      <c r="U6" s="18"/>
      <c r="V6" s="18"/>
      <c r="W6" s="18"/>
      <c r="X6" s="18"/>
      <c r="Y6" s="32"/>
      <c r="Z6" s="32"/>
      <c r="AA6" s="32"/>
      <c r="AB6" s="32"/>
      <c r="AC6" s="32"/>
      <c r="AD6" s="32"/>
    </row>
    <row r="7" spans="1:30" ht="39.950000000000003" customHeight="1">
      <c r="A7" s="114"/>
      <c r="B7" s="112"/>
      <c r="C7" s="52">
        <v>4</v>
      </c>
      <c r="D7" s="53" t="s">
        <v>73</v>
      </c>
      <c r="E7" s="54" t="s">
        <v>36</v>
      </c>
      <c r="F7" s="54" t="s">
        <v>40</v>
      </c>
      <c r="G7" s="40" t="s">
        <v>12</v>
      </c>
      <c r="H7" s="40" t="s">
        <v>25</v>
      </c>
      <c r="I7" s="59">
        <v>9950</v>
      </c>
      <c r="J7" s="19"/>
      <c r="K7" s="25">
        <f t="shared" si="0"/>
        <v>0</v>
      </c>
      <c r="L7" s="26" t="str">
        <f t="shared" si="1"/>
        <v>OK</v>
      </c>
      <c r="M7" s="62"/>
      <c r="N7" s="62"/>
      <c r="O7" s="62"/>
      <c r="P7" s="62"/>
      <c r="Q7" s="62"/>
      <c r="R7" s="62"/>
      <c r="S7" s="18"/>
      <c r="T7" s="18"/>
      <c r="U7" s="18"/>
      <c r="V7" s="18"/>
      <c r="W7" s="18"/>
      <c r="X7" s="18"/>
      <c r="Y7" s="32"/>
      <c r="Z7" s="32"/>
      <c r="AA7" s="32"/>
      <c r="AB7" s="32"/>
      <c r="AC7" s="32"/>
      <c r="AD7" s="32"/>
    </row>
    <row r="8" spans="1:30" ht="39.950000000000003" customHeight="1">
      <c r="A8" s="114"/>
      <c r="B8" s="112"/>
      <c r="C8" s="52">
        <v>5</v>
      </c>
      <c r="D8" s="53" t="s">
        <v>74</v>
      </c>
      <c r="E8" s="54" t="s">
        <v>36</v>
      </c>
      <c r="F8" s="54" t="s">
        <v>41</v>
      </c>
      <c r="G8" s="40" t="s">
        <v>12</v>
      </c>
      <c r="H8" s="40" t="s">
        <v>25</v>
      </c>
      <c r="I8" s="59">
        <v>38000</v>
      </c>
      <c r="J8" s="19"/>
      <c r="K8" s="25">
        <f t="shared" si="0"/>
        <v>0</v>
      </c>
      <c r="L8" s="26" t="str">
        <f t="shared" si="1"/>
        <v>OK</v>
      </c>
      <c r="M8" s="62"/>
      <c r="N8" s="62"/>
      <c r="O8" s="62"/>
      <c r="P8" s="62"/>
      <c r="Q8" s="62"/>
      <c r="R8" s="62"/>
      <c r="S8" s="18"/>
      <c r="T8" s="18"/>
      <c r="U8" s="18"/>
      <c r="V8" s="18"/>
      <c r="W8" s="18"/>
      <c r="X8" s="18"/>
      <c r="Y8" s="32"/>
      <c r="Z8" s="32"/>
      <c r="AA8" s="32"/>
      <c r="AB8" s="32"/>
      <c r="AC8" s="32"/>
      <c r="AD8" s="32"/>
    </row>
    <row r="9" spans="1:30" ht="39.950000000000003" customHeight="1">
      <c r="A9" s="114"/>
      <c r="B9" s="112"/>
      <c r="C9" s="52">
        <v>6</v>
      </c>
      <c r="D9" s="53" t="s">
        <v>75</v>
      </c>
      <c r="E9" s="54" t="s">
        <v>36</v>
      </c>
      <c r="F9" s="54" t="s">
        <v>42</v>
      </c>
      <c r="G9" s="40" t="s">
        <v>12</v>
      </c>
      <c r="H9" s="40" t="s">
        <v>25</v>
      </c>
      <c r="I9" s="59">
        <v>12226.29</v>
      </c>
      <c r="J9" s="19"/>
      <c r="K9" s="25">
        <f t="shared" si="0"/>
        <v>0</v>
      </c>
      <c r="L9" s="26" t="str">
        <f t="shared" si="1"/>
        <v>OK</v>
      </c>
      <c r="M9" s="62"/>
      <c r="N9" s="62"/>
      <c r="O9" s="62"/>
      <c r="P9" s="62"/>
      <c r="Q9" s="62"/>
      <c r="R9" s="62"/>
      <c r="S9" s="18"/>
      <c r="T9" s="18"/>
      <c r="U9" s="18"/>
      <c r="V9" s="18"/>
      <c r="W9" s="18"/>
      <c r="X9" s="18"/>
      <c r="Y9" s="32"/>
      <c r="Z9" s="32"/>
      <c r="AA9" s="32"/>
      <c r="AB9" s="32"/>
      <c r="AC9" s="32"/>
      <c r="AD9" s="32"/>
    </row>
    <row r="10" spans="1:30" ht="39.950000000000003" customHeight="1">
      <c r="A10" s="114"/>
      <c r="B10" s="112"/>
      <c r="C10" s="52">
        <v>7</v>
      </c>
      <c r="D10" s="53" t="s">
        <v>76</v>
      </c>
      <c r="E10" s="54" t="s">
        <v>36</v>
      </c>
      <c r="F10" s="54" t="s">
        <v>43</v>
      </c>
      <c r="G10" s="40" t="s">
        <v>12</v>
      </c>
      <c r="H10" s="40" t="s">
        <v>26</v>
      </c>
      <c r="I10" s="59">
        <v>1214</v>
      </c>
      <c r="J10" s="19"/>
      <c r="K10" s="25">
        <f t="shared" si="0"/>
        <v>0</v>
      </c>
      <c r="L10" s="26" t="str">
        <f t="shared" si="1"/>
        <v>OK</v>
      </c>
      <c r="M10" s="62"/>
      <c r="N10" s="62"/>
      <c r="O10" s="62"/>
      <c r="P10" s="62"/>
      <c r="Q10" s="62"/>
      <c r="R10" s="62"/>
      <c r="S10" s="18"/>
      <c r="T10" s="18"/>
      <c r="U10" s="18"/>
      <c r="V10" s="18"/>
      <c r="W10" s="18"/>
      <c r="X10" s="18"/>
      <c r="Y10" s="32"/>
      <c r="Z10" s="32"/>
      <c r="AA10" s="32"/>
      <c r="AB10" s="32"/>
      <c r="AC10" s="32"/>
      <c r="AD10" s="32"/>
    </row>
    <row r="11" spans="1:30" ht="39.950000000000003" customHeight="1">
      <c r="A11" s="114"/>
      <c r="B11" s="112"/>
      <c r="C11" s="52">
        <v>8</v>
      </c>
      <c r="D11" s="53" t="s">
        <v>77</v>
      </c>
      <c r="E11" s="54" t="s">
        <v>36</v>
      </c>
      <c r="F11" s="54" t="s">
        <v>43</v>
      </c>
      <c r="G11" s="40" t="s">
        <v>12</v>
      </c>
      <c r="H11" s="40" t="s">
        <v>26</v>
      </c>
      <c r="I11" s="59">
        <v>1214</v>
      </c>
      <c r="J11" s="19"/>
      <c r="K11" s="25">
        <f t="shared" si="0"/>
        <v>0</v>
      </c>
      <c r="L11" s="26" t="str">
        <f t="shared" si="1"/>
        <v>OK</v>
      </c>
      <c r="M11" s="62"/>
      <c r="N11" s="62"/>
      <c r="O11" s="62"/>
      <c r="P11" s="62"/>
      <c r="Q11" s="62"/>
      <c r="R11" s="62"/>
      <c r="S11" s="18"/>
      <c r="T11" s="18"/>
      <c r="U11" s="18"/>
      <c r="V11" s="18"/>
      <c r="W11" s="18"/>
      <c r="X11" s="18"/>
      <c r="Y11" s="32"/>
      <c r="Z11" s="32"/>
      <c r="AA11" s="32"/>
      <c r="AB11" s="32"/>
      <c r="AC11" s="32"/>
      <c r="AD11" s="32"/>
    </row>
    <row r="12" spans="1:30" ht="39.950000000000003" customHeight="1">
      <c r="A12" s="114"/>
      <c r="B12" s="112"/>
      <c r="C12" s="52">
        <v>9</v>
      </c>
      <c r="D12" s="53" t="s">
        <v>78</v>
      </c>
      <c r="E12" s="54" t="s">
        <v>36</v>
      </c>
      <c r="F12" s="54" t="s">
        <v>44</v>
      </c>
      <c r="G12" s="40" t="s">
        <v>12</v>
      </c>
      <c r="H12" s="40" t="s">
        <v>26</v>
      </c>
      <c r="I12" s="59">
        <v>4320.8599999999997</v>
      </c>
      <c r="J12" s="19"/>
      <c r="K12" s="25">
        <f t="shared" si="0"/>
        <v>0</v>
      </c>
      <c r="L12" s="26" t="str">
        <f t="shared" si="1"/>
        <v>OK</v>
      </c>
      <c r="M12" s="62"/>
      <c r="N12" s="62"/>
      <c r="O12" s="62"/>
      <c r="P12" s="62"/>
      <c r="Q12" s="62"/>
      <c r="R12" s="62"/>
      <c r="S12" s="18"/>
      <c r="T12" s="18"/>
      <c r="U12" s="18"/>
      <c r="V12" s="18"/>
      <c r="W12" s="18"/>
      <c r="X12" s="18"/>
      <c r="Y12" s="32"/>
      <c r="Z12" s="32"/>
      <c r="AA12" s="32"/>
      <c r="AB12" s="32"/>
      <c r="AC12" s="32"/>
      <c r="AD12" s="32"/>
    </row>
    <row r="13" spans="1:30" ht="39.950000000000003" customHeight="1">
      <c r="A13" s="114"/>
      <c r="B13" s="113"/>
      <c r="C13" s="52">
        <v>10</v>
      </c>
      <c r="D13" s="53" t="s">
        <v>79</v>
      </c>
      <c r="E13" s="54" t="s">
        <v>36</v>
      </c>
      <c r="F13" s="54" t="s">
        <v>45</v>
      </c>
      <c r="G13" s="40" t="s">
        <v>12</v>
      </c>
      <c r="H13" s="40" t="s">
        <v>26</v>
      </c>
      <c r="I13" s="59">
        <v>5450</v>
      </c>
      <c r="J13" s="19"/>
      <c r="K13" s="25">
        <f t="shared" si="0"/>
        <v>0</v>
      </c>
      <c r="L13" s="26" t="str">
        <f t="shared" si="1"/>
        <v>OK</v>
      </c>
      <c r="M13" s="62"/>
      <c r="N13" s="62"/>
      <c r="O13" s="62"/>
      <c r="P13" s="62"/>
      <c r="Q13" s="62"/>
      <c r="R13" s="62"/>
      <c r="S13" s="18"/>
      <c r="T13" s="18"/>
      <c r="U13" s="18"/>
      <c r="V13" s="18"/>
      <c r="W13" s="18"/>
      <c r="X13" s="18"/>
      <c r="Y13" s="32"/>
      <c r="Z13" s="32"/>
      <c r="AA13" s="32"/>
      <c r="AB13" s="32"/>
      <c r="AC13" s="32"/>
      <c r="AD13" s="32"/>
    </row>
    <row r="14" spans="1:30" ht="39.950000000000003" customHeight="1">
      <c r="A14" s="107">
        <v>2</v>
      </c>
      <c r="B14" s="108" t="s">
        <v>32</v>
      </c>
      <c r="C14" s="51">
        <v>11</v>
      </c>
      <c r="D14" s="56" t="s">
        <v>80</v>
      </c>
      <c r="E14" s="57" t="s">
        <v>46</v>
      </c>
      <c r="F14" s="57" t="s">
        <v>47</v>
      </c>
      <c r="G14" s="33" t="s">
        <v>12</v>
      </c>
      <c r="H14" s="33" t="s">
        <v>26</v>
      </c>
      <c r="I14" s="60">
        <v>173.45</v>
      </c>
      <c r="J14" s="19"/>
      <c r="K14" s="25">
        <f t="shared" si="0"/>
        <v>0</v>
      </c>
      <c r="L14" s="26" t="str">
        <f t="shared" si="1"/>
        <v>OK</v>
      </c>
      <c r="M14" s="62"/>
      <c r="N14" s="62"/>
      <c r="O14" s="62"/>
      <c r="P14" s="62"/>
      <c r="Q14" s="62"/>
      <c r="R14" s="62"/>
      <c r="S14" s="18"/>
      <c r="T14" s="18"/>
      <c r="U14" s="18"/>
      <c r="V14" s="18"/>
      <c r="W14" s="18"/>
      <c r="X14" s="18"/>
      <c r="Y14" s="32"/>
      <c r="Z14" s="32"/>
      <c r="AA14" s="32"/>
      <c r="AB14" s="32"/>
      <c r="AC14" s="32"/>
      <c r="AD14" s="32"/>
    </row>
    <row r="15" spans="1:30" ht="39.950000000000003" customHeight="1">
      <c r="A15" s="107"/>
      <c r="B15" s="109"/>
      <c r="C15" s="51">
        <v>12</v>
      </c>
      <c r="D15" s="56" t="s">
        <v>81</v>
      </c>
      <c r="E15" s="57" t="s">
        <v>46</v>
      </c>
      <c r="F15" s="57" t="s">
        <v>48</v>
      </c>
      <c r="G15" s="33" t="s">
        <v>12</v>
      </c>
      <c r="H15" s="33" t="s">
        <v>26</v>
      </c>
      <c r="I15" s="60">
        <v>166</v>
      </c>
      <c r="J15" s="19"/>
      <c r="K15" s="25">
        <f t="shared" si="0"/>
        <v>0</v>
      </c>
      <c r="L15" s="26" t="str">
        <f t="shared" si="1"/>
        <v>OK</v>
      </c>
      <c r="M15" s="62"/>
      <c r="N15" s="62"/>
      <c r="O15" s="62"/>
      <c r="P15" s="62"/>
      <c r="Q15" s="62"/>
      <c r="R15" s="62"/>
      <c r="S15" s="18"/>
      <c r="T15" s="18"/>
      <c r="U15" s="18"/>
      <c r="V15" s="18"/>
      <c r="W15" s="18"/>
      <c r="X15" s="18"/>
      <c r="Y15" s="32"/>
      <c r="Z15" s="32"/>
      <c r="AA15" s="32"/>
      <c r="AB15" s="32"/>
      <c r="AC15" s="32"/>
      <c r="AD15" s="32"/>
    </row>
    <row r="16" spans="1:30" ht="39.950000000000003" customHeight="1">
      <c r="A16" s="107"/>
      <c r="B16" s="109"/>
      <c r="C16" s="51">
        <v>13</v>
      </c>
      <c r="D16" s="56" t="s">
        <v>82</v>
      </c>
      <c r="E16" s="57" t="s">
        <v>46</v>
      </c>
      <c r="F16" s="57" t="s">
        <v>49</v>
      </c>
      <c r="G16" s="33" t="s">
        <v>12</v>
      </c>
      <c r="H16" s="33" t="s">
        <v>26</v>
      </c>
      <c r="I16" s="60">
        <v>183.6</v>
      </c>
      <c r="J16" s="19"/>
      <c r="K16" s="25">
        <f t="shared" si="0"/>
        <v>0</v>
      </c>
      <c r="L16" s="26" t="str">
        <f t="shared" si="1"/>
        <v>OK</v>
      </c>
      <c r="M16" s="62"/>
      <c r="N16" s="62"/>
      <c r="O16" s="62"/>
      <c r="P16" s="62"/>
      <c r="Q16" s="62"/>
      <c r="R16" s="62"/>
      <c r="S16" s="18"/>
      <c r="T16" s="18"/>
      <c r="U16" s="18"/>
      <c r="V16" s="18"/>
      <c r="W16" s="18"/>
      <c r="X16" s="18"/>
      <c r="Y16" s="32"/>
      <c r="Z16" s="32"/>
      <c r="AA16" s="32"/>
      <c r="AB16" s="32"/>
      <c r="AC16" s="32"/>
      <c r="AD16" s="32"/>
    </row>
    <row r="17" spans="1:30" ht="39.950000000000003" customHeight="1">
      <c r="A17" s="107"/>
      <c r="B17" s="109"/>
      <c r="C17" s="51">
        <v>14</v>
      </c>
      <c r="D17" s="56" t="s">
        <v>83</v>
      </c>
      <c r="E17" s="57" t="s">
        <v>46</v>
      </c>
      <c r="F17" s="57" t="s">
        <v>50</v>
      </c>
      <c r="G17" s="33" t="s">
        <v>12</v>
      </c>
      <c r="H17" s="33" t="s">
        <v>26</v>
      </c>
      <c r="I17" s="60">
        <v>430</v>
      </c>
      <c r="J17" s="19"/>
      <c r="K17" s="25">
        <f t="shared" si="0"/>
        <v>0</v>
      </c>
      <c r="L17" s="26" t="str">
        <f t="shared" si="1"/>
        <v>OK</v>
      </c>
      <c r="M17" s="62"/>
      <c r="N17" s="62"/>
      <c r="O17" s="62"/>
      <c r="P17" s="62"/>
      <c r="Q17" s="62"/>
      <c r="R17" s="62"/>
      <c r="S17" s="18"/>
      <c r="T17" s="18"/>
      <c r="U17" s="18"/>
      <c r="V17" s="18"/>
      <c r="W17" s="18"/>
      <c r="X17" s="18"/>
      <c r="Y17" s="32"/>
      <c r="Z17" s="32"/>
      <c r="AA17" s="32"/>
      <c r="AB17" s="32"/>
      <c r="AC17" s="32"/>
      <c r="AD17" s="32"/>
    </row>
    <row r="18" spans="1:30" ht="39.950000000000003" customHeight="1">
      <c r="A18" s="107"/>
      <c r="B18" s="110"/>
      <c r="C18" s="51">
        <v>15</v>
      </c>
      <c r="D18" s="56" t="s">
        <v>84</v>
      </c>
      <c r="E18" s="57" t="s">
        <v>46</v>
      </c>
      <c r="F18" s="57" t="s">
        <v>51</v>
      </c>
      <c r="G18" s="33" t="s">
        <v>12</v>
      </c>
      <c r="H18" s="33" t="s">
        <v>26</v>
      </c>
      <c r="I18" s="60">
        <v>930</v>
      </c>
      <c r="J18" s="19"/>
      <c r="K18" s="25">
        <f t="shared" si="0"/>
        <v>0</v>
      </c>
      <c r="L18" s="26" t="str">
        <f t="shared" si="1"/>
        <v>OK</v>
      </c>
      <c r="M18" s="62"/>
      <c r="N18" s="62"/>
      <c r="O18" s="62"/>
      <c r="P18" s="62"/>
      <c r="Q18" s="62"/>
      <c r="R18" s="62"/>
      <c r="S18" s="18"/>
      <c r="T18" s="18"/>
      <c r="U18" s="18"/>
      <c r="V18" s="18"/>
      <c r="W18" s="18"/>
      <c r="X18" s="18"/>
      <c r="Y18" s="32"/>
      <c r="Z18" s="32"/>
      <c r="AA18" s="32"/>
      <c r="AB18" s="32"/>
      <c r="AC18" s="32"/>
      <c r="AD18" s="32"/>
    </row>
    <row r="19" spans="1:30" ht="57" customHeight="1">
      <c r="A19" s="64">
        <v>4</v>
      </c>
      <c r="B19" s="66" t="s">
        <v>31</v>
      </c>
      <c r="C19" s="52">
        <v>20</v>
      </c>
      <c r="D19" s="53" t="s">
        <v>85</v>
      </c>
      <c r="E19" s="54" t="s">
        <v>36</v>
      </c>
      <c r="F19" s="54" t="s">
        <v>52</v>
      </c>
      <c r="G19" s="40" t="s">
        <v>12</v>
      </c>
      <c r="H19" s="40" t="s">
        <v>25</v>
      </c>
      <c r="I19" s="59">
        <v>3022.56</v>
      </c>
      <c r="J19" s="19">
        <f>10-3</f>
        <v>7</v>
      </c>
      <c r="K19" s="25">
        <f t="shared" si="0"/>
        <v>7</v>
      </c>
      <c r="L19" s="26" t="str">
        <f t="shared" si="1"/>
        <v>OK</v>
      </c>
      <c r="M19" s="62"/>
      <c r="N19" s="62"/>
      <c r="O19" s="62"/>
      <c r="P19" s="62"/>
      <c r="Q19" s="62"/>
      <c r="R19" s="62"/>
      <c r="S19" s="18"/>
      <c r="T19" s="18"/>
      <c r="U19" s="18"/>
      <c r="V19" s="18"/>
      <c r="W19" s="18"/>
      <c r="X19" s="18"/>
      <c r="Y19" s="32"/>
      <c r="Z19" s="32"/>
      <c r="AA19" s="32"/>
      <c r="AB19" s="32"/>
      <c r="AC19" s="32"/>
      <c r="AD19" s="32"/>
    </row>
    <row r="20" spans="1:30" ht="69" customHeight="1">
      <c r="A20" s="67">
        <v>7</v>
      </c>
      <c r="B20" s="68" t="s">
        <v>33</v>
      </c>
      <c r="C20" s="51">
        <v>24</v>
      </c>
      <c r="D20" s="56" t="s">
        <v>86</v>
      </c>
      <c r="E20" s="57" t="s">
        <v>53</v>
      </c>
      <c r="F20" s="57" t="s">
        <v>54</v>
      </c>
      <c r="G20" s="33" t="s">
        <v>12</v>
      </c>
      <c r="H20" s="33" t="s">
        <v>25</v>
      </c>
      <c r="I20" s="60">
        <v>601.75</v>
      </c>
      <c r="J20" s="19"/>
      <c r="K20" s="25">
        <f t="shared" si="0"/>
        <v>0</v>
      </c>
      <c r="L20" s="26" t="str">
        <f t="shared" si="1"/>
        <v>OK</v>
      </c>
      <c r="M20" s="62"/>
      <c r="N20" s="62"/>
      <c r="O20" s="62"/>
      <c r="P20" s="62"/>
      <c r="Q20" s="62"/>
      <c r="R20" s="62"/>
      <c r="S20" s="18"/>
      <c r="T20" s="18"/>
      <c r="U20" s="18"/>
      <c r="V20" s="18"/>
      <c r="W20" s="18"/>
      <c r="X20" s="18"/>
      <c r="Y20" s="32"/>
      <c r="Z20" s="32"/>
      <c r="AA20" s="32"/>
      <c r="AB20" s="32"/>
      <c r="AC20" s="32"/>
      <c r="AD20" s="32"/>
    </row>
    <row r="21" spans="1:30" ht="39.950000000000003" customHeight="1">
      <c r="A21" s="102">
        <v>8</v>
      </c>
      <c r="B21" s="104" t="s">
        <v>34</v>
      </c>
      <c r="C21" s="69">
        <v>25</v>
      </c>
      <c r="D21" s="70" t="s">
        <v>87</v>
      </c>
      <c r="E21" s="71" t="s">
        <v>55</v>
      </c>
      <c r="F21" s="71" t="s">
        <v>56</v>
      </c>
      <c r="G21" s="72" t="s">
        <v>66</v>
      </c>
      <c r="H21" s="72" t="s">
        <v>68</v>
      </c>
      <c r="I21" s="73">
        <v>3660.77</v>
      </c>
      <c r="J21" s="19"/>
      <c r="K21" s="25">
        <f t="shared" si="0"/>
        <v>0</v>
      </c>
      <c r="L21" s="26" t="str">
        <f t="shared" si="1"/>
        <v>OK</v>
      </c>
      <c r="M21" s="62"/>
      <c r="N21" s="62"/>
      <c r="O21" s="62"/>
      <c r="P21" s="62"/>
      <c r="Q21" s="62"/>
      <c r="R21" s="62"/>
      <c r="S21" s="18"/>
      <c r="T21" s="18"/>
      <c r="U21" s="18"/>
      <c r="V21" s="18"/>
      <c r="W21" s="18"/>
      <c r="X21" s="18"/>
      <c r="Y21" s="32"/>
      <c r="Z21" s="32"/>
      <c r="AA21" s="32"/>
      <c r="AB21" s="32"/>
      <c r="AC21" s="32"/>
      <c r="AD21" s="32"/>
    </row>
    <row r="22" spans="1:30" ht="39.950000000000003" customHeight="1">
      <c r="A22" s="103"/>
      <c r="B22" s="105"/>
      <c r="C22" s="69">
        <v>26</v>
      </c>
      <c r="D22" s="70" t="s">
        <v>88</v>
      </c>
      <c r="E22" s="71" t="s">
        <v>55</v>
      </c>
      <c r="F22" s="71" t="s">
        <v>57</v>
      </c>
      <c r="G22" s="72" t="s">
        <v>67</v>
      </c>
      <c r="H22" s="72" t="s">
        <v>68</v>
      </c>
      <c r="I22" s="73">
        <v>19595.79</v>
      </c>
      <c r="J22" s="19"/>
      <c r="K22" s="25">
        <f t="shared" si="0"/>
        <v>0</v>
      </c>
      <c r="L22" s="26" t="str">
        <f t="shared" si="1"/>
        <v>OK</v>
      </c>
      <c r="M22" s="62"/>
      <c r="N22" s="62"/>
      <c r="O22" s="62"/>
      <c r="P22" s="62"/>
      <c r="Q22" s="62"/>
      <c r="R22" s="62"/>
      <c r="S22" s="18"/>
      <c r="T22" s="18"/>
      <c r="U22" s="18"/>
      <c r="V22" s="18"/>
      <c r="W22" s="18"/>
      <c r="X22" s="18"/>
      <c r="Y22" s="32"/>
      <c r="Z22" s="32"/>
      <c r="AA22" s="32"/>
      <c r="AB22" s="32"/>
      <c r="AC22" s="32"/>
      <c r="AD22" s="32"/>
    </row>
    <row r="23" spans="1:30" ht="39.950000000000003" customHeight="1">
      <c r="A23" s="103"/>
      <c r="B23" s="105"/>
      <c r="C23" s="69">
        <v>27</v>
      </c>
      <c r="D23" s="70" t="s">
        <v>89</v>
      </c>
      <c r="E23" s="71" t="s">
        <v>55</v>
      </c>
      <c r="F23" s="71" t="s">
        <v>58</v>
      </c>
      <c r="G23" s="72" t="s">
        <v>66</v>
      </c>
      <c r="H23" s="72" t="s">
        <v>69</v>
      </c>
      <c r="I23" s="73">
        <v>4629.7700000000004</v>
      </c>
      <c r="J23" s="19"/>
      <c r="K23" s="25">
        <f t="shared" si="0"/>
        <v>0</v>
      </c>
      <c r="L23" s="26" t="str">
        <f t="shared" si="1"/>
        <v>OK</v>
      </c>
      <c r="M23" s="62"/>
      <c r="N23" s="62"/>
      <c r="O23" s="62"/>
      <c r="P23" s="62"/>
      <c r="Q23" s="62"/>
      <c r="R23" s="62"/>
      <c r="S23" s="18"/>
      <c r="T23" s="18"/>
      <c r="U23" s="18"/>
      <c r="V23" s="18"/>
      <c r="W23" s="18"/>
      <c r="X23" s="18"/>
      <c r="Y23" s="32"/>
      <c r="Z23" s="32"/>
      <c r="AA23" s="32"/>
      <c r="AB23" s="32"/>
      <c r="AC23" s="32"/>
      <c r="AD23" s="32"/>
    </row>
    <row r="24" spans="1:30" ht="39.950000000000003" customHeight="1">
      <c r="A24" s="103"/>
      <c r="B24" s="105"/>
      <c r="C24" s="69">
        <v>28</v>
      </c>
      <c r="D24" s="70" t="s">
        <v>90</v>
      </c>
      <c r="E24" s="71" t="s">
        <v>55</v>
      </c>
      <c r="F24" s="71" t="s">
        <v>59</v>
      </c>
      <c r="G24" s="72" t="s">
        <v>67</v>
      </c>
      <c r="H24" s="72" t="s">
        <v>68</v>
      </c>
      <c r="I24" s="73">
        <v>32193.08</v>
      </c>
      <c r="J24" s="19"/>
      <c r="K24" s="25">
        <f t="shared" si="0"/>
        <v>0</v>
      </c>
      <c r="L24" s="26" t="str">
        <f t="shared" si="1"/>
        <v>OK</v>
      </c>
      <c r="M24" s="62"/>
      <c r="N24" s="62"/>
      <c r="O24" s="62"/>
      <c r="P24" s="62"/>
      <c r="Q24" s="62"/>
      <c r="R24" s="62"/>
      <c r="S24" s="18"/>
      <c r="T24" s="18"/>
      <c r="U24" s="18"/>
      <c r="V24" s="18"/>
      <c r="W24" s="18"/>
      <c r="X24" s="18"/>
      <c r="Y24" s="32"/>
      <c r="Z24" s="32"/>
      <c r="AA24" s="32"/>
      <c r="AB24" s="32"/>
      <c r="AC24" s="32"/>
      <c r="AD24" s="32"/>
    </row>
    <row r="25" spans="1:30" ht="39.950000000000003" customHeight="1">
      <c r="A25" s="103"/>
      <c r="B25" s="105"/>
      <c r="C25" s="69">
        <v>29</v>
      </c>
      <c r="D25" s="70" t="s">
        <v>91</v>
      </c>
      <c r="E25" s="71" t="s">
        <v>55</v>
      </c>
      <c r="F25" s="71" t="s">
        <v>60</v>
      </c>
      <c r="G25" s="72" t="s">
        <v>66</v>
      </c>
      <c r="H25" s="72" t="s">
        <v>69</v>
      </c>
      <c r="I25" s="73">
        <v>6889.02</v>
      </c>
      <c r="J25" s="19"/>
      <c r="K25" s="25">
        <f t="shared" si="0"/>
        <v>0</v>
      </c>
      <c r="L25" s="26" t="str">
        <f t="shared" si="1"/>
        <v>OK</v>
      </c>
      <c r="M25" s="62"/>
      <c r="N25" s="62"/>
      <c r="O25" s="62"/>
      <c r="P25" s="62"/>
      <c r="Q25" s="62"/>
      <c r="R25" s="62"/>
      <c r="S25" s="18"/>
      <c r="T25" s="18"/>
      <c r="U25" s="18"/>
      <c r="V25" s="18"/>
      <c r="W25" s="18"/>
      <c r="X25" s="18"/>
      <c r="Y25" s="32"/>
      <c r="Z25" s="32"/>
      <c r="AA25" s="32"/>
      <c r="AB25" s="32"/>
      <c r="AC25" s="32"/>
      <c r="AD25" s="32"/>
    </row>
    <row r="26" spans="1:30" ht="39.950000000000003" customHeight="1">
      <c r="A26" s="103"/>
      <c r="B26" s="105"/>
      <c r="C26" s="69">
        <v>30</v>
      </c>
      <c r="D26" s="70" t="s">
        <v>92</v>
      </c>
      <c r="E26" s="71" t="s">
        <v>55</v>
      </c>
      <c r="F26" s="71" t="s">
        <v>61</v>
      </c>
      <c r="G26" s="72" t="s">
        <v>67</v>
      </c>
      <c r="H26" s="72" t="s">
        <v>68</v>
      </c>
      <c r="I26" s="73">
        <v>61588.56</v>
      </c>
      <c r="J26" s="19"/>
      <c r="K26" s="25">
        <f t="shared" si="0"/>
        <v>0</v>
      </c>
      <c r="L26" s="26" t="str">
        <f t="shared" si="1"/>
        <v>OK</v>
      </c>
      <c r="M26" s="62"/>
      <c r="N26" s="62"/>
      <c r="O26" s="62"/>
      <c r="P26" s="62"/>
      <c r="Q26" s="62"/>
      <c r="R26" s="62"/>
      <c r="S26" s="18"/>
      <c r="T26" s="18"/>
      <c r="U26" s="18"/>
      <c r="V26" s="18"/>
      <c r="W26" s="18"/>
      <c r="X26" s="18"/>
      <c r="Y26" s="32"/>
      <c r="Z26" s="32"/>
      <c r="AA26" s="32"/>
      <c r="AB26" s="32"/>
      <c r="AC26" s="32"/>
      <c r="AD26" s="32"/>
    </row>
    <row r="27" spans="1:30" ht="39.950000000000003" customHeight="1">
      <c r="A27" s="103"/>
      <c r="B27" s="106"/>
      <c r="C27" s="69">
        <v>31</v>
      </c>
      <c r="D27" s="70" t="s">
        <v>93</v>
      </c>
      <c r="E27" s="71" t="s">
        <v>55</v>
      </c>
      <c r="F27" s="71" t="s">
        <v>62</v>
      </c>
      <c r="G27" s="72" t="s">
        <v>66</v>
      </c>
      <c r="H27" s="72" t="s">
        <v>69</v>
      </c>
      <c r="I27" s="73">
        <v>22359.78</v>
      </c>
      <c r="J27" s="19"/>
      <c r="K27" s="25">
        <f t="shared" si="0"/>
        <v>0</v>
      </c>
      <c r="L27" s="26" t="str">
        <f t="shared" si="1"/>
        <v>OK</v>
      </c>
      <c r="M27" s="62"/>
      <c r="N27" s="62"/>
      <c r="O27" s="62"/>
      <c r="P27" s="62"/>
      <c r="Q27" s="62"/>
      <c r="R27" s="62"/>
      <c r="S27" s="18"/>
      <c r="T27" s="18"/>
      <c r="U27" s="18"/>
      <c r="V27" s="18"/>
      <c r="W27" s="18"/>
      <c r="X27" s="18"/>
      <c r="Y27" s="32"/>
      <c r="Z27" s="32"/>
      <c r="AA27" s="32"/>
      <c r="AB27" s="32"/>
      <c r="AC27" s="32"/>
      <c r="AD27" s="32"/>
    </row>
    <row r="28" spans="1:30" ht="39.950000000000003" customHeight="1">
      <c r="A28" s="107">
        <v>9</v>
      </c>
      <c r="B28" s="108" t="s">
        <v>34</v>
      </c>
      <c r="C28" s="55">
        <v>32</v>
      </c>
      <c r="D28" s="58" t="s">
        <v>94</v>
      </c>
      <c r="E28" s="57" t="s">
        <v>55</v>
      </c>
      <c r="F28" s="57" t="s">
        <v>63</v>
      </c>
      <c r="G28" s="33" t="s">
        <v>12</v>
      </c>
      <c r="H28" s="33" t="s">
        <v>25</v>
      </c>
      <c r="I28" s="60">
        <v>6318.89</v>
      </c>
      <c r="J28" s="19"/>
      <c r="K28" s="25">
        <f t="shared" si="0"/>
        <v>0</v>
      </c>
      <c r="L28" s="26" t="str">
        <f t="shared" si="1"/>
        <v>OK</v>
      </c>
      <c r="M28" s="62"/>
      <c r="N28" s="62"/>
      <c r="O28" s="62"/>
      <c r="P28" s="62"/>
      <c r="Q28" s="62"/>
      <c r="R28" s="62"/>
      <c r="S28" s="18"/>
      <c r="T28" s="18"/>
      <c r="U28" s="18"/>
      <c r="V28" s="18"/>
      <c r="W28" s="18"/>
      <c r="X28" s="18"/>
      <c r="Y28" s="32"/>
      <c r="Z28" s="32"/>
      <c r="AA28" s="32"/>
      <c r="AB28" s="32"/>
      <c r="AC28" s="32"/>
      <c r="AD28" s="32"/>
    </row>
    <row r="29" spans="1:30" ht="39.950000000000003" customHeight="1">
      <c r="A29" s="107"/>
      <c r="B29" s="109"/>
      <c r="C29" s="55">
        <v>33</v>
      </c>
      <c r="D29" s="58" t="s">
        <v>95</v>
      </c>
      <c r="E29" s="57" t="s">
        <v>55</v>
      </c>
      <c r="F29" s="57" t="s">
        <v>64</v>
      </c>
      <c r="G29" s="33" t="s">
        <v>12</v>
      </c>
      <c r="H29" s="33" t="s">
        <v>26</v>
      </c>
      <c r="I29" s="60">
        <v>580.79</v>
      </c>
      <c r="J29" s="19"/>
      <c r="K29" s="25">
        <f t="shared" si="0"/>
        <v>0</v>
      </c>
      <c r="L29" s="26" t="str">
        <f t="shared" si="1"/>
        <v>OK</v>
      </c>
      <c r="M29" s="62"/>
      <c r="N29" s="62"/>
      <c r="O29" s="62"/>
      <c r="P29" s="62"/>
      <c r="Q29" s="62"/>
      <c r="R29" s="62"/>
      <c r="S29" s="18"/>
      <c r="T29" s="18"/>
      <c r="U29" s="18"/>
      <c r="V29" s="18"/>
      <c r="W29" s="18"/>
      <c r="X29" s="18"/>
      <c r="Y29" s="32"/>
      <c r="Z29" s="32"/>
      <c r="AA29" s="32"/>
      <c r="AB29" s="32"/>
      <c r="AC29" s="32"/>
      <c r="AD29" s="32"/>
    </row>
    <row r="30" spans="1:30" ht="39.950000000000003" customHeight="1">
      <c r="A30" s="107"/>
      <c r="B30" s="110"/>
      <c r="C30" s="55">
        <v>34</v>
      </c>
      <c r="D30" s="58" t="s">
        <v>96</v>
      </c>
      <c r="E30" s="57" t="s">
        <v>55</v>
      </c>
      <c r="F30" s="57" t="s">
        <v>65</v>
      </c>
      <c r="G30" s="33" t="s">
        <v>66</v>
      </c>
      <c r="H30" s="33" t="s">
        <v>69</v>
      </c>
      <c r="I30" s="60">
        <v>1115.93</v>
      </c>
      <c r="J30" s="19"/>
      <c r="K30" s="25">
        <f t="shared" si="0"/>
        <v>0</v>
      </c>
      <c r="L30" s="26" t="str">
        <f t="shared" si="1"/>
        <v>OK</v>
      </c>
      <c r="M30" s="62"/>
      <c r="N30" s="62"/>
      <c r="O30" s="62"/>
      <c r="P30" s="62"/>
      <c r="Q30" s="62"/>
      <c r="R30" s="62"/>
      <c r="S30" s="18"/>
      <c r="T30" s="18"/>
      <c r="U30" s="18"/>
      <c r="V30" s="18"/>
      <c r="W30" s="18"/>
      <c r="X30" s="18"/>
      <c r="Y30" s="32"/>
      <c r="Z30" s="32"/>
      <c r="AA30" s="32"/>
      <c r="AB30" s="32"/>
      <c r="AC30" s="32"/>
      <c r="AD30" s="32"/>
    </row>
    <row r="31" spans="1:30" ht="39.950000000000003" customHeight="1">
      <c r="I31" s="61">
        <f>SUM(I4:I30)</f>
        <v>268464.88999999996</v>
      </c>
      <c r="M31" s="63">
        <f>SUMPRODUCT(I4:I30,M4:M30)</f>
        <v>0</v>
      </c>
      <c r="N31" s="63">
        <f>SUMPRODUCT(I4:I30,N4:N30)</f>
        <v>0</v>
      </c>
      <c r="O31" s="63">
        <f>SUMPRODUCT(I4:I30,O4:O30)</f>
        <v>0</v>
      </c>
      <c r="P31" s="63">
        <f>SUMPRODUCT(I4:I30,P4:P30)</f>
        <v>0</v>
      </c>
      <c r="Q31" s="63">
        <f>SUMPRODUCT(I4:I30,Q4:Q30)</f>
        <v>0</v>
      </c>
      <c r="R31" s="63">
        <f>SUMPRODUCT(I4:I30,R4:R30)</f>
        <v>0</v>
      </c>
    </row>
    <row r="32" spans="1:30" ht="39.950000000000003" customHeight="1"/>
    <row r="33" ht="39.950000000000003" customHeight="1"/>
    <row r="34" ht="39.950000000000003" customHeight="1"/>
    <row r="35" ht="39.950000000000003" customHeight="1"/>
    <row r="36" ht="39.950000000000003" customHeight="1"/>
    <row r="37" ht="39.950000000000003" customHeight="1"/>
    <row r="38" ht="39.950000000000003" customHeight="1"/>
    <row r="39" ht="39.950000000000003" customHeight="1"/>
    <row r="40" ht="39.950000000000003" customHeight="1"/>
    <row r="41" ht="39.950000000000003" customHeight="1"/>
    <row r="42" ht="39.950000000000003" customHeight="1"/>
    <row r="43" ht="39.950000000000003" customHeight="1"/>
    <row r="44" ht="39.950000000000003" customHeight="1"/>
    <row r="45" ht="39.950000000000003" customHeight="1"/>
    <row r="46" ht="39.950000000000003" customHeight="1"/>
    <row r="47" ht="39.950000000000003" customHeight="1"/>
    <row r="48" ht="39.950000000000003" customHeight="1"/>
    <row r="49" ht="39.950000000000003" customHeight="1"/>
    <row r="50" ht="39.950000000000003" customHeight="1"/>
    <row r="51" ht="39.950000000000003" customHeight="1"/>
    <row r="52" ht="39.950000000000003" customHeight="1"/>
    <row r="53" ht="39.950000000000003" customHeight="1"/>
    <row r="54" ht="39.950000000000003" customHeight="1"/>
    <row r="55" ht="39.950000000000003" customHeight="1"/>
    <row r="56" ht="39.950000000000003" customHeight="1"/>
    <row r="57" ht="39.950000000000003" customHeight="1"/>
    <row r="58" ht="39.950000000000003" customHeight="1"/>
    <row r="59" ht="39.950000000000003" customHeight="1"/>
    <row r="60" ht="39.950000000000003" customHeight="1"/>
    <row r="61" ht="39.950000000000003" customHeight="1"/>
    <row r="62" ht="39.950000000000003" customHeight="1"/>
    <row r="63" ht="39.950000000000003" customHeight="1"/>
    <row r="64" ht="39.950000000000003" customHeight="1"/>
    <row r="65" ht="39.950000000000003" customHeight="1"/>
    <row r="66" ht="39.950000000000003" customHeight="1"/>
    <row r="67" ht="39.950000000000003" customHeight="1"/>
    <row r="68" ht="39.950000000000003" customHeight="1"/>
    <row r="69" ht="39.950000000000003" customHeight="1"/>
    <row r="70" ht="39.950000000000003" customHeight="1"/>
    <row r="71" ht="39.950000000000003" customHeight="1"/>
    <row r="72" ht="39.950000000000003" customHeight="1"/>
    <row r="73" ht="39.950000000000003" customHeight="1"/>
    <row r="74" ht="39.950000000000003" customHeight="1"/>
    <row r="75" ht="39.950000000000003" customHeight="1"/>
    <row r="76" ht="39.950000000000003" customHeight="1"/>
    <row r="77" ht="39.950000000000003" customHeight="1"/>
    <row r="78" ht="39.950000000000003" customHeight="1"/>
    <row r="79" ht="39.950000000000003" customHeight="1"/>
    <row r="80" ht="39.950000000000003" customHeight="1"/>
    <row r="81" ht="39.950000000000003" customHeight="1"/>
    <row r="82" ht="39.950000000000003" customHeight="1"/>
    <row r="83" ht="39.950000000000003" customHeight="1"/>
    <row r="84" ht="39.950000000000003" customHeight="1"/>
    <row r="85" ht="39.950000000000003" customHeight="1"/>
    <row r="86" ht="39.950000000000003" customHeight="1"/>
    <row r="87" ht="39.950000000000003" customHeight="1"/>
    <row r="88" ht="39.950000000000003" customHeight="1"/>
    <row r="89" ht="39.950000000000003" customHeight="1"/>
    <row r="90" ht="39.950000000000003" customHeight="1"/>
    <row r="91" ht="39.950000000000003" customHeight="1"/>
    <row r="92" ht="39.950000000000003" customHeight="1"/>
    <row r="93" ht="39.950000000000003" customHeight="1"/>
    <row r="94" ht="39.950000000000003" customHeight="1"/>
    <row r="95" ht="39.950000000000003" customHeight="1"/>
    <row r="96" ht="39.950000000000003" customHeight="1"/>
    <row r="97" ht="39.950000000000003" customHeight="1"/>
    <row r="98" ht="39.950000000000003" customHeight="1"/>
    <row r="99" ht="39.950000000000003" customHeight="1"/>
    <row r="100" ht="39.950000000000003" customHeight="1"/>
    <row r="101" ht="39.950000000000003" customHeight="1"/>
    <row r="102" ht="39.950000000000003" customHeight="1"/>
    <row r="103" ht="39.950000000000003" customHeight="1"/>
    <row r="104" ht="39.950000000000003" customHeight="1"/>
    <row r="105" ht="39.950000000000003" customHeight="1"/>
    <row r="106" ht="39.950000000000003" customHeight="1"/>
    <row r="107" ht="39.950000000000003" customHeight="1"/>
    <row r="108" ht="39.950000000000003" customHeight="1"/>
    <row r="109" ht="39.950000000000003" customHeight="1"/>
    <row r="110" ht="39.950000000000003" customHeight="1"/>
    <row r="111" ht="39.950000000000003" customHeight="1"/>
    <row r="112" ht="39.950000000000003" customHeight="1"/>
    <row r="113" ht="39.950000000000003" customHeight="1"/>
    <row r="114" ht="39.950000000000003" customHeight="1"/>
    <row r="115" ht="39.950000000000003" customHeight="1"/>
    <row r="116" ht="39.950000000000003" customHeight="1"/>
    <row r="117" ht="39.950000000000003" customHeight="1"/>
    <row r="118" ht="39.950000000000003" customHeight="1"/>
    <row r="119" ht="39.950000000000003" customHeight="1"/>
    <row r="120" ht="39.950000000000003" customHeight="1"/>
    <row r="121" ht="39.950000000000003" customHeight="1"/>
    <row r="122" ht="39.950000000000003" customHeight="1"/>
    <row r="123" ht="39.950000000000003" customHeight="1"/>
    <row r="124" ht="39.950000000000003" customHeight="1"/>
    <row r="125" ht="39.950000000000003" customHeight="1"/>
    <row r="126" ht="39.950000000000003" customHeight="1"/>
    <row r="127" ht="39.950000000000003" customHeight="1"/>
    <row r="128" ht="39.950000000000003" customHeight="1"/>
    <row r="129" ht="39.950000000000003" customHeight="1"/>
    <row r="130" ht="39.950000000000003" customHeight="1"/>
    <row r="131" ht="39.950000000000003" customHeight="1"/>
    <row r="132" ht="39.950000000000003" customHeight="1"/>
    <row r="133" ht="39.950000000000003" customHeight="1"/>
    <row r="134" ht="39.950000000000003" customHeight="1"/>
    <row r="135" ht="39.950000000000003" customHeight="1"/>
    <row r="136" ht="39.950000000000003" customHeight="1"/>
    <row r="137" ht="39.950000000000003" customHeight="1"/>
    <row r="138" ht="39.950000000000003" customHeight="1"/>
    <row r="139" ht="39.950000000000003" customHeight="1"/>
    <row r="140" ht="39.950000000000003" customHeight="1"/>
    <row r="141" ht="39.950000000000003" customHeight="1"/>
    <row r="142" ht="39.950000000000003" customHeight="1"/>
    <row r="143" ht="39.950000000000003" customHeight="1"/>
    <row r="144" ht="39.950000000000003" customHeight="1"/>
    <row r="145" ht="39.950000000000003" customHeight="1"/>
    <row r="146" ht="39.950000000000003" customHeight="1"/>
    <row r="147" ht="39.950000000000003" customHeight="1"/>
    <row r="148" ht="39.950000000000003" customHeight="1"/>
    <row r="149" ht="39.950000000000003" customHeight="1"/>
    <row r="150" ht="39.950000000000003" customHeight="1"/>
    <row r="151" ht="39.950000000000003" customHeight="1"/>
    <row r="152" ht="39.950000000000003" customHeight="1"/>
    <row r="153" ht="39.950000000000003" customHeight="1"/>
    <row r="154" ht="39.950000000000003" customHeight="1"/>
    <row r="155" ht="39.950000000000003" customHeight="1"/>
    <row r="156" ht="39.950000000000003" customHeight="1"/>
    <row r="157" ht="39.950000000000003" customHeight="1"/>
    <row r="158" ht="39.950000000000003" customHeight="1"/>
    <row r="159" ht="39.950000000000003" customHeight="1"/>
    <row r="160" ht="39.950000000000003" customHeight="1"/>
    <row r="161" ht="39.950000000000003" customHeight="1"/>
    <row r="162" ht="39.950000000000003" customHeight="1"/>
    <row r="163" ht="39.950000000000003" customHeight="1"/>
    <row r="164" ht="39.950000000000003" customHeight="1"/>
    <row r="165" ht="39.950000000000003" customHeight="1"/>
    <row r="166" ht="39.950000000000003" customHeight="1"/>
    <row r="167" ht="39.950000000000003" customHeight="1"/>
    <row r="168" ht="39.950000000000003" customHeight="1"/>
    <row r="169" ht="39.950000000000003" customHeight="1"/>
    <row r="170" ht="39.950000000000003" customHeight="1"/>
    <row r="171" ht="39.950000000000003" customHeight="1"/>
    <row r="172" ht="39.950000000000003" customHeight="1"/>
    <row r="173" ht="39.950000000000003" customHeight="1"/>
    <row r="174" ht="39.950000000000003" customHeight="1"/>
    <row r="175" ht="39.950000000000003" customHeight="1"/>
    <row r="176" ht="39.950000000000003" customHeight="1"/>
    <row r="177" ht="39.950000000000003" customHeight="1"/>
    <row r="178" ht="39.950000000000003" customHeight="1"/>
    <row r="179" ht="39.950000000000003" customHeight="1"/>
    <row r="180" ht="39.950000000000003" customHeight="1"/>
    <row r="181" ht="39.950000000000003" customHeight="1"/>
    <row r="182" ht="39.950000000000003" customHeight="1"/>
    <row r="183" ht="39.950000000000003" customHeight="1"/>
    <row r="184" ht="39.950000000000003" customHeight="1"/>
    <row r="185" ht="39.950000000000003" customHeight="1"/>
    <row r="186" ht="39.950000000000003" customHeight="1"/>
    <row r="187" ht="39.950000000000003" customHeight="1"/>
    <row r="188" ht="39.950000000000003" customHeight="1"/>
    <row r="189" ht="39.950000000000003" customHeight="1"/>
    <row r="190" ht="39.950000000000003" customHeight="1"/>
    <row r="191" ht="39.950000000000003" customHeight="1"/>
    <row r="192" ht="39.950000000000003" customHeight="1"/>
    <row r="193" ht="39.950000000000003" customHeight="1"/>
    <row r="194" ht="39.950000000000003" customHeight="1"/>
    <row r="195" ht="39.950000000000003" customHeight="1"/>
    <row r="196" ht="39.950000000000003" customHeight="1"/>
    <row r="197" ht="39.950000000000003" customHeight="1"/>
    <row r="198" ht="39.950000000000003" customHeight="1"/>
    <row r="199" ht="39.950000000000003" customHeight="1"/>
    <row r="200" ht="39.950000000000003" customHeight="1"/>
    <row r="201" ht="39.950000000000003" customHeight="1"/>
    <row r="202" ht="39.950000000000003" customHeight="1"/>
    <row r="203" ht="39.950000000000003" customHeight="1"/>
    <row r="204" ht="39.950000000000003" customHeight="1"/>
    <row r="205" ht="39.950000000000003" customHeight="1"/>
    <row r="206" ht="39.950000000000003" customHeight="1"/>
    <row r="207" ht="39.950000000000003" customHeight="1"/>
    <row r="208" ht="39.950000000000003" customHeight="1"/>
    <row r="209" ht="39.950000000000003" customHeight="1"/>
    <row r="210" ht="39.950000000000003" customHeight="1"/>
    <row r="211" ht="39.950000000000003" customHeight="1"/>
    <row r="212" ht="39.950000000000003" customHeight="1"/>
    <row r="213" ht="39.950000000000003" customHeight="1"/>
    <row r="214" ht="39.950000000000003" customHeight="1"/>
    <row r="215" ht="39.950000000000003" customHeight="1"/>
    <row r="216" ht="39.950000000000003" customHeight="1"/>
    <row r="217" ht="39.950000000000003" customHeight="1"/>
    <row r="218" ht="39.950000000000003" customHeight="1"/>
    <row r="219" ht="39.950000000000003" customHeight="1"/>
    <row r="220" ht="39.950000000000003" customHeight="1"/>
    <row r="221" ht="39.950000000000003" customHeight="1"/>
    <row r="222" ht="39.950000000000003" customHeight="1"/>
    <row r="223" ht="39.950000000000003" customHeight="1"/>
    <row r="224" ht="39.950000000000003" customHeight="1"/>
    <row r="225" ht="39.950000000000003" customHeight="1"/>
    <row r="226" ht="39.950000000000003" customHeight="1"/>
    <row r="227" ht="39.950000000000003" customHeight="1"/>
    <row r="228" ht="39.950000000000003" customHeight="1"/>
    <row r="229" ht="39.950000000000003" customHeight="1"/>
    <row r="230" ht="39.950000000000003" customHeight="1"/>
    <row r="231" ht="39.950000000000003" customHeight="1"/>
    <row r="232" ht="39.950000000000003" customHeight="1"/>
    <row r="233" ht="39.950000000000003" customHeight="1"/>
    <row r="234" ht="39.950000000000003" customHeight="1"/>
    <row r="235" ht="39.950000000000003" customHeight="1"/>
    <row r="236" ht="39.950000000000003" customHeight="1"/>
    <row r="237" ht="39.950000000000003" customHeight="1"/>
    <row r="238" ht="39.950000000000003" customHeight="1"/>
    <row r="239" ht="39.950000000000003" customHeight="1"/>
    <row r="240" ht="39.950000000000003" customHeight="1"/>
    <row r="241" ht="39.950000000000003" customHeight="1"/>
    <row r="242" ht="39.950000000000003" customHeight="1"/>
    <row r="243" ht="39.950000000000003" customHeight="1"/>
    <row r="244" ht="39.950000000000003" customHeight="1"/>
    <row r="245" ht="39.950000000000003" customHeight="1"/>
    <row r="246" ht="39.950000000000003" customHeight="1"/>
    <row r="247" ht="39.950000000000003" customHeight="1"/>
    <row r="248" ht="39.950000000000003" customHeight="1"/>
    <row r="249" ht="39.950000000000003" customHeight="1"/>
    <row r="250" ht="39.950000000000003" customHeight="1"/>
    <row r="251" ht="39.950000000000003" customHeight="1"/>
    <row r="252" ht="39.950000000000003" customHeight="1"/>
    <row r="253" ht="39.950000000000003" customHeight="1"/>
    <row r="254" ht="39.950000000000003" customHeight="1"/>
    <row r="255" ht="39.950000000000003" customHeight="1"/>
    <row r="256" ht="39.950000000000003" customHeight="1"/>
    <row r="257" ht="39.950000000000003" customHeight="1"/>
    <row r="258" ht="39.950000000000003" customHeight="1"/>
    <row r="259" ht="39.950000000000003" customHeight="1"/>
    <row r="260" ht="39.950000000000003" customHeight="1"/>
    <row r="261" ht="39.950000000000003" customHeight="1"/>
    <row r="262" ht="39.950000000000003" customHeight="1"/>
    <row r="263" ht="39.950000000000003" customHeight="1"/>
    <row r="264" ht="39.950000000000003" customHeight="1"/>
    <row r="265" ht="39.950000000000003" customHeight="1"/>
    <row r="266" ht="39.950000000000003" customHeight="1"/>
    <row r="267" ht="39.950000000000003" customHeight="1"/>
    <row r="268" ht="39.950000000000003" customHeight="1"/>
    <row r="269" ht="39.950000000000003" customHeight="1"/>
    <row r="270" ht="39.950000000000003" customHeight="1"/>
    <row r="271" ht="39.950000000000003" customHeight="1"/>
    <row r="272" ht="39.950000000000003" customHeight="1"/>
    <row r="273" ht="39.950000000000003" customHeight="1"/>
    <row r="274" ht="39.950000000000003" customHeight="1"/>
    <row r="275" ht="39.950000000000003" customHeight="1"/>
    <row r="276" ht="39.950000000000003" customHeight="1"/>
    <row r="277" ht="39.950000000000003" customHeight="1"/>
    <row r="278" ht="39.950000000000003" customHeight="1"/>
    <row r="279" ht="39.950000000000003" customHeight="1"/>
    <row r="280" ht="39.950000000000003" customHeight="1"/>
    <row r="281" ht="39.950000000000003" customHeight="1"/>
    <row r="282" ht="39.950000000000003" customHeight="1"/>
    <row r="283" ht="39.950000000000003" customHeight="1"/>
    <row r="284" ht="39.950000000000003" customHeight="1"/>
    <row r="285" ht="39.950000000000003" customHeight="1"/>
    <row r="286" ht="39.950000000000003" customHeight="1"/>
    <row r="287" ht="39.950000000000003" customHeight="1"/>
    <row r="288" ht="39.950000000000003" customHeight="1"/>
    <row r="289" ht="39.950000000000003" customHeight="1"/>
    <row r="290" ht="39.950000000000003" customHeight="1"/>
    <row r="291" ht="39.950000000000003" customHeight="1"/>
    <row r="292" ht="39.950000000000003" customHeight="1"/>
    <row r="293" ht="39.950000000000003" customHeight="1"/>
    <row r="294" ht="39.950000000000003" customHeight="1"/>
    <row r="295" ht="39.950000000000003" customHeight="1"/>
    <row r="296" ht="39.950000000000003" customHeight="1"/>
    <row r="297" ht="39.950000000000003" customHeight="1"/>
    <row r="298" ht="39.950000000000003" customHeight="1"/>
    <row r="299" ht="39.950000000000003" customHeight="1"/>
    <row r="300" ht="39.950000000000003" customHeight="1"/>
    <row r="301" ht="39.950000000000003" customHeight="1"/>
    <row r="302" ht="39.950000000000003" customHeight="1"/>
    <row r="303" ht="39.950000000000003" customHeight="1"/>
    <row r="304" ht="39.950000000000003" customHeight="1"/>
    <row r="305" ht="39.950000000000003" customHeight="1"/>
    <row r="306" ht="39.950000000000003" customHeight="1"/>
    <row r="307" ht="39.950000000000003" customHeight="1"/>
    <row r="308" ht="39.950000000000003" customHeight="1"/>
    <row r="309" ht="39.950000000000003" customHeight="1"/>
    <row r="310" ht="39.950000000000003" customHeight="1"/>
    <row r="311" ht="39.950000000000003" customHeight="1"/>
    <row r="312" ht="39.950000000000003" customHeight="1"/>
    <row r="313" ht="39.950000000000003" customHeight="1"/>
    <row r="314" ht="39.950000000000003" customHeight="1"/>
    <row r="315" ht="39.950000000000003" customHeight="1"/>
    <row r="316" ht="39.950000000000003" customHeight="1"/>
    <row r="317" ht="39.950000000000003" customHeight="1"/>
    <row r="318" ht="39.950000000000003" customHeight="1"/>
    <row r="319" ht="39.950000000000003" customHeight="1"/>
    <row r="320" ht="39.950000000000003" customHeight="1"/>
    <row r="321" ht="39.950000000000003" customHeight="1"/>
    <row r="322" ht="39.950000000000003" customHeight="1"/>
    <row r="323" ht="39.950000000000003" customHeight="1"/>
    <row r="324" ht="39.950000000000003" customHeight="1"/>
    <row r="325" ht="39.950000000000003" customHeight="1"/>
    <row r="326" ht="39.950000000000003" customHeight="1"/>
    <row r="327" ht="39.950000000000003" customHeight="1"/>
    <row r="328" ht="39.950000000000003" customHeight="1"/>
    <row r="329" ht="39.950000000000003" customHeight="1"/>
    <row r="330" ht="39.950000000000003" customHeight="1"/>
    <row r="331" ht="39.950000000000003" customHeight="1"/>
    <row r="332" ht="39.950000000000003" customHeight="1"/>
    <row r="333" ht="39.950000000000003" customHeight="1"/>
    <row r="334" ht="39.950000000000003" customHeight="1"/>
    <row r="335" ht="39.950000000000003" customHeight="1"/>
    <row r="336" ht="39.950000000000003" customHeight="1"/>
    <row r="337" ht="39.950000000000003" customHeight="1"/>
    <row r="338" ht="39.950000000000003" customHeight="1"/>
    <row r="339" ht="39.950000000000003" customHeight="1"/>
    <row r="340" ht="39.950000000000003" customHeight="1"/>
    <row r="341" ht="39.950000000000003" customHeight="1"/>
    <row r="342" ht="39.950000000000003" customHeight="1"/>
    <row r="343" ht="39.950000000000003" customHeight="1"/>
    <row r="344" ht="39.950000000000003" customHeight="1"/>
    <row r="345" ht="39.950000000000003" customHeight="1"/>
    <row r="346" ht="39.950000000000003" customHeight="1"/>
    <row r="347" ht="39.950000000000003" customHeight="1"/>
    <row r="348" ht="39.950000000000003" customHeight="1"/>
    <row r="349" ht="39.950000000000003" customHeight="1"/>
    <row r="350" ht="39.950000000000003" customHeight="1"/>
    <row r="351" ht="39.950000000000003" customHeight="1"/>
    <row r="352" ht="39.950000000000003" customHeight="1"/>
    <row r="353" ht="39.950000000000003" customHeight="1"/>
    <row r="354" ht="39.950000000000003" customHeight="1"/>
    <row r="355" ht="39.950000000000003" customHeight="1"/>
    <row r="356" ht="39.950000000000003" customHeight="1"/>
    <row r="357" ht="39.950000000000003" customHeight="1"/>
    <row r="358" ht="39.950000000000003" customHeight="1"/>
    <row r="359" ht="39.950000000000003" customHeight="1"/>
    <row r="360" ht="39.950000000000003" customHeight="1"/>
    <row r="361" ht="39.950000000000003" customHeight="1"/>
    <row r="362" ht="39.950000000000003" customHeight="1"/>
    <row r="363" ht="39.950000000000003" customHeight="1"/>
    <row r="364" ht="39.950000000000003" customHeight="1"/>
    <row r="365" ht="39.950000000000003" customHeight="1"/>
    <row r="366" ht="39.950000000000003" customHeight="1"/>
    <row r="367" ht="39.950000000000003" customHeight="1"/>
    <row r="368" ht="39.950000000000003" customHeight="1"/>
    <row r="369" ht="39.950000000000003" customHeight="1"/>
    <row r="370" ht="39.950000000000003" customHeight="1"/>
    <row r="371" ht="39.950000000000003" customHeight="1"/>
    <row r="372" ht="39.950000000000003" customHeight="1"/>
    <row r="373" ht="39.950000000000003" customHeight="1"/>
    <row r="374" ht="39.950000000000003" customHeight="1"/>
    <row r="375" ht="39.950000000000003" customHeight="1"/>
    <row r="376" ht="39.950000000000003" customHeight="1"/>
    <row r="377" ht="39.950000000000003" customHeight="1"/>
    <row r="378" ht="39.950000000000003" customHeight="1"/>
    <row r="379" ht="39.950000000000003" customHeight="1"/>
    <row r="380" ht="39.950000000000003" customHeight="1"/>
    <row r="381" ht="39.950000000000003" customHeight="1"/>
    <row r="382" ht="39.950000000000003" customHeight="1"/>
    <row r="383" ht="39.950000000000003" customHeight="1"/>
    <row r="384" ht="39.950000000000003" customHeight="1"/>
    <row r="385" ht="39.950000000000003" customHeight="1"/>
    <row r="386" ht="39.950000000000003" customHeight="1"/>
    <row r="387" ht="39.950000000000003" customHeight="1"/>
    <row r="388" ht="39.950000000000003" customHeight="1"/>
    <row r="389" ht="39.950000000000003" customHeight="1"/>
    <row r="390" ht="39.950000000000003" customHeight="1"/>
    <row r="391" ht="39.950000000000003" customHeight="1"/>
    <row r="392" ht="39.950000000000003" customHeight="1"/>
    <row r="393" ht="39.950000000000003" customHeight="1"/>
    <row r="394" ht="39.950000000000003" customHeight="1"/>
    <row r="395" ht="39.950000000000003" customHeight="1"/>
    <row r="396" ht="39.950000000000003" customHeight="1"/>
    <row r="397" ht="39.950000000000003" customHeight="1"/>
    <row r="398" ht="39.950000000000003" customHeight="1"/>
    <row r="399" ht="39.950000000000003" customHeight="1"/>
    <row r="400" ht="39.950000000000003" customHeight="1"/>
    <row r="401" ht="39.950000000000003" customHeight="1"/>
    <row r="402" ht="39.950000000000003" customHeight="1"/>
    <row r="403" ht="39.950000000000003" customHeight="1"/>
    <row r="404" ht="39.950000000000003" customHeight="1"/>
    <row r="405" ht="39.950000000000003" customHeight="1"/>
    <row r="406" ht="39.950000000000003" customHeight="1"/>
    <row r="407" ht="39.950000000000003" customHeight="1"/>
    <row r="408" ht="39.950000000000003" customHeight="1"/>
    <row r="409" ht="39.950000000000003" customHeight="1"/>
    <row r="410" ht="39.950000000000003" customHeight="1"/>
    <row r="411" ht="39.950000000000003" customHeight="1"/>
    <row r="412" ht="39.950000000000003" customHeight="1"/>
    <row r="413" ht="39.950000000000003" customHeight="1"/>
    <row r="414" ht="39.950000000000003" customHeight="1"/>
    <row r="415" ht="39.950000000000003" customHeight="1"/>
    <row r="416" ht="39.950000000000003" customHeight="1"/>
    <row r="417" ht="39.950000000000003" customHeight="1"/>
    <row r="418" ht="39.950000000000003" customHeight="1"/>
    <row r="419" ht="39.950000000000003" customHeight="1"/>
    <row r="420" ht="39.950000000000003" customHeight="1"/>
    <row r="421" ht="39.950000000000003" customHeight="1"/>
    <row r="422" ht="39.950000000000003" customHeight="1"/>
    <row r="423" ht="39.950000000000003" customHeight="1"/>
    <row r="424" ht="39.950000000000003" customHeight="1"/>
    <row r="425" ht="39.950000000000003" customHeight="1"/>
    <row r="426" ht="39.950000000000003" customHeight="1"/>
    <row r="427" ht="39.950000000000003" customHeight="1"/>
    <row r="428" ht="39.950000000000003" customHeight="1"/>
    <row r="429" ht="39.950000000000003" customHeight="1"/>
    <row r="430" ht="39.950000000000003" customHeight="1"/>
    <row r="431" ht="39.950000000000003" customHeight="1"/>
    <row r="432" ht="39.950000000000003" customHeight="1"/>
    <row r="433" ht="39.950000000000003" customHeight="1"/>
    <row r="434" ht="39.950000000000003" customHeight="1"/>
    <row r="435" ht="39.950000000000003" customHeight="1"/>
    <row r="436" ht="39.950000000000003" customHeight="1"/>
    <row r="437" ht="39.950000000000003" customHeight="1"/>
    <row r="438" ht="39.950000000000003" customHeight="1"/>
    <row r="439" ht="39.950000000000003" customHeight="1"/>
    <row r="440" ht="39.950000000000003" customHeight="1"/>
    <row r="441" ht="39.950000000000003" customHeight="1"/>
    <row r="442" ht="39.950000000000003" customHeight="1"/>
    <row r="443" ht="39.950000000000003" customHeight="1"/>
    <row r="444" ht="39.950000000000003" customHeight="1"/>
    <row r="445" ht="39.950000000000003" customHeight="1"/>
    <row r="446" ht="39.950000000000003" customHeight="1"/>
    <row r="447" ht="39.950000000000003" customHeight="1"/>
    <row r="448" ht="39.950000000000003" customHeight="1"/>
    <row r="449" ht="39.950000000000003" customHeight="1"/>
    <row r="450" ht="39.950000000000003" customHeight="1"/>
    <row r="451" ht="39.950000000000003" customHeight="1"/>
    <row r="452" ht="39.950000000000003" customHeight="1"/>
    <row r="453" ht="39.950000000000003" customHeight="1"/>
    <row r="454" ht="39.950000000000003" customHeight="1"/>
    <row r="455" ht="39.950000000000003" customHeight="1"/>
    <row r="456" ht="39.950000000000003" customHeight="1"/>
    <row r="457" ht="39.950000000000003" customHeight="1"/>
    <row r="458" ht="39.950000000000003" customHeight="1"/>
    <row r="459" ht="39.950000000000003" customHeight="1"/>
    <row r="460" ht="39.950000000000003" customHeight="1"/>
    <row r="461" ht="39.950000000000003" customHeight="1"/>
    <row r="462" ht="39.950000000000003" customHeight="1"/>
    <row r="463" ht="39.950000000000003" customHeight="1"/>
    <row r="464" ht="39.950000000000003" customHeight="1"/>
    <row r="465" ht="39.950000000000003" customHeight="1"/>
    <row r="466" ht="39.950000000000003" customHeight="1"/>
    <row r="467" ht="39.950000000000003" customHeight="1"/>
    <row r="468" ht="39.950000000000003" customHeight="1"/>
    <row r="469" ht="39.950000000000003" customHeight="1"/>
    <row r="470" ht="39.950000000000003" customHeight="1"/>
    <row r="471" ht="39.950000000000003" customHeight="1"/>
    <row r="472" ht="39.950000000000003" customHeight="1"/>
    <row r="473" ht="39.950000000000003" customHeight="1"/>
    <row r="474" ht="39.950000000000003" customHeight="1"/>
    <row r="475" ht="39.950000000000003" customHeight="1"/>
    <row r="476" ht="39.950000000000003" customHeight="1"/>
    <row r="477" ht="39.950000000000003" customHeight="1"/>
    <row r="478" ht="39.950000000000003" customHeight="1"/>
    <row r="479" ht="39.950000000000003" customHeight="1"/>
    <row r="480" ht="39.950000000000003" customHeight="1"/>
    <row r="481" ht="39.950000000000003" customHeight="1"/>
    <row r="482" ht="39.950000000000003" customHeight="1"/>
    <row r="483" ht="39.950000000000003" customHeight="1"/>
    <row r="484" ht="39.950000000000003" customHeight="1"/>
    <row r="485" ht="39.950000000000003" customHeight="1"/>
    <row r="486" ht="39.950000000000003" customHeight="1"/>
    <row r="487" ht="39.950000000000003" customHeight="1"/>
    <row r="488" ht="39.950000000000003" customHeight="1"/>
    <row r="489" ht="39.950000000000003" customHeight="1"/>
    <row r="490" ht="39.950000000000003" customHeight="1"/>
    <row r="491" ht="39.950000000000003" customHeight="1"/>
    <row r="492" ht="39.950000000000003" customHeight="1"/>
    <row r="493" ht="39.950000000000003" customHeight="1"/>
    <row r="494" ht="39.950000000000003" customHeight="1"/>
    <row r="495" ht="39.950000000000003" customHeight="1"/>
    <row r="496" ht="39.950000000000003" customHeight="1"/>
    <row r="497" ht="39.950000000000003" customHeight="1"/>
    <row r="498" ht="39.950000000000003" customHeight="1"/>
    <row r="499" ht="39.950000000000003" customHeight="1"/>
    <row r="500" ht="39.950000000000003" customHeight="1"/>
    <row r="501" ht="39.950000000000003" customHeight="1"/>
    <row r="502" ht="39.950000000000003" customHeight="1"/>
    <row r="503" ht="39.950000000000003" customHeight="1"/>
    <row r="504" ht="39.950000000000003" customHeight="1"/>
    <row r="505" ht="39.950000000000003" customHeight="1"/>
    <row r="506" ht="39.950000000000003" customHeight="1"/>
    <row r="507" ht="39.950000000000003" customHeight="1"/>
    <row r="508" ht="39.950000000000003" customHeight="1"/>
    <row r="509" ht="39.950000000000003" customHeight="1"/>
    <row r="510" ht="39.950000000000003" customHeight="1"/>
    <row r="511" ht="39.950000000000003" customHeight="1"/>
    <row r="512" ht="39.950000000000003" customHeight="1"/>
    <row r="513" ht="39.950000000000003" customHeight="1"/>
    <row r="514" ht="39.950000000000003" customHeight="1"/>
    <row r="515" ht="39.950000000000003" customHeight="1"/>
    <row r="516" ht="39.950000000000003" customHeight="1"/>
    <row r="517" ht="39.950000000000003" customHeight="1"/>
    <row r="518" ht="39.950000000000003" customHeight="1"/>
    <row r="519" ht="39.950000000000003" customHeight="1"/>
    <row r="520" ht="39.950000000000003" customHeight="1"/>
    <row r="521" ht="39.950000000000003" customHeight="1"/>
    <row r="522" ht="39.950000000000003" customHeight="1"/>
    <row r="523" ht="39.950000000000003" customHeight="1"/>
    <row r="524" ht="39.950000000000003" customHeight="1"/>
    <row r="525" ht="39.950000000000003" customHeight="1"/>
    <row r="526" ht="39.950000000000003" customHeight="1"/>
    <row r="527" ht="39.950000000000003" customHeight="1"/>
    <row r="528" ht="39.950000000000003" customHeight="1"/>
    <row r="529" ht="39.950000000000003" customHeight="1"/>
    <row r="530" ht="39.950000000000003" customHeight="1"/>
    <row r="531" ht="39.950000000000003" customHeight="1"/>
    <row r="532" ht="39.950000000000003" customHeight="1"/>
    <row r="533" ht="39.950000000000003" customHeight="1"/>
    <row r="534" ht="39.950000000000003" customHeight="1"/>
    <row r="535" ht="39.950000000000003" customHeight="1"/>
    <row r="536" ht="39.950000000000003" customHeight="1"/>
    <row r="537" ht="39.950000000000003" customHeight="1"/>
    <row r="538" ht="39.950000000000003" customHeight="1"/>
    <row r="539" ht="39.950000000000003" customHeight="1"/>
    <row r="540" ht="39.950000000000003" customHeight="1"/>
    <row r="541" ht="39.950000000000003" customHeight="1"/>
    <row r="542" ht="39.950000000000003" customHeight="1"/>
    <row r="543" ht="39.950000000000003" customHeight="1"/>
    <row r="544" ht="39.950000000000003" customHeight="1"/>
    <row r="545" ht="39.950000000000003" customHeight="1"/>
    <row r="546" ht="39.950000000000003" customHeight="1"/>
    <row r="547" ht="39.950000000000003" customHeight="1"/>
    <row r="548" ht="39.950000000000003" customHeight="1"/>
    <row r="549" ht="39.950000000000003" customHeight="1"/>
    <row r="550" ht="39.950000000000003" customHeight="1"/>
    <row r="551" ht="39.950000000000003" customHeight="1"/>
    <row r="552" ht="39.950000000000003" customHeight="1"/>
    <row r="553" ht="39.950000000000003" customHeight="1"/>
    <row r="554" ht="39.950000000000003" customHeight="1"/>
    <row r="555" ht="39.950000000000003" customHeight="1"/>
    <row r="556" ht="39.950000000000003" customHeight="1"/>
    <row r="557" ht="39.950000000000003" customHeight="1"/>
    <row r="558" ht="39.950000000000003" customHeight="1"/>
    <row r="559" ht="39.950000000000003" customHeight="1"/>
    <row r="560" ht="39.950000000000003" customHeight="1"/>
    <row r="561" ht="39.950000000000003" customHeight="1"/>
    <row r="562" ht="39.950000000000003" customHeight="1"/>
    <row r="563" ht="39.950000000000003" customHeight="1"/>
    <row r="564" ht="39.950000000000003" customHeight="1"/>
    <row r="565" ht="39.950000000000003" customHeight="1"/>
    <row r="566" ht="39.950000000000003" customHeight="1"/>
    <row r="567" ht="39.950000000000003" customHeight="1"/>
    <row r="568" ht="39.950000000000003" customHeight="1"/>
    <row r="569" ht="39.950000000000003" customHeight="1"/>
    <row r="570" ht="39.950000000000003" customHeight="1"/>
    <row r="571" ht="39.950000000000003" customHeight="1"/>
    <row r="572" ht="39.950000000000003" customHeight="1"/>
    <row r="573" ht="39.950000000000003" customHeight="1"/>
    <row r="574" ht="39.950000000000003" customHeight="1"/>
    <row r="575" ht="39.950000000000003" customHeight="1"/>
    <row r="576" ht="39.950000000000003" customHeight="1"/>
    <row r="577" ht="39.950000000000003" customHeight="1"/>
    <row r="578" ht="39.950000000000003" customHeight="1"/>
    <row r="579" ht="39.950000000000003" customHeight="1"/>
    <row r="580" ht="39.950000000000003" customHeight="1"/>
    <row r="581" ht="39.950000000000003" customHeight="1"/>
    <row r="582" ht="39.950000000000003" customHeight="1"/>
    <row r="583" ht="39.950000000000003" customHeight="1"/>
    <row r="584" ht="39.950000000000003" customHeight="1"/>
    <row r="585" ht="39.950000000000003" customHeight="1"/>
    <row r="586" ht="39.950000000000003" customHeight="1"/>
    <row r="587" ht="39.950000000000003" customHeight="1"/>
    <row r="588" ht="39.950000000000003" customHeight="1"/>
    <row r="589" ht="39.950000000000003" customHeight="1"/>
    <row r="590" ht="39.950000000000003" customHeight="1"/>
    <row r="591" ht="39.950000000000003" customHeight="1"/>
    <row r="592" ht="39.950000000000003" customHeight="1"/>
    <row r="593" ht="39.950000000000003" customHeight="1"/>
    <row r="594" ht="39.950000000000003" customHeight="1"/>
    <row r="595" ht="39.950000000000003" customHeight="1"/>
    <row r="596" ht="39.950000000000003" customHeight="1"/>
    <row r="597" ht="39.950000000000003" customHeight="1"/>
    <row r="598" ht="39.950000000000003" customHeight="1"/>
    <row r="599" ht="39.950000000000003" customHeight="1"/>
    <row r="600" ht="39.950000000000003" customHeight="1"/>
    <row r="601" ht="39.950000000000003" customHeight="1"/>
    <row r="602" ht="39.950000000000003" customHeight="1"/>
    <row r="603" ht="39.950000000000003" customHeight="1"/>
    <row r="604" ht="39.950000000000003" customHeight="1"/>
    <row r="605" ht="39.950000000000003" customHeight="1"/>
    <row r="606" ht="39.950000000000003" customHeight="1"/>
    <row r="607" ht="39.950000000000003" customHeight="1"/>
    <row r="608" ht="39.950000000000003" customHeight="1"/>
    <row r="609" ht="39.950000000000003" customHeight="1"/>
    <row r="610" ht="39.950000000000003" customHeight="1"/>
    <row r="611" ht="39.950000000000003" customHeight="1"/>
    <row r="612" ht="39.950000000000003" customHeight="1"/>
    <row r="613" ht="39.950000000000003" customHeight="1"/>
    <row r="614" ht="39.950000000000003" customHeight="1"/>
    <row r="615" ht="39.950000000000003" customHeight="1"/>
    <row r="616" ht="39.950000000000003" customHeight="1"/>
    <row r="617" ht="39.950000000000003" customHeight="1"/>
    <row r="618" ht="39.950000000000003" customHeight="1"/>
    <row r="619" ht="39.950000000000003" customHeight="1"/>
    <row r="620" ht="39.950000000000003" customHeight="1"/>
    <row r="621" ht="39.950000000000003" customHeight="1"/>
    <row r="622" ht="39.950000000000003" customHeight="1"/>
    <row r="623" ht="39.950000000000003" customHeight="1"/>
    <row r="624" ht="39.950000000000003" customHeight="1"/>
    <row r="625" ht="39.950000000000003" customHeight="1"/>
    <row r="626" ht="39.950000000000003" customHeight="1"/>
    <row r="627" ht="39.950000000000003" customHeight="1"/>
    <row r="628" ht="39.950000000000003" customHeight="1"/>
    <row r="629" ht="39.950000000000003" customHeight="1"/>
    <row r="630" ht="39.950000000000003" customHeight="1"/>
    <row r="631" ht="39.950000000000003" customHeight="1"/>
    <row r="632" ht="39.950000000000003" customHeight="1"/>
    <row r="633" ht="39.950000000000003" customHeight="1"/>
    <row r="634" ht="39.950000000000003" customHeight="1"/>
    <row r="635" ht="39.950000000000003" customHeight="1"/>
    <row r="636" ht="39.950000000000003" customHeight="1"/>
    <row r="637" ht="39.950000000000003" customHeight="1"/>
    <row r="638" ht="39.950000000000003" customHeight="1"/>
    <row r="639" ht="39.950000000000003" customHeight="1"/>
    <row r="640" ht="39.950000000000003" customHeight="1"/>
    <row r="641" ht="39.950000000000003" customHeight="1"/>
    <row r="642" ht="39.950000000000003" customHeight="1"/>
    <row r="643" ht="39.950000000000003" customHeight="1"/>
    <row r="644" ht="39.950000000000003" customHeight="1"/>
    <row r="645" ht="39.950000000000003" customHeight="1"/>
    <row r="646" ht="39.950000000000003" customHeight="1"/>
    <row r="647" ht="39.950000000000003" customHeight="1"/>
    <row r="648" ht="39.950000000000003" customHeight="1"/>
    <row r="649" ht="39.950000000000003" customHeight="1"/>
  </sheetData>
  <mergeCells count="30">
    <mergeCell ref="A28:A30"/>
    <mergeCell ref="B28:B30"/>
    <mergeCell ref="AD1:AD2"/>
    <mergeCell ref="A2:L2"/>
    <mergeCell ref="A4:A13"/>
    <mergeCell ref="B4:B13"/>
    <mergeCell ref="A14:A18"/>
    <mergeCell ref="B14:B18"/>
    <mergeCell ref="AA1:AA2"/>
    <mergeCell ref="T1:T2"/>
    <mergeCell ref="A1:C1"/>
    <mergeCell ref="M1:M2"/>
    <mergeCell ref="N1:N2"/>
    <mergeCell ref="D1:I1"/>
    <mergeCell ref="J1:L1"/>
    <mergeCell ref="A21:A27"/>
    <mergeCell ref="B21:B27"/>
    <mergeCell ref="AB1:AB2"/>
    <mergeCell ref="AC1:AC2"/>
    <mergeCell ref="U1:U2"/>
    <mergeCell ref="V1:V2"/>
    <mergeCell ref="W1:W2"/>
    <mergeCell ref="X1:X2"/>
    <mergeCell ref="Y1:Y2"/>
    <mergeCell ref="Z1:Z2"/>
    <mergeCell ref="O1:O2"/>
    <mergeCell ref="P1:P2"/>
    <mergeCell ref="Q1:Q2"/>
    <mergeCell ref="R1:R2"/>
    <mergeCell ref="S1:S2"/>
  </mergeCells>
  <conditionalFormatting sqref="M4:X30">
    <cfRule type="cellIs" dxfId="12" priority="1" stopIfTrue="1" operator="greaterThan">
      <formula>0</formula>
    </cfRule>
    <cfRule type="cellIs" dxfId="11" priority="2" stopIfTrue="1" operator="greaterThan">
      <formula>0</formula>
    </cfRule>
    <cfRule type="cellIs" dxfId="10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D31"/>
  <sheetViews>
    <sheetView zoomScale="89" zoomScaleNormal="89" workbookViewId="0">
      <selection activeCell="N8" sqref="N8"/>
    </sheetView>
  </sheetViews>
  <sheetFormatPr defaultColWidth="9.7109375" defaultRowHeight="39.950000000000003" customHeight="1"/>
  <cols>
    <col min="1" max="1" width="7" style="35" customWidth="1"/>
    <col min="2" max="2" width="38.5703125" style="1" customWidth="1"/>
    <col min="3" max="3" width="9.5703125" style="34" customWidth="1"/>
    <col min="4" max="4" width="55.28515625" style="42" customWidth="1"/>
    <col min="5" max="6" width="19.42578125" style="43" customWidth="1"/>
    <col min="7" max="7" width="10" style="1" customWidth="1"/>
    <col min="8" max="8" width="16.7109375" style="1" customWidth="1"/>
    <col min="9" max="9" width="14.85546875" style="29" bestFit="1" customWidth="1"/>
    <col min="10" max="10" width="13.85546875" style="4" customWidth="1"/>
    <col min="11" max="11" width="13.28515625" style="28" customWidth="1"/>
    <col min="12" max="12" width="12.5703125" style="5" customWidth="1"/>
    <col min="13" max="24" width="13.7109375" style="6" customWidth="1"/>
    <col min="25" max="30" width="13.7109375" style="2" customWidth="1"/>
    <col min="31" max="16384" width="9.7109375" style="2"/>
  </cols>
  <sheetData>
    <row r="1" spans="1:30" ht="39.950000000000003" customHeight="1">
      <c r="A1" s="101" t="s">
        <v>28</v>
      </c>
      <c r="B1" s="101"/>
      <c r="C1" s="101"/>
      <c r="D1" s="101" t="s">
        <v>30</v>
      </c>
      <c r="E1" s="101"/>
      <c r="F1" s="101"/>
      <c r="G1" s="101"/>
      <c r="H1" s="101"/>
      <c r="I1" s="101"/>
      <c r="J1" s="101" t="s">
        <v>29</v>
      </c>
      <c r="K1" s="101"/>
      <c r="L1" s="101"/>
      <c r="M1" s="99" t="s">
        <v>27</v>
      </c>
      <c r="N1" s="99" t="s">
        <v>27</v>
      </c>
      <c r="O1" s="99" t="s">
        <v>27</v>
      </c>
      <c r="P1" s="99" t="s">
        <v>27</v>
      </c>
      <c r="Q1" s="99" t="s">
        <v>27</v>
      </c>
      <c r="R1" s="99" t="s">
        <v>27</v>
      </c>
      <c r="S1" s="99" t="s">
        <v>27</v>
      </c>
      <c r="T1" s="99" t="s">
        <v>27</v>
      </c>
      <c r="U1" s="99" t="s">
        <v>27</v>
      </c>
      <c r="V1" s="99" t="s">
        <v>27</v>
      </c>
      <c r="W1" s="99" t="s">
        <v>27</v>
      </c>
      <c r="X1" s="99" t="s">
        <v>27</v>
      </c>
      <c r="Y1" s="99" t="s">
        <v>27</v>
      </c>
      <c r="Z1" s="99" t="s">
        <v>27</v>
      </c>
      <c r="AA1" s="99" t="s">
        <v>27</v>
      </c>
      <c r="AB1" s="99" t="s">
        <v>27</v>
      </c>
      <c r="AC1" s="99" t="s">
        <v>27</v>
      </c>
      <c r="AD1" s="99" t="s">
        <v>27</v>
      </c>
    </row>
    <row r="2" spans="1:30" ht="39.950000000000003" customHeight="1">
      <c r="A2" s="101" t="s">
        <v>14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</row>
    <row r="3" spans="1:30" s="3" customFormat="1" ht="57" customHeight="1">
      <c r="A3" s="36" t="s">
        <v>21</v>
      </c>
      <c r="B3" s="38" t="s">
        <v>15</v>
      </c>
      <c r="C3" s="37" t="s">
        <v>22</v>
      </c>
      <c r="D3" s="37" t="s">
        <v>16</v>
      </c>
      <c r="E3" s="37" t="s">
        <v>17</v>
      </c>
      <c r="F3" s="37" t="s">
        <v>35</v>
      </c>
      <c r="G3" s="38" t="s">
        <v>3</v>
      </c>
      <c r="H3" s="38" t="s">
        <v>18</v>
      </c>
      <c r="I3" s="39" t="s">
        <v>23</v>
      </c>
      <c r="J3" s="38" t="s">
        <v>24</v>
      </c>
      <c r="K3" s="44" t="s">
        <v>0</v>
      </c>
      <c r="L3" s="45" t="s">
        <v>2</v>
      </c>
      <c r="M3" s="24" t="s">
        <v>1</v>
      </c>
      <c r="N3" s="24" t="s">
        <v>1</v>
      </c>
      <c r="O3" s="24" t="s">
        <v>1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</row>
    <row r="4" spans="1:30" ht="39.950000000000003" customHeight="1">
      <c r="A4" s="114">
        <v>1</v>
      </c>
      <c r="B4" s="111" t="s">
        <v>31</v>
      </c>
      <c r="C4" s="52">
        <v>1</v>
      </c>
      <c r="D4" s="53" t="s">
        <v>70</v>
      </c>
      <c r="E4" s="54" t="s">
        <v>36</v>
      </c>
      <c r="F4" s="54" t="s">
        <v>37</v>
      </c>
      <c r="G4" s="40" t="s">
        <v>12</v>
      </c>
      <c r="H4" s="40" t="s">
        <v>25</v>
      </c>
      <c r="I4" s="59">
        <v>4500</v>
      </c>
      <c r="J4" s="19"/>
      <c r="K4" s="25">
        <f t="shared" ref="K4:K30" si="0">J4-(SUM(M4:AD4))</f>
        <v>0</v>
      </c>
      <c r="L4" s="26" t="str">
        <f t="shared" ref="L4:L30" si="1">IF(K4&lt;0,"ATENÇÃO","OK")</f>
        <v>OK</v>
      </c>
      <c r="M4" s="62"/>
      <c r="N4" s="62"/>
      <c r="O4" s="62"/>
      <c r="P4" s="62"/>
      <c r="Q4" s="62"/>
      <c r="R4" s="62"/>
      <c r="S4" s="18"/>
      <c r="T4" s="18"/>
      <c r="U4" s="18"/>
      <c r="V4" s="18"/>
      <c r="W4" s="18"/>
      <c r="X4" s="18"/>
      <c r="Y4" s="32"/>
      <c r="Z4" s="32"/>
      <c r="AA4" s="32"/>
      <c r="AB4" s="32"/>
      <c r="AC4" s="32"/>
      <c r="AD4" s="32"/>
    </row>
    <row r="5" spans="1:30" ht="39.950000000000003" customHeight="1">
      <c r="A5" s="114"/>
      <c r="B5" s="112"/>
      <c r="C5" s="52">
        <v>2</v>
      </c>
      <c r="D5" s="53" t="s">
        <v>71</v>
      </c>
      <c r="E5" s="54" t="s">
        <v>36</v>
      </c>
      <c r="F5" s="54" t="s">
        <v>38</v>
      </c>
      <c r="G5" s="40" t="s">
        <v>12</v>
      </c>
      <c r="H5" s="40" t="s">
        <v>25</v>
      </c>
      <c r="I5" s="59">
        <v>17250</v>
      </c>
      <c r="J5" s="19">
        <v>1</v>
      </c>
      <c r="K5" s="25">
        <f t="shared" si="0"/>
        <v>1</v>
      </c>
      <c r="L5" s="26" t="str">
        <f t="shared" si="1"/>
        <v>OK</v>
      </c>
      <c r="M5" s="62"/>
      <c r="N5" s="62"/>
      <c r="O5" s="62"/>
      <c r="P5" s="62"/>
      <c r="Q5" s="62"/>
      <c r="R5" s="62"/>
      <c r="S5" s="18"/>
      <c r="T5" s="18"/>
      <c r="U5" s="18"/>
      <c r="V5" s="18"/>
      <c r="W5" s="18"/>
      <c r="X5" s="18"/>
      <c r="Y5" s="32"/>
      <c r="Z5" s="32"/>
      <c r="AA5" s="32"/>
      <c r="AB5" s="32"/>
      <c r="AC5" s="32"/>
      <c r="AD5" s="32"/>
    </row>
    <row r="6" spans="1:30" ht="39.950000000000003" customHeight="1">
      <c r="A6" s="114"/>
      <c r="B6" s="112"/>
      <c r="C6" s="52">
        <v>3</v>
      </c>
      <c r="D6" s="53" t="s">
        <v>72</v>
      </c>
      <c r="E6" s="54" t="s">
        <v>36</v>
      </c>
      <c r="F6" s="54" t="s">
        <v>39</v>
      </c>
      <c r="G6" s="40" t="s">
        <v>12</v>
      </c>
      <c r="H6" s="40" t="s">
        <v>25</v>
      </c>
      <c r="I6" s="59">
        <v>9900</v>
      </c>
      <c r="J6" s="19"/>
      <c r="K6" s="25">
        <f t="shared" si="0"/>
        <v>0</v>
      </c>
      <c r="L6" s="26" t="str">
        <f t="shared" si="1"/>
        <v>OK</v>
      </c>
      <c r="M6" s="62"/>
      <c r="N6" s="62"/>
      <c r="O6" s="62"/>
      <c r="P6" s="62"/>
      <c r="Q6" s="62"/>
      <c r="R6" s="62"/>
      <c r="S6" s="18"/>
      <c r="T6" s="18"/>
      <c r="U6" s="18"/>
      <c r="V6" s="18"/>
      <c r="W6" s="18"/>
      <c r="X6" s="18"/>
      <c r="Y6" s="32"/>
      <c r="Z6" s="32"/>
      <c r="AA6" s="32"/>
      <c r="AB6" s="32"/>
      <c r="AC6" s="32"/>
      <c r="AD6" s="32"/>
    </row>
    <row r="7" spans="1:30" ht="39.950000000000003" customHeight="1">
      <c r="A7" s="114"/>
      <c r="B7" s="112"/>
      <c r="C7" s="52">
        <v>4</v>
      </c>
      <c r="D7" s="53" t="s">
        <v>73</v>
      </c>
      <c r="E7" s="54" t="s">
        <v>36</v>
      </c>
      <c r="F7" s="54" t="s">
        <v>40</v>
      </c>
      <c r="G7" s="40" t="s">
        <v>12</v>
      </c>
      <c r="H7" s="40" t="s">
        <v>25</v>
      </c>
      <c r="I7" s="59">
        <v>9950</v>
      </c>
      <c r="J7" s="19"/>
      <c r="K7" s="25">
        <f t="shared" si="0"/>
        <v>0</v>
      </c>
      <c r="L7" s="26" t="str">
        <f t="shared" si="1"/>
        <v>OK</v>
      </c>
      <c r="M7" s="62"/>
      <c r="N7" s="62"/>
      <c r="O7" s="62"/>
      <c r="P7" s="62"/>
      <c r="Q7" s="62"/>
      <c r="R7" s="62"/>
      <c r="S7" s="18"/>
      <c r="T7" s="18"/>
      <c r="U7" s="18"/>
      <c r="V7" s="18"/>
      <c r="W7" s="18"/>
      <c r="X7" s="18"/>
      <c r="Y7" s="32"/>
      <c r="Z7" s="32"/>
      <c r="AA7" s="32"/>
      <c r="AB7" s="32"/>
      <c r="AC7" s="32"/>
      <c r="AD7" s="32"/>
    </row>
    <row r="8" spans="1:30" ht="39.950000000000003" customHeight="1">
      <c r="A8" s="114"/>
      <c r="B8" s="112"/>
      <c r="C8" s="52">
        <v>5</v>
      </c>
      <c r="D8" s="53" t="s">
        <v>74</v>
      </c>
      <c r="E8" s="54" t="s">
        <v>36</v>
      </c>
      <c r="F8" s="54" t="s">
        <v>41</v>
      </c>
      <c r="G8" s="40" t="s">
        <v>12</v>
      </c>
      <c r="H8" s="40" t="s">
        <v>25</v>
      </c>
      <c r="I8" s="59">
        <v>38000</v>
      </c>
      <c r="J8" s="19"/>
      <c r="K8" s="25">
        <f t="shared" si="0"/>
        <v>0</v>
      </c>
      <c r="L8" s="26" t="str">
        <f t="shared" si="1"/>
        <v>OK</v>
      </c>
      <c r="M8" s="62"/>
      <c r="N8" s="62"/>
      <c r="O8" s="62"/>
      <c r="P8" s="62"/>
      <c r="Q8" s="62"/>
      <c r="R8" s="62"/>
      <c r="S8" s="18"/>
      <c r="T8" s="18"/>
      <c r="U8" s="18"/>
      <c r="V8" s="18"/>
      <c r="W8" s="18"/>
      <c r="X8" s="18"/>
      <c r="Y8" s="32"/>
      <c r="Z8" s="32"/>
      <c r="AA8" s="32"/>
      <c r="AB8" s="32"/>
      <c r="AC8" s="32"/>
      <c r="AD8" s="32"/>
    </row>
    <row r="9" spans="1:30" ht="39.950000000000003" customHeight="1">
      <c r="A9" s="114"/>
      <c r="B9" s="112"/>
      <c r="C9" s="52">
        <v>6</v>
      </c>
      <c r="D9" s="53" t="s">
        <v>75</v>
      </c>
      <c r="E9" s="54" t="s">
        <v>36</v>
      </c>
      <c r="F9" s="54" t="s">
        <v>42</v>
      </c>
      <c r="G9" s="40" t="s">
        <v>12</v>
      </c>
      <c r="H9" s="40" t="s">
        <v>25</v>
      </c>
      <c r="I9" s="59">
        <v>12226.29</v>
      </c>
      <c r="J9" s="19"/>
      <c r="K9" s="25">
        <f t="shared" si="0"/>
        <v>0</v>
      </c>
      <c r="L9" s="26" t="str">
        <f t="shared" si="1"/>
        <v>OK</v>
      </c>
      <c r="M9" s="62"/>
      <c r="N9" s="62"/>
      <c r="O9" s="62"/>
      <c r="P9" s="62"/>
      <c r="Q9" s="62"/>
      <c r="R9" s="62"/>
      <c r="S9" s="18"/>
      <c r="T9" s="18"/>
      <c r="U9" s="18"/>
      <c r="V9" s="18"/>
      <c r="W9" s="18"/>
      <c r="X9" s="18"/>
      <c r="Y9" s="32"/>
      <c r="Z9" s="32"/>
      <c r="AA9" s="32"/>
      <c r="AB9" s="32"/>
      <c r="AC9" s="32"/>
      <c r="AD9" s="32"/>
    </row>
    <row r="10" spans="1:30" ht="39.950000000000003" customHeight="1">
      <c r="A10" s="114"/>
      <c r="B10" s="112"/>
      <c r="C10" s="52">
        <v>7</v>
      </c>
      <c r="D10" s="53" t="s">
        <v>76</v>
      </c>
      <c r="E10" s="54" t="s">
        <v>36</v>
      </c>
      <c r="F10" s="54" t="s">
        <v>43</v>
      </c>
      <c r="G10" s="40" t="s">
        <v>12</v>
      </c>
      <c r="H10" s="40" t="s">
        <v>26</v>
      </c>
      <c r="I10" s="59">
        <v>1214</v>
      </c>
      <c r="J10" s="19"/>
      <c r="K10" s="25">
        <f t="shared" si="0"/>
        <v>0</v>
      </c>
      <c r="L10" s="26" t="str">
        <f t="shared" si="1"/>
        <v>OK</v>
      </c>
      <c r="M10" s="62"/>
      <c r="N10" s="62"/>
      <c r="O10" s="62"/>
      <c r="P10" s="62"/>
      <c r="Q10" s="62"/>
      <c r="R10" s="62"/>
      <c r="S10" s="18"/>
      <c r="T10" s="18"/>
      <c r="U10" s="18"/>
      <c r="V10" s="18"/>
      <c r="W10" s="18"/>
      <c r="X10" s="18"/>
      <c r="Y10" s="32"/>
      <c r="Z10" s="32"/>
      <c r="AA10" s="32"/>
      <c r="AB10" s="32"/>
      <c r="AC10" s="32"/>
      <c r="AD10" s="32"/>
    </row>
    <row r="11" spans="1:30" ht="39.950000000000003" customHeight="1">
      <c r="A11" s="114"/>
      <c r="B11" s="112"/>
      <c r="C11" s="52">
        <v>8</v>
      </c>
      <c r="D11" s="53" t="s">
        <v>77</v>
      </c>
      <c r="E11" s="54" t="s">
        <v>36</v>
      </c>
      <c r="F11" s="54" t="s">
        <v>43</v>
      </c>
      <c r="G11" s="40" t="s">
        <v>12</v>
      </c>
      <c r="H11" s="40" t="s">
        <v>26</v>
      </c>
      <c r="I11" s="59">
        <v>1214</v>
      </c>
      <c r="J11" s="19"/>
      <c r="K11" s="25">
        <f t="shared" si="0"/>
        <v>0</v>
      </c>
      <c r="L11" s="26" t="str">
        <f t="shared" si="1"/>
        <v>OK</v>
      </c>
      <c r="M11" s="62"/>
      <c r="N11" s="62"/>
      <c r="O11" s="62"/>
      <c r="P11" s="62"/>
      <c r="Q11" s="62"/>
      <c r="R11" s="62"/>
      <c r="S11" s="18"/>
      <c r="T11" s="18"/>
      <c r="U11" s="18"/>
      <c r="V11" s="18"/>
      <c r="W11" s="18"/>
      <c r="X11" s="18"/>
      <c r="Y11" s="32"/>
      <c r="Z11" s="32"/>
      <c r="AA11" s="32"/>
      <c r="AB11" s="32"/>
      <c r="AC11" s="32"/>
      <c r="AD11" s="32"/>
    </row>
    <row r="12" spans="1:30" ht="39.950000000000003" customHeight="1">
      <c r="A12" s="114"/>
      <c r="B12" s="112"/>
      <c r="C12" s="52">
        <v>9</v>
      </c>
      <c r="D12" s="53" t="s">
        <v>78</v>
      </c>
      <c r="E12" s="54" t="s">
        <v>36</v>
      </c>
      <c r="F12" s="54" t="s">
        <v>44</v>
      </c>
      <c r="G12" s="40" t="s">
        <v>12</v>
      </c>
      <c r="H12" s="40" t="s">
        <v>26</v>
      </c>
      <c r="I12" s="59">
        <v>4320.8599999999997</v>
      </c>
      <c r="J12" s="19"/>
      <c r="K12" s="25">
        <f t="shared" si="0"/>
        <v>0</v>
      </c>
      <c r="L12" s="26" t="str">
        <f t="shared" si="1"/>
        <v>OK</v>
      </c>
      <c r="M12" s="62"/>
      <c r="N12" s="62"/>
      <c r="O12" s="62"/>
      <c r="P12" s="62"/>
      <c r="Q12" s="62"/>
      <c r="R12" s="62"/>
      <c r="S12" s="18"/>
      <c r="T12" s="18"/>
      <c r="U12" s="18"/>
      <c r="V12" s="18"/>
      <c r="W12" s="18"/>
      <c r="X12" s="18"/>
      <c r="Y12" s="32"/>
      <c r="Z12" s="32"/>
      <c r="AA12" s="32"/>
      <c r="AB12" s="32"/>
      <c r="AC12" s="32"/>
      <c r="AD12" s="32"/>
    </row>
    <row r="13" spans="1:30" ht="39.950000000000003" customHeight="1">
      <c r="A13" s="114"/>
      <c r="B13" s="113"/>
      <c r="C13" s="52">
        <v>10</v>
      </c>
      <c r="D13" s="53" t="s">
        <v>79</v>
      </c>
      <c r="E13" s="54" t="s">
        <v>36</v>
      </c>
      <c r="F13" s="54" t="s">
        <v>45</v>
      </c>
      <c r="G13" s="40" t="s">
        <v>12</v>
      </c>
      <c r="H13" s="40" t="s">
        <v>26</v>
      </c>
      <c r="I13" s="59">
        <v>5450</v>
      </c>
      <c r="J13" s="19"/>
      <c r="K13" s="25">
        <f t="shared" si="0"/>
        <v>0</v>
      </c>
      <c r="L13" s="26" t="str">
        <f t="shared" si="1"/>
        <v>OK</v>
      </c>
      <c r="M13" s="62"/>
      <c r="N13" s="62"/>
      <c r="O13" s="62"/>
      <c r="P13" s="62"/>
      <c r="Q13" s="62"/>
      <c r="R13" s="62"/>
      <c r="S13" s="18"/>
      <c r="T13" s="18"/>
      <c r="U13" s="18"/>
      <c r="V13" s="18"/>
      <c r="W13" s="18"/>
      <c r="X13" s="18"/>
      <c r="Y13" s="32"/>
      <c r="Z13" s="32"/>
      <c r="AA13" s="32"/>
      <c r="AB13" s="32"/>
      <c r="AC13" s="32"/>
      <c r="AD13" s="32"/>
    </row>
    <row r="14" spans="1:30" ht="39.950000000000003" customHeight="1">
      <c r="A14" s="107">
        <v>2</v>
      </c>
      <c r="B14" s="108" t="s">
        <v>32</v>
      </c>
      <c r="C14" s="51">
        <v>11</v>
      </c>
      <c r="D14" s="56" t="s">
        <v>80</v>
      </c>
      <c r="E14" s="57" t="s">
        <v>46</v>
      </c>
      <c r="F14" s="57" t="s">
        <v>47</v>
      </c>
      <c r="G14" s="33" t="s">
        <v>12</v>
      </c>
      <c r="H14" s="33" t="s">
        <v>26</v>
      </c>
      <c r="I14" s="60">
        <v>173.45</v>
      </c>
      <c r="J14" s="19"/>
      <c r="K14" s="25">
        <f t="shared" si="0"/>
        <v>0</v>
      </c>
      <c r="L14" s="26" t="str">
        <f t="shared" si="1"/>
        <v>OK</v>
      </c>
      <c r="M14" s="62"/>
      <c r="N14" s="62"/>
      <c r="O14" s="62"/>
      <c r="P14" s="62"/>
      <c r="Q14" s="62"/>
      <c r="R14" s="62"/>
      <c r="S14" s="18"/>
      <c r="T14" s="18"/>
      <c r="U14" s="18"/>
      <c r="V14" s="18"/>
      <c r="W14" s="18"/>
      <c r="X14" s="18"/>
      <c r="Y14" s="32"/>
      <c r="Z14" s="32"/>
      <c r="AA14" s="32"/>
      <c r="AB14" s="32"/>
      <c r="AC14" s="32"/>
      <c r="AD14" s="32"/>
    </row>
    <row r="15" spans="1:30" ht="39.950000000000003" customHeight="1">
      <c r="A15" s="107"/>
      <c r="B15" s="109"/>
      <c r="C15" s="51">
        <v>12</v>
      </c>
      <c r="D15" s="56" t="s">
        <v>81</v>
      </c>
      <c r="E15" s="57" t="s">
        <v>46</v>
      </c>
      <c r="F15" s="57" t="s">
        <v>48</v>
      </c>
      <c r="G15" s="33" t="s">
        <v>12</v>
      </c>
      <c r="H15" s="33" t="s">
        <v>26</v>
      </c>
      <c r="I15" s="60">
        <v>166</v>
      </c>
      <c r="J15" s="19"/>
      <c r="K15" s="25">
        <f t="shared" si="0"/>
        <v>0</v>
      </c>
      <c r="L15" s="26" t="str">
        <f t="shared" si="1"/>
        <v>OK</v>
      </c>
      <c r="M15" s="62"/>
      <c r="N15" s="62"/>
      <c r="O15" s="62"/>
      <c r="P15" s="62"/>
      <c r="Q15" s="62"/>
      <c r="R15" s="62"/>
      <c r="S15" s="18"/>
      <c r="T15" s="18"/>
      <c r="U15" s="18"/>
      <c r="V15" s="18"/>
      <c r="W15" s="18"/>
      <c r="X15" s="18"/>
      <c r="Y15" s="32"/>
      <c r="Z15" s="32"/>
      <c r="AA15" s="32"/>
      <c r="AB15" s="32"/>
      <c r="AC15" s="32"/>
      <c r="AD15" s="32"/>
    </row>
    <row r="16" spans="1:30" ht="39.950000000000003" customHeight="1">
      <c r="A16" s="107"/>
      <c r="B16" s="109"/>
      <c r="C16" s="51">
        <v>13</v>
      </c>
      <c r="D16" s="56" t="s">
        <v>82</v>
      </c>
      <c r="E16" s="57" t="s">
        <v>46</v>
      </c>
      <c r="F16" s="57" t="s">
        <v>49</v>
      </c>
      <c r="G16" s="33" t="s">
        <v>12</v>
      </c>
      <c r="H16" s="33" t="s">
        <v>26</v>
      </c>
      <c r="I16" s="60">
        <v>183.6</v>
      </c>
      <c r="J16" s="19"/>
      <c r="K16" s="25">
        <f t="shared" si="0"/>
        <v>0</v>
      </c>
      <c r="L16" s="26" t="str">
        <f t="shared" si="1"/>
        <v>OK</v>
      </c>
      <c r="M16" s="62"/>
      <c r="N16" s="62"/>
      <c r="O16" s="62"/>
      <c r="P16" s="62"/>
      <c r="Q16" s="62"/>
      <c r="R16" s="62"/>
      <c r="S16" s="18"/>
      <c r="T16" s="18"/>
      <c r="U16" s="18"/>
      <c r="V16" s="18"/>
      <c r="W16" s="18"/>
      <c r="X16" s="18"/>
      <c r="Y16" s="32"/>
      <c r="Z16" s="32"/>
      <c r="AA16" s="32"/>
      <c r="AB16" s="32"/>
      <c r="AC16" s="32"/>
      <c r="AD16" s="32"/>
    </row>
    <row r="17" spans="1:30" ht="39.950000000000003" customHeight="1">
      <c r="A17" s="107"/>
      <c r="B17" s="109"/>
      <c r="C17" s="51">
        <v>14</v>
      </c>
      <c r="D17" s="56" t="s">
        <v>83</v>
      </c>
      <c r="E17" s="57" t="s">
        <v>46</v>
      </c>
      <c r="F17" s="57" t="s">
        <v>50</v>
      </c>
      <c r="G17" s="33" t="s">
        <v>12</v>
      </c>
      <c r="H17" s="33" t="s">
        <v>26</v>
      </c>
      <c r="I17" s="60">
        <v>430</v>
      </c>
      <c r="J17" s="19"/>
      <c r="K17" s="25">
        <f t="shared" si="0"/>
        <v>0</v>
      </c>
      <c r="L17" s="26" t="str">
        <f t="shared" si="1"/>
        <v>OK</v>
      </c>
      <c r="M17" s="62"/>
      <c r="N17" s="62"/>
      <c r="O17" s="62"/>
      <c r="P17" s="62"/>
      <c r="Q17" s="62"/>
      <c r="R17" s="62"/>
      <c r="S17" s="18"/>
      <c r="T17" s="18"/>
      <c r="U17" s="18"/>
      <c r="V17" s="18"/>
      <c r="W17" s="18"/>
      <c r="X17" s="18"/>
      <c r="Y17" s="32"/>
      <c r="Z17" s="32"/>
      <c r="AA17" s="32"/>
      <c r="AB17" s="32"/>
      <c r="AC17" s="32"/>
      <c r="AD17" s="32"/>
    </row>
    <row r="18" spans="1:30" ht="39.950000000000003" customHeight="1">
      <c r="A18" s="107"/>
      <c r="B18" s="110"/>
      <c r="C18" s="51">
        <v>15</v>
      </c>
      <c r="D18" s="56" t="s">
        <v>84</v>
      </c>
      <c r="E18" s="57" t="s">
        <v>46</v>
      </c>
      <c r="F18" s="57" t="s">
        <v>51</v>
      </c>
      <c r="G18" s="33" t="s">
        <v>12</v>
      </c>
      <c r="H18" s="33" t="s">
        <v>26</v>
      </c>
      <c r="I18" s="60">
        <v>930</v>
      </c>
      <c r="J18" s="19"/>
      <c r="K18" s="25">
        <f t="shared" si="0"/>
        <v>0</v>
      </c>
      <c r="L18" s="26" t="str">
        <f t="shared" si="1"/>
        <v>OK</v>
      </c>
      <c r="M18" s="62"/>
      <c r="N18" s="62"/>
      <c r="O18" s="62"/>
      <c r="P18" s="62"/>
      <c r="Q18" s="62"/>
      <c r="R18" s="62"/>
      <c r="S18" s="18"/>
      <c r="T18" s="18"/>
      <c r="U18" s="18"/>
      <c r="V18" s="18"/>
      <c r="W18" s="18"/>
      <c r="X18" s="18"/>
      <c r="Y18" s="32"/>
      <c r="Z18" s="32"/>
      <c r="AA18" s="32"/>
      <c r="AB18" s="32"/>
      <c r="AC18" s="32"/>
      <c r="AD18" s="32"/>
    </row>
    <row r="19" spans="1:30" ht="57" customHeight="1">
      <c r="A19" s="64">
        <v>4</v>
      </c>
      <c r="B19" s="66" t="s">
        <v>31</v>
      </c>
      <c r="C19" s="52">
        <v>20</v>
      </c>
      <c r="D19" s="53" t="s">
        <v>85</v>
      </c>
      <c r="E19" s="54" t="s">
        <v>36</v>
      </c>
      <c r="F19" s="54" t="s">
        <v>52</v>
      </c>
      <c r="G19" s="40" t="s">
        <v>12</v>
      </c>
      <c r="H19" s="40" t="s">
        <v>25</v>
      </c>
      <c r="I19" s="59">
        <v>3022.56</v>
      </c>
      <c r="J19" s="19"/>
      <c r="K19" s="25">
        <f t="shared" si="0"/>
        <v>0</v>
      </c>
      <c r="L19" s="26" t="str">
        <f t="shared" si="1"/>
        <v>OK</v>
      </c>
      <c r="M19" s="62"/>
      <c r="N19" s="62"/>
      <c r="O19" s="62"/>
      <c r="P19" s="62"/>
      <c r="Q19" s="62"/>
      <c r="R19" s="62"/>
      <c r="S19" s="18"/>
      <c r="T19" s="18"/>
      <c r="U19" s="18"/>
      <c r="V19" s="18"/>
      <c r="W19" s="18"/>
      <c r="X19" s="18"/>
      <c r="Y19" s="32"/>
      <c r="Z19" s="32"/>
      <c r="AA19" s="32"/>
      <c r="AB19" s="32"/>
      <c r="AC19" s="32"/>
      <c r="AD19" s="32"/>
    </row>
    <row r="20" spans="1:30" ht="69" customHeight="1">
      <c r="A20" s="67">
        <v>7</v>
      </c>
      <c r="B20" s="68" t="s">
        <v>33</v>
      </c>
      <c r="C20" s="51">
        <v>24</v>
      </c>
      <c r="D20" s="56" t="s">
        <v>86</v>
      </c>
      <c r="E20" s="57" t="s">
        <v>53</v>
      </c>
      <c r="F20" s="57" t="s">
        <v>54</v>
      </c>
      <c r="G20" s="33" t="s">
        <v>12</v>
      </c>
      <c r="H20" s="33" t="s">
        <v>25</v>
      </c>
      <c r="I20" s="60">
        <v>601.75</v>
      </c>
      <c r="J20" s="19"/>
      <c r="K20" s="25">
        <f t="shared" si="0"/>
        <v>0</v>
      </c>
      <c r="L20" s="26" t="str">
        <f t="shared" si="1"/>
        <v>OK</v>
      </c>
      <c r="M20" s="62"/>
      <c r="N20" s="62"/>
      <c r="O20" s="62"/>
      <c r="P20" s="62"/>
      <c r="Q20" s="62"/>
      <c r="R20" s="62"/>
      <c r="S20" s="18"/>
      <c r="T20" s="18"/>
      <c r="U20" s="18"/>
      <c r="V20" s="18"/>
      <c r="W20" s="18"/>
      <c r="X20" s="18"/>
      <c r="Y20" s="32"/>
      <c r="Z20" s="32"/>
      <c r="AA20" s="32"/>
      <c r="AB20" s="32"/>
      <c r="AC20" s="32"/>
      <c r="AD20" s="32"/>
    </row>
    <row r="21" spans="1:30" ht="39.950000000000003" customHeight="1">
      <c r="A21" s="102">
        <v>8</v>
      </c>
      <c r="B21" s="104" t="s">
        <v>34</v>
      </c>
      <c r="C21" s="69">
        <v>25</v>
      </c>
      <c r="D21" s="70" t="s">
        <v>87</v>
      </c>
      <c r="E21" s="71" t="s">
        <v>55</v>
      </c>
      <c r="F21" s="71" t="s">
        <v>56</v>
      </c>
      <c r="G21" s="72" t="s">
        <v>66</v>
      </c>
      <c r="H21" s="72" t="s">
        <v>68</v>
      </c>
      <c r="I21" s="73">
        <v>3660.77</v>
      </c>
      <c r="J21" s="19"/>
      <c r="K21" s="25">
        <f t="shared" si="0"/>
        <v>0</v>
      </c>
      <c r="L21" s="26" t="str">
        <f t="shared" si="1"/>
        <v>OK</v>
      </c>
      <c r="M21" s="62"/>
      <c r="N21" s="62"/>
      <c r="O21" s="62"/>
      <c r="P21" s="62"/>
      <c r="Q21" s="62"/>
      <c r="R21" s="62"/>
      <c r="S21" s="18"/>
      <c r="T21" s="18"/>
      <c r="U21" s="18"/>
      <c r="V21" s="18"/>
      <c r="W21" s="18"/>
      <c r="X21" s="18"/>
      <c r="Y21" s="32"/>
      <c r="Z21" s="32"/>
      <c r="AA21" s="32"/>
      <c r="AB21" s="32"/>
      <c r="AC21" s="32"/>
      <c r="AD21" s="32"/>
    </row>
    <row r="22" spans="1:30" ht="39.950000000000003" customHeight="1">
      <c r="A22" s="103"/>
      <c r="B22" s="105"/>
      <c r="C22" s="69">
        <v>26</v>
      </c>
      <c r="D22" s="70" t="s">
        <v>88</v>
      </c>
      <c r="E22" s="71" t="s">
        <v>55</v>
      </c>
      <c r="F22" s="71" t="s">
        <v>57</v>
      </c>
      <c r="G22" s="72" t="s">
        <v>67</v>
      </c>
      <c r="H22" s="72" t="s">
        <v>68</v>
      </c>
      <c r="I22" s="73">
        <v>19595.79</v>
      </c>
      <c r="J22" s="19"/>
      <c r="K22" s="25">
        <f t="shared" si="0"/>
        <v>0</v>
      </c>
      <c r="L22" s="26" t="str">
        <f t="shared" si="1"/>
        <v>OK</v>
      </c>
      <c r="M22" s="62"/>
      <c r="N22" s="62"/>
      <c r="O22" s="62"/>
      <c r="P22" s="62"/>
      <c r="Q22" s="62"/>
      <c r="R22" s="62"/>
      <c r="S22" s="18"/>
      <c r="T22" s="18"/>
      <c r="U22" s="18"/>
      <c r="V22" s="18"/>
      <c r="W22" s="18"/>
      <c r="X22" s="18"/>
      <c r="Y22" s="32"/>
      <c r="Z22" s="32"/>
      <c r="AA22" s="32"/>
      <c r="AB22" s="32"/>
      <c r="AC22" s="32"/>
      <c r="AD22" s="32"/>
    </row>
    <row r="23" spans="1:30" ht="39.950000000000003" customHeight="1">
      <c r="A23" s="103"/>
      <c r="B23" s="105"/>
      <c r="C23" s="69">
        <v>27</v>
      </c>
      <c r="D23" s="70" t="s">
        <v>89</v>
      </c>
      <c r="E23" s="71" t="s">
        <v>55</v>
      </c>
      <c r="F23" s="71" t="s">
        <v>58</v>
      </c>
      <c r="G23" s="72" t="s">
        <v>66</v>
      </c>
      <c r="H23" s="72" t="s">
        <v>69</v>
      </c>
      <c r="I23" s="73">
        <v>4629.7700000000004</v>
      </c>
      <c r="J23" s="19"/>
      <c r="K23" s="25">
        <f t="shared" si="0"/>
        <v>0</v>
      </c>
      <c r="L23" s="26" t="str">
        <f t="shared" si="1"/>
        <v>OK</v>
      </c>
      <c r="M23" s="62"/>
      <c r="N23" s="62"/>
      <c r="O23" s="62"/>
      <c r="P23" s="62"/>
      <c r="Q23" s="62"/>
      <c r="R23" s="62"/>
      <c r="S23" s="18"/>
      <c r="T23" s="18"/>
      <c r="U23" s="18"/>
      <c r="V23" s="18"/>
      <c r="W23" s="18"/>
      <c r="X23" s="18"/>
      <c r="Y23" s="32"/>
      <c r="Z23" s="32"/>
      <c r="AA23" s="32"/>
      <c r="AB23" s="32"/>
      <c r="AC23" s="32"/>
      <c r="AD23" s="32"/>
    </row>
    <row r="24" spans="1:30" ht="39.950000000000003" customHeight="1">
      <c r="A24" s="103"/>
      <c r="B24" s="105"/>
      <c r="C24" s="69">
        <v>28</v>
      </c>
      <c r="D24" s="70" t="s">
        <v>90</v>
      </c>
      <c r="E24" s="71" t="s">
        <v>55</v>
      </c>
      <c r="F24" s="71" t="s">
        <v>59</v>
      </c>
      <c r="G24" s="72" t="s">
        <v>67</v>
      </c>
      <c r="H24" s="72" t="s">
        <v>68</v>
      </c>
      <c r="I24" s="73">
        <v>32193.08</v>
      </c>
      <c r="J24" s="19"/>
      <c r="K24" s="25">
        <f t="shared" si="0"/>
        <v>0</v>
      </c>
      <c r="L24" s="26" t="str">
        <f t="shared" si="1"/>
        <v>OK</v>
      </c>
      <c r="M24" s="62"/>
      <c r="N24" s="62"/>
      <c r="O24" s="62"/>
      <c r="P24" s="62"/>
      <c r="Q24" s="62"/>
      <c r="R24" s="62"/>
      <c r="S24" s="18"/>
      <c r="T24" s="18"/>
      <c r="U24" s="18"/>
      <c r="V24" s="18"/>
      <c r="W24" s="18"/>
      <c r="X24" s="18"/>
      <c r="Y24" s="32"/>
      <c r="Z24" s="32"/>
      <c r="AA24" s="32"/>
      <c r="AB24" s="32"/>
      <c r="AC24" s="32"/>
      <c r="AD24" s="32"/>
    </row>
    <row r="25" spans="1:30" ht="39.950000000000003" customHeight="1">
      <c r="A25" s="103"/>
      <c r="B25" s="105"/>
      <c r="C25" s="69">
        <v>29</v>
      </c>
      <c r="D25" s="70" t="s">
        <v>91</v>
      </c>
      <c r="E25" s="71" t="s">
        <v>55</v>
      </c>
      <c r="F25" s="71" t="s">
        <v>60</v>
      </c>
      <c r="G25" s="72" t="s">
        <v>66</v>
      </c>
      <c r="H25" s="72" t="s">
        <v>69</v>
      </c>
      <c r="I25" s="73">
        <v>6889.02</v>
      </c>
      <c r="J25" s="19"/>
      <c r="K25" s="25">
        <f t="shared" si="0"/>
        <v>0</v>
      </c>
      <c r="L25" s="26" t="str">
        <f t="shared" si="1"/>
        <v>OK</v>
      </c>
      <c r="M25" s="62"/>
      <c r="N25" s="62"/>
      <c r="O25" s="62"/>
      <c r="P25" s="62"/>
      <c r="Q25" s="62"/>
      <c r="R25" s="62"/>
      <c r="S25" s="18"/>
      <c r="T25" s="18"/>
      <c r="U25" s="18"/>
      <c r="V25" s="18"/>
      <c r="W25" s="18"/>
      <c r="X25" s="18"/>
      <c r="Y25" s="32"/>
      <c r="Z25" s="32"/>
      <c r="AA25" s="32"/>
      <c r="AB25" s="32"/>
      <c r="AC25" s="32"/>
      <c r="AD25" s="32"/>
    </row>
    <row r="26" spans="1:30" ht="39.950000000000003" customHeight="1">
      <c r="A26" s="103"/>
      <c r="B26" s="105"/>
      <c r="C26" s="69">
        <v>30</v>
      </c>
      <c r="D26" s="70" t="s">
        <v>92</v>
      </c>
      <c r="E26" s="71" t="s">
        <v>55</v>
      </c>
      <c r="F26" s="71" t="s">
        <v>61</v>
      </c>
      <c r="G26" s="72" t="s">
        <v>67</v>
      </c>
      <c r="H26" s="72" t="s">
        <v>68</v>
      </c>
      <c r="I26" s="73">
        <v>61588.56</v>
      </c>
      <c r="J26" s="19"/>
      <c r="K26" s="25">
        <f t="shared" si="0"/>
        <v>0</v>
      </c>
      <c r="L26" s="26" t="str">
        <f t="shared" si="1"/>
        <v>OK</v>
      </c>
      <c r="M26" s="62"/>
      <c r="N26" s="62"/>
      <c r="O26" s="62"/>
      <c r="P26" s="62"/>
      <c r="Q26" s="62"/>
      <c r="R26" s="62"/>
      <c r="S26" s="18"/>
      <c r="T26" s="18"/>
      <c r="U26" s="18"/>
      <c r="V26" s="18"/>
      <c r="W26" s="18"/>
      <c r="X26" s="18"/>
      <c r="Y26" s="32"/>
      <c r="Z26" s="32"/>
      <c r="AA26" s="32"/>
      <c r="AB26" s="32"/>
      <c r="AC26" s="32"/>
      <c r="AD26" s="32"/>
    </row>
    <row r="27" spans="1:30" ht="39.950000000000003" customHeight="1">
      <c r="A27" s="103"/>
      <c r="B27" s="106"/>
      <c r="C27" s="69">
        <v>31</v>
      </c>
      <c r="D27" s="70" t="s">
        <v>93</v>
      </c>
      <c r="E27" s="71" t="s">
        <v>55</v>
      </c>
      <c r="F27" s="71" t="s">
        <v>62</v>
      </c>
      <c r="G27" s="72" t="s">
        <v>66</v>
      </c>
      <c r="H27" s="72" t="s">
        <v>69</v>
      </c>
      <c r="I27" s="73">
        <v>22359.78</v>
      </c>
      <c r="J27" s="19"/>
      <c r="K27" s="25">
        <f t="shared" si="0"/>
        <v>0</v>
      </c>
      <c r="L27" s="26" t="str">
        <f t="shared" si="1"/>
        <v>OK</v>
      </c>
      <c r="M27" s="62"/>
      <c r="N27" s="62"/>
      <c r="O27" s="62"/>
      <c r="P27" s="62"/>
      <c r="Q27" s="62"/>
      <c r="R27" s="62"/>
      <c r="S27" s="18"/>
      <c r="T27" s="18"/>
      <c r="U27" s="18"/>
      <c r="V27" s="18"/>
      <c r="W27" s="18"/>
      <c r="X27" s="18"/>
      <c r="Y27" s="32"/>
      <c r="Z27" s="32"/>
      <c r="AA27" s="32"/>
      <c r="AB27" s="32"/>
      <c r="AC27" s="32"/>
      <c r="AD27" s="32"/>
    </row>
    <row r="28" spans="1:30" ht="39.950000000000003" customHeight="1">
      <c r="A28" s="107">
        <v>9</v>
      </c>
      <c r="B28" s="108" t="s">
        <v>34</v>
      </c>
      <c r="C28" s="55">
        <v>32</v>
      </c>
      <c r="D28" s="58" t="s">
        <v>94</v>
      </c>
      <c r="E28" s="57" t="s">
        <v>55</v>
      </c>
      <c r="F28" s="57" t="s">
        <v>63</v>
      </c>
      <c r="G28" s="33" t="s">
        <v>12</v>
      </c>
      <c r="H28" s="33" t="s">
        <v>25</v>
      </c>
      <c r="I28" s="60">
        <v>6318.89</v>
      </c>
      <c r="J28" s="19"/>
      <c r="K28" s="25">
        <f t="shared" si="0"/>
        <v>0</v>
      </c>
      <c r="L28" s="26" t="str">
        <f t="shared" si="1"/>
        <v>OK</v>
      </c>
      <c r="M28" s="62"/>
      <c r="N28" s="62"/>
      <c r="O28" s="62"/>
      <c r="P28" s="62"/>
      <c r="Q28" s="62"/>
      <c r="R28" s="62"/>
      <c r="S28" s="18"/>
      <c r="T28" s="18"/>
      <c r="U28" s="18"/>
      <c r="V28" s="18"/>
      <c r="W28" s="18"/>
      <c r="X28" s="18"/>
      <c r="Y28" s="32"/>
      <c r="Z28" s="32"/>
      <c r="AA28" s="32"/>
      <c r="AB28" s="32"/>
      <c r="AC28" s="32"/>
      <c r="AD28" s="32"/>
    </row>
    <row r="29" spans="1:30" ht="39.950000000000003" customHeight="1">
      <c r="A29" s="107"/>
      <c r="B29" s="109"/>
      <c r="C29" s="55">
        <v>33</v>
      </c>
      <c r="D29" s="58" t="s">
        <v>95</v>
      </c>
      <c r="E29" s="57" t="s">
        <v>55</v>
      </c>
      <c r="F29" s="57" t="s">
        <v>64</v>
      </c>
      <c r="G29" s="33" t="s">
        <v>12</v>
      </c>
      <c r="H29" s="33" t="s">
        <v>26</v>
      </c>
      <c r="I29" s="60">
        <v>580.79</v>
      </c>
      <c r="J29" s="19"/>
      <c r="K29" s="25">
        <f t="shared" si="0"/>
        <v>0</v>
      </c>
      <c r="L29" s="26" t="str">
        <f t="shared" si="1"/>
        <v>OK</v>
      </c>
      <c r="M29" s="62"/>
      <c r="N29" s="62"/>
      <c r="O29" s="62"/>
      <c r="P29" s="62"/>
      <c r="Q29" s="62"/>
      <c r="R29" s="62"/>
      <c r="S29" s="18"/>
      <c r="T29" s="18"/>
      <c r="U29" s="18"/>
      <c r="V29" s="18"/>
      <c r="W29" s="18"/>
      <c r="X29" s="18"/>
      <c r="Y29" s="32"/>
      <c r="Z29" s="32"/>
      <c r="AA29" s="32"/>
      <c r="AB29" s="32"/>
      <c r="AC29" s="32"/>
      <c r="AD29" s="32"/>
    </row>
    <row r="30" spans="1:30" ht="39.950000000000003" customHeight="1">
      <c r="A30" s="107"/>
      <c r="B30" s="110"/>
      <c r="C30" s="55">
        <v>34</v>
      </c>
      <c r="D30" s="58" t="s">
        <v>96</v>
      </c>
      <c r="E30" s="57" t="s">
        <v>55</v>
      </c>
      <c r="F30" s="57" t="s">
        <v>65</v>
      </c>
      <c r="G30" s="33" t="s">
        <v>66</v>
      </c>
      <c r="H30" s="33" t="s">
        <v>69</v>
      </c>
      <c r="I30" s="60">
        <v>1115.93</v>
      </c>
      <c r="J30" s="19"/>
      <c r="K30" s="25">
        <f t="shared" si="0"/>
        <v>0</v>
      </c>
      <c r="L30" s="26" t="str">
        <f t="shared" si="1"/>
        <v>OK</v>
      </c>
      <c r="M30" s="62"/>
      <c r="N30" s="62"/>
      <c r="O30" s="62"/>
      <c r="P30" s="62"/>
      <c r="Q30" s="62"/>
      <c r="R30" s="62"/>
      <c r="S30" s="18"/>
      <c r="T30" s="18"/>
      <c r="U30" s="18"/>
      <c r="V30" s="18"/>
      <c r="W30" s="18"/>
      <c r="X30" s="18"/>
      <c r="Y30" s="32"/>
      <c r="Z30" s="32"/>
      <c r="AA30" s="32"/>
      <c r="AB30" s="32"/>
      <c r="AC30" s="32"/>
      <c r="AD30" s="32"/>
    </row>
    <row r="31" spans="1:30" ht="39.950000000000003" customHeight="1">
      <c r="I31" s="61">
        <f>SUM(I4:I30)</f>
        <v>268464.88999999996</v>
      </c>
      <c r="M31" s="63">
        <f>SUMPRODUCT(I4:I30,M4:M30)</f>
        <v>0</v>
      </c>
      <c r="N31" s="63">
        <f>SUMPRODUCT(I4:I30,N4:N30)</f>
        <v>0</v>
      </c>
      <c r="O31" s="63">
        <f>SUMPRODUCT(I4:I30,O4:O30)</f>
        <v>0</v>
      </c>
      <c r="P31" s="63">
        <f>SUMPRODUCT(I4:I30,P4:P30)</f>
        <v>0</v>
      </c>
      <c r="Q31" s="63">
        <f>SUMPRODUCT(I4:I30,Q4:Q30)</f>
        <v>0</v>
      </c>
      <c r="R31" s="63">
        <f>SUMPRODUCT(I4:I30,R4:R30)</f>
        <v>0</v>
      </c>
    </row>
  </sheetData>
  <mergeCells count="30">
    <mergeCell ref="A28:A30"/>
    <mergeCell ref="B28:B30"/>
    <mergeCell ref="A1:C1"/>
    <mergeCell ref="AD1:AD2"/>
    <mergeCell ref="A2:L2"/>
    <mergeCell ref="A4:A13"/>
    <mergeCell ref="B4:B13"/>
    <mergeCell ref="A14:A18"/>
    <mergeCell ref="B14:B18"/>
    <mergeCell ref="M1:M2"/>
    <mergeCell ref="R1:R2"/>
    <mergeCell ref="Q1:Q2"/>
    <mergeCell ref="D1:I1"/>
    <mergeCell ref="J1:L1"/>
    <mergeCell ref="X1:X2"/>
    <mergeCell ref="N1:N2"/>
    <mergeCell ref="T1:T2"/>
    <mergeCell ref="S1:S2"/>
    <mergeCell ref="Y1:Y2"/>
    <mergeCell ref="A21:A27"/>
    <mergeCell ref="B21:B27"/>
    <mergeCell ref="O1:O2"/>
    <mergeCell ref="P1:P2"/>
    <mergeCell ref="U1:U2"/>
    <mergeCell ref="Z1:Z2"/>
    <mergeCell ref="AA1:AA2"/>
    <mergeCell ref="AB1:AB2"/>
    <mergeCell ref="AC1:AC2"/>
    <mergeCell ref="V1:V2"/>
    <mergeCell ref="W1:W2"/>
  </mergeCells>
  <conditionalFormatting sqref="M4:X30">
    <cfRule type="cellIs" dxfId="9" priority="1" stopIfTrue="1" operator="greaterThan">
      <formula>0</formula>
    </cfRule>
    <cfRule type="cellIs" dxfId="8" priority="2" stopIfTrue="1" operator="greaterThan">
      <formula>0</formula>
    </cfRule>
    <cfRule type="cellIs" dxfId="7" priority="3" stopIfTrue="1" operator="greaterThan">
      <formula>0</formula>
    </cfRule>
  </conditionalFormatting>
  <hyperlinks>
    <hyperlink ref="D577" r:id="rId1" display="https://www.havan.com.br/mangueira-para-gas-de-cozinha-glp-1-20m-durin-05207.html" xr:uid="{BC9372F5-BE55-4F95-9410-1C392459B597}"/>
  </hyperlink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31"/>
  <sheetViews>
    <sheetView zoomScale="80" zoomScaleNormal="80" workbookViewId="0">
      <selection activeCell="R11" sqref="R11"/>
    </sheetView>
  </sheetViews>
  <sheetFormatPr defaultColWidth="9.7109375" defaultRowHeight="39.950000000000003" customHeight="1"/>
  <cols>
    <col min="1" max="1" width="7" style="35" customWidth="1"/>
    <col min="2" max="2" width="38.5703125" style="1" customWidth="1"/>
    <col min="3" max="3" width="9.5703125" style="34" customWidth="1"/>
    <col min="4" max="4" width="55.28515625" style="42" customWidth="1"/>
    <col min="5" max="6" width="19.42578125" style="43" customWidth="1"/>
    <col min="7" max="7" width="10" style="1" customWidth="1"/>
    <col min="8" max="8" width="16.7109375" style="1" customWidth="1"/>
    <col min="9" max="9" width="14.85546875" style="29" bestFit="1" customWidth="1"/>
    <col min="10" max="10" width="13.85546875" style="4" customWidth="1"/>
    <col min="11" max="11" width="13.28515625" style="28" customWidth="1"/>
    <col min="12" max="12" width="12.5703125" style="5" customWidth="1"/>
    <col min="13" max="24" width="13.7109375" style="6" customWidth="1"/>
    <col min="25" max="30" width="13.7109375" style="2" customWidth="1"/>
    <col min="31" max="16384" width="9.7109375" style="2"/>
  </cols>
  <sheetData>
    <row r="1" spans="1:30" ht="39.950000000000003" customHeight="1">
      <c r="A1" s="101" t="s">
        <v>28</v>
      </c>
      <c r="B1" s="101"/>
      <c r="C1" s="101"/>
      <c r="D1" s="101" t="s">
        <v>30</v>
      </c>
      <c r="E1" s="101"/>
      <c r="F1" s="101"/>
      <c r="G1" s="101"/>
      <c r="H1" s="101"/>
      <c r="I1" s="101"/>
      <c r="J1" s="101" t="s">
        <v>29</v>
      </c>
      <c r="K1" s="101"/>
      <c r="L1" s="101"/>
      <c r="M1" s="99" t="s">
        <v>118</v>
      </c>
      <c r="N1" s="100" t="s">
        <v>124</v>
      </c>
      <c r="O1" s="100" t="s">
        <v>125</v>
      </c>
      <c r="P1" s="99" t="s">
        <v>27</v>
      </c>
      <c r="Q1" s="99" t="s">
        <v>27</v>
      </c>
      <c r="R1" s="99" t="s">
        <v>27</v>
      </c>
      <c r="S1" s="99" t="s">
        <v>27</v>
      </c>
      <c r="T1" s="99" t="s">
        <v>27</v>
      </c>
      <c r="U1" s="99" t="s">
        <v>27</v>
      </c>
      <c r="V1" s="99" t="s">
        <v>27</v>
      </c>
      <c r="W1" s="99" t="s">
        <v>27</v>
      </c>
      <c r="X1" s="99" t="s">
        <v>27</v>
      </c>
      <c r="Y1" s="99" t="s">
        <v>27</v>
      </c>
      <c r="Z1" s="99" t="s">
        <v>27</v>
      </c>
      <c r="AA1" s="99" t="s">
        <v>27</v>
      </c>
      <c r="AB1" s="99" t="s">
        <v>27</v>
      </c>
      <c r="AC1" s="99" t="s">
        <v>27</v>
      </c>
      <c r="AD1" s="99" t="s">
        <v>27</v>
      </c>
    </row>
    <row r="2" spans="1:30" ht="39.950000000000003" customHeight="1">
      <c r="A2" s="101" t="s">
        <v>14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99"/>
      <c r="N2" s="100"/>
      <c r="O2" s="100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</row>
    <row r="3" spans="1:30" s="3" customFormat="1" ht="57" customHeight="1">
      <c r="A3" s="36" t="s">
        <v>21</v>
      </c>
      <c r="B3" s="38" t="s">
        <v>15</v>
      </c>
      <c r="C3" s="37" t="s">
        <v>22</v>
      </c>
      <c r="D3" s="37" t="s">
        <v>16</v>
      </c>
      <c r="E3" s="37" t="s">
        <v>17</v>
      </c>
      <c r="F3" s="37" t="s">
        <v>35</v>
      </c>
      <c r="G3" s="38" t="s">
        <v>3</v>
      </c>
      <c r="H3" s="38" t="s">
        <v>18</v>
      </c>
      <c r="I3" s="39" t="s">
        <v>23</v>
      </c>
      <c r="J3" s="38" t="s">
        <v>24</v>
      </c>
      <c r="K3" s="44" t="s">
        <v>0</v>
      </c>
      <c r="L3" s="45" t="s">
        <v>2</v>
      </c>
      <c r="M3" s="24" t="s">
        <v>119</v>
      </c>
      <c r="N3" s="92">
        <v>44608</v>
      </c>
      <c r="O3" s="92">
        <v>44739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</row>
    <row r="4" spans="1:30" ht="39.950000000000003" customHeight="1">
      <c r="A4" s="114">
        <v>1</v>
      </c>
      <c r="B4" s="111" t="s">
        <v>31</v>
      </c>
      <c r="C4" s="52">
        <v>1</v>
      </c>
      <c r="D4" s="53" t="s">
        <v>70</v>
      </c>
      <c r="E4" s="54" t="s">
        <v>36</v>
      </c>
      <c r="F4" s="54" t="s">
        <v>37</v>
      </c>
      <c r="G4" s="40" t="s">
        <v>12</v>
      </c>
      <c r="H4" s="40" t="s">
        <v>25</v>
      </c>
      <c r="I4" s="59">
        <v>4500</v>
      </c>
      <c r="J4" s="19">
        <v>1</v>
      </c>
      <c r="K4" s="25">
        <f t="shared" ref="K4:K30" si="0">J4-(SUM(M4:AD4))</f>
        <v>1</v>
      </c>
      <c r="L4" s="26" t="str">
        <f t="shared" ref="L4:L30" si="1">IF(K4&lt;0,"ATENÇÃO","OK")</f>
        <v>OK</v>
      </c>
      <c r="M4" s="62"/>
      <c r="N4" s="90"/>
      <c r="O4" s="90"/>
      <c r="P4" s="62"/>
      <c r="Q4" s="62"/>
      <c r="R4" s="62"/>
      <c r="S4" s="18"/>
      <c r="T4" s="18"/>
      <c r="U4" s="18"/>
      <c r="V4" s="18"/>
      <c r="W4" s="18"/>
      <c r="X4" s="18"/>
      <c r="Y4" s="32"/>
      <c r="Z4" s="32"/>
      <c r="AA4" s="32"/>
      <c r="AB4" s="32"/>
      <c r="AC4" s="32"/>
      <c r="AD4" s="32"/>
    </row>
    <row r="5" spans="1:30" ht="39.950000000000003" customHeight="1">
      <c r="A5" s="114"/>
      <c r="B5" s="112"/>
      <c r="C5" s="52">
        <v>2</v>
      </c>
      <c r="D5" s="53" t="s">
        <v>71</v>
      </c>
      <c r="E5" s="54" t="s">
        <v>36</v>
      </c>
      <c r="F5" s="54" t="s">
        <v>38</v>
      </c>
      <c r="G5" s="40" t="s">
        <v>12</v>
      </c>
      <c r="H5" s="40" t="s">
        <v>25</v>
      </c>
      <c r="I5" s="59">
        <v>17250</v>
      </c>
      <c r="J5" s="19">
        <v>1</v>
      </c>
      <c r="K5" s="25">
        <f t="shared" si="0"/>
        <v>1</v>
      </c>
      <c r="L5" s="26" t="str">
        <f t="shared" si="1"/>
        <v>OK</v>
      </c>
      <c r="M5" s="62"/>
      <c r="N5" s="90"/>
      <c r="O5" s="90"/>
      <c r="P5" s="62"/>
      <c r="Q5" s="62"/>
      <c r="R5" s="62"/>
      <c r="S5" s="18"/>
      <c r="T5" s="18"/>
      <c r="U5" s="18"/>
      <c r="V5" s="18"/>
      <c r="W5" s="18"/>
      <c r="X5" s="18"/>
      <c r="Y5" s="32"/>
      <c r="Z5" s="32"/>
      <c r="AA5" s="32"/>
      <c r="AB5" s="32"/>
      <c r="AC5" s="32"/>
      <c r="AD5" s="32"/>
    </row>
    <row r="6" spans="1:30" ht="39.950000000000003" customHeight="1">
      <c r="A6" s="114"/>
      <c r="B6" s="112"/>
      <c r="C6" s="52">
        <v>3</v>
      </c>
      <c r="D6" s="53" t="s">
        <v>72</v>
      </c>
      <c r="E6" s="54" t="s">
        <v>36</v>
      </c>
      <c r="F6" s="54" t="s">
        <v>39</v>
      </c>
      <c r="G6" s="40" t="s">
        <v>12</v>
      </c>
      <c r="H6" s="40" t="s">
        <v>25</v>
      </c>
      <c r="I6" s="59">
        <v>9900</v>
      </c>
      <c r="J6" s="19">
        <v>1</v>
      </c>
      <c r="K6" s="25">
        <f t="shared" si="0"/>
        <v>1</v>
      </c>
      <c r="L6" s="26" t="str">
        <f t="shared" si="1"/>
        <v>OK</v>
      </c>
      <c r="M6" s="62"/>
      <c r="N6" s="90"/>
      <c r="O6" s="90"/>
      <c r="P6" s="62"/>
      <c r="Q6" s="62"/>
      <c r="R6" s="62"/>
      <c r="S6" s="18"/>
      <c r="T6" s="18"/>
      <c r="U6" s="18"/>
      <c r="V6" s="18"/>
      <c r="W6" s="18"/>
      <c r="X6" s="18"/>
      <c r="Y6" s="32"/>
      <c r="Z6" s="32"/>
      <c r="AA6" s="32"/>
      <c r="AB6" s="32"/>
      <c r="AC6" s="32"/>
      <c r="AD6" s="32"/>
    </row>
    <row r="7" spans="1:30" ht="39.950000000000003" customHeight="1">
      <c r="A7" s="114"/>
      <c r="B7" s="112"/>
      <c r="C7" s="52">
        <v>4</v>
      </c>
      <c r="D7" s="53" t="s">
        <v>73</v>
      </c>
      <c r="E7" s="54" t="s">
        <v>36</v>
      </c>
      <c r="F7" s="54" t="s">
        <v>40</v>
      </c>
      <c r="G7" s="40" t="s">
        <v>12</v>
      </c>
      <c r="H7" s="40" t="s">
        <v>25</v>
      </c>
      <c r="I7" s="59">
        <v>9950</v>
      </c>
      <c r="J7" s="19">
        <v>2</v>
      </c>
      <c r="K7" s="25">
        <f t="shared" si="0"/>
        <v>1</v>
      </c>
      <c r="L7" s="26" t="str">
        <f t="shared" si="1"/>
        <v>OK</v>
      </c>
      <c r="M7" s="62">
        <v>1</v>
      </c>
      <c r="N7" s="91"/>
      <c r="O7" s="90"/>
      <c r="P7" s="62"/>
      <c r="Q7" s="62"/>
      <c r="R7" s="62"/>
      <c r="S7" s="18"/>
      <c r="T7" s="18"/>
      <c r="U7" s="18"/>
      <c r="V7" s="18"/>
      <c r="W7" s="18"/>
      <c r="X7" s="18"/>
      <c r="Y7" s="32"/>
      <c r="Z7" s="32"/>
      <c r="AA7" s="32"/>
      <c r="AB7" s="32"/>
      <c r="AC7" s="32"/>
      <c r="AD7" s="32"/>
    </row>
    <row r="8" spans="1:30" ht="39.950000000000003" customHeight="1">
      <c r="A8" s="114"/>
      <c r="B8" s="112"/>
      <c r="C8" s="52">
        <v>5</v>
      </c>
      <c r="D8" s="53" t="s">
        <v>74</v>
      </c>
      <c r="E8" s="54" t="s">
        <v>36</v>
      </c>
      <c r="F8" s="54" t="s">
        <v>41</v>
      </c>
      <c r="G8" s="40" t="s">
        <v>12</v>
      </c>
      <c r="H8" s="40" t="s">
        <v>25</v>
      </c>
      <c r="I8" s="59">
        <v>38000</v>
      </c>
      <c r="J8" s="19"/>
      <c r="K8" s="25">
        <f t="shared" si="0"/>
        <v>0</v>
      </c>
      <c r="L8" s="26" t="str">
        <f t="shared" si="1"/>
        <v>OK</v>
      </c>
      <c r="M8" s="62"/>
      <c r="N8" s="91"/>
      <c r="O8" s="90"/>
      <c r="P8" s="62"/>
      <c r="Q8" s="62"/>
      <c r="R8" s="62"/>
      <c r="S8" s="18"/>
      <c r="T8" s="18"/>
      <c r="U8" s="18"/>
      <c r="V8" s="18"/>
      <c r="W8" s="18"/>
      <c r="X8" s="18"/>
      <c r="Y8" s="32"/>
      <c r="Z8" s="32"/>
      <c r="AA8" s="32"/>
      <c r="AB8" s="32"/>
      <c r="AC8" s="32"/>
      <c r="AD8" s="32"/>
    </row>
    <row r="9" spans="1:30" ht="39.950000000000003" customHeight="1">
      <c r="A9" s="114"/>
      <c r="B9" s="112"/>
      <c r="C9" s="52">
        <v>6</v>
      </c>
      <c r="D9" s="53" t="s">
        <v>75</v>
      </c>
      <c r="E9" s="54" t="s">
        <v>36</v>
      </c>
      <c r="F9" s="54" t="s">
        <v>42</v>
      </c>
      <c r="G9" s="40" t="s">
        <v>12</v>
      </c>
      <c r="H9" s="40" t="s">
        <v>25</v>
      </c>
      <c r="I9" s="59">
        <v>12226.29</v>
      </c>
      <c r="J9" s="19">
        <v>2</v>
      </c>
      <c r="K9" s="25">
        <f t="shared" si="0"/>
        <v>0</v>
      </c>
      <c r="L9" s="26" t="str">
        <f t="shared" si="1"/>
        <v>OK</v>
      </c>
      <c r="M9" s="62">
        <v>1</v>
      </c>
      <c r="N9" s="91">
        <v>1</v>
      </c>
      <c r="O9" s="90"/>
      <c r="P9" s="62"/>
      <c r="Q9" s="62"/>
      <c r="R9" s="62"/>
      <c r="S9" s="18"/>
      <c r="T9" s="18"/>
      <c r="U9" s="18"/>
      <c r="V9" s="18"/>
      <c r="W9" s="18"/>
      <c r="X9" s="18"/>
      <c r="Y9" s="32"/>
      <c r="Z9" s="32"/>
      <c r="AA9" s="32"/>
      <c r="AB9" s="32"/>
      <c r="AC9" s="32"/>
      <c r="AD9" s="32"/>
    </row>
    <row r="10" spans="1:30" ht="39.950000000000003" customHeight="1">
      <c r="A10" s="114"/>
      <c r="B10" s="112"/>
      <c r="C10" s="52">
        <v>7</v>
      </c>
      <c r="D10" s="53" t="s">
        <v>76</v>
      </c>
      <c r="E10" s="54" t="s">
        <v>36</v>
      </c>
      <c r="F10" s="54" t="s">
        <v>43</v>
      </c>
      <c r="G10" s="40" t="s">
        <v>12</v>
      </c>
      <c r="H10" s="40" t="s">
        <v>26</v>
      </c>
      <c r="I10" s="59">
        <v>1214</v>
      </c>
      <c r="J10" s="19"/>
      <c r="K10" s="25">
        <f t="shared" si="0"/>
        <v>0</v>
      </c>
      <c r="L10" s="26" t="str">
        <f t="shared" si="1"/>
        <v>OK</v>
      </c>
      <c r="M10" s="62"/>
      <c r="N10" s="90"/>
      <c r="O10" s="90"/>
      <c r="P10" s="62"/>
      <c r="Q10" s="62"/>
      <c r="R10" s="62"/>
      <c r="S10" s="18"/>
      <c r="T10" s="18"/>
      <c r="U10" s="18"/>
      <c r="V10" s="18"/>
      <c r="W10" s="18"/>
      <c r="X10" s="18"/>
      <c r="Y10" s="32"/>
      <c r="Z10" s="32"/>
      <c r="AA10" s="32"/>
      <c r="AB10" s="32"/>
      <c r="AC10" s="32"/>
      <c r="AD10" s="32"/>
    </row>
    <row r="11" spans="1:30" ht="39.950000000000003" customHeight="1">
      <c r="A11" s="114"/>
      <c r="B11" s="112"/>
      <c r="C11" s="52">
        <v>8</v>
      </c>
      <c r="D11" s="53" t="s">
        <v>77</v>
      </c>
      <c r="E11" s="54" t="s">
        <v>36</v>
      </c>
      <c r="F11" s="54" t="s">
        <v>43</v>
      </c>
      <c r="G11" s="40" t="s">
        <v>12</v>
      </c>
      <c r="H11" s="40" t="s">
        <v>26</v>
      </c>
      <c r="I11" s="59">
        <v>1214</v>
      </c>
      <c r="J11" s="19"/>
      <c r="K11" s="25">
        <f t="shared" si="0"/>
        <v>0</v>
      </c>
      <c r="L11" s="26" t="str">
        <f t="shared" si="1"/>
        <v>OK</v>
      </c>
      <c r="M11" s="62"/>
      <c r="N11" s="90"/>
      <c r="O11" s="90"/>
      <c r="P11" s="62"/>
      <c r="Q11" s="62"/>
      <c r="R11" s="62"/>
      <c r="S11" s="18"/>
      <c r="T11" s="18"/>
      <c r="U11" s="18"/>
      <c r="V11" s="18"/>
      <c r="W11" s="18"/>
      <c r="X11" s="18"/>
      <c r="Y11" s="32"/>
      <c r="Z11" s="32"/>
      <c r="AA11" s="32"/>
      <c r="AB11" s="32"/>
      <c r="AC11" s="32"/>
      <c r="AD11" s="32"/>
    </row>
    <row r="12" spans="1:30" ht="39.950000000000003" customHeight="1">
      <c r="A12" s="114"/>
      <c r="B12" s="112"/>
      <c r="C12" s="52">
        <v>9</v>
      </c>
      <c r="D12" s="53" t="s">
        <v>78</v>
      </c>
      <c r="E12" s="54" t="s">
        <v>36</v>
      </c>
      <c r="F12" s="54" t="s">
        <v>44</v>
      </c>
      <c r="G12" s="40" t="s">
        <v>12</v>
      </c>
      <c r="H12" s="40" t="s">
        <v>26</v>
      </c>
      <c r="I12" s="59">
        <v>4320.8599999999997</v>
      </c>
      <c r="J12" s="19"/>
      <c r="K12" s="25">
        <f t="shared" si="0"/>
        <v>0</v>
      </c>
      <c r="L12" s="26" t="str">
        <f t="shared" si="1"/>
        <v>OK</v>
      </c>
      <c r="M12" s="62"/>
      <c r="N12" s="90"/>
      <c r="O12" s="90"/>
      <c r="P12" s="62"/>
      <c r="Q12" s="62"/>
      <c r="R12" s="62"/>
      <c r="S12" s="18"/>
      <c r="T12" s="18"/>
      <c r="U12" s="18"/>
      <c r="V12" s="18"/>
      <c r="W12" s="18"/>
      <c r="X12" s="18"/>
      <c r="Y12" s="32"/>
      <c r="Z12" s="32"/>
      <c r="AA12" s="32"/>
      <c r="AB12" s="32"/>
      <c r="AC12" s="32"/>
      <c r="AD12" s="32"/>
    </row>
    <row r="13" spans="1:30" ht="39.950000000000003" customHeight="1">
      <c r="A13" s="114"/>
      <c r="B13" s="113"/>
      <c r="C13" s="52">
        <v>10</v>
      </c>
      <c r="D13" s="53" t="s">
        <v>79</v>
      </c>
      <c r="E13" s="54" t="s">
        <v>36</v>
      </c>
      <c r="F13" s="54" t="s">
        <v>45</v>
      </c>
      <c r="G13" s="40" t="s">
        <v>12</v>
      </c>
      <c r="H13" s="40" t="s">
        <v>26</v>
      </c>
      <c r="I13" s="59">
        <v>5450</v>
      </c>
      <c r="J13" s="19"/>
      <c r="K13" s="25">
        <f t="shared" si="0"/>
        <v>0</v>
      </c>
      <c r="L13" s="26" t="str">
        <f t="shared" si="1"/>
        <v>OK</v>
      </c>
      <c r="M13" s="62"/>
      <c r="N13" s="90"/>
      <c r="O13" s="90"/>
      <c r="P13" s="62"/>
      <c r="Q13" s="62"/>
      <c r="R13" s="62"/>
      <c r="S13" s="18"/>
      <c r="T13" s="18"/>
      <c r="U13" s="18"/>
      <c r="V13" s="18"/>
      <c r="W13" s="18"/>
      <c r="X13" s="18"/>
      <c r="Y13" s="32"/>
      <c r="Z13" s="32"/>
      <c r="AA13" s="32"/>
      <c r="AB13" s="32"/>
      <c r="AC13" s="32"/>
      <c r="AD13" s="32"/>
    </row>
    <row r="14" spans="1:30" ht="39.950000000000003" customHeight="1">
      <c r="A14" s="107">
        <v>2</v>
      </c>
      <c r="B14" s="108" t="s">
        <v>32</v>
      </c>
      <c r="C14" s="51">
        <v>11</v>
      </c>
      <c r="D14" s="56" t="s">
        <v>80</v>
      </c>
      <c r="E14" s="57" t="s">
        <v>46</v>
      </c>
      <c r="F14" s="57" t="s">
        <v>47</v>
      </c>
      <c r="G14" s="33" t="s">
        <v>12</v>
      </c>
      <c r="H14" s="33" t="s">
        <v>26</v>
      </c>
      <c r="I14" s="60">
        <v>173.45</v>
      </c>
      <c r="J14" s="19"/>
      <c r="K14" s="25">
        <f t="shared" si="0"/>
        <v>0</v>
      </c>
      <c r="L14" s="26" t="str">
        <f t="shared" si="1"/>
        <v>OK</v>
      </c>
      <c r="M14" s="62"/>
      <c r="N14" s="90"/>
      <c r="O14" s="90"/>
      <c r="P14" s="62"/>
      <c r="Q14" s="62"/>
      <c r="R14" s="62"/>
      <c r="S14" s="18"/>
      <c r="T14" s="18"/>
      <c r="U14" s="18"/>
      <c r="V14" s="18"/>
      <c r="W14" s="18"/>
      <c r="X14" s="18"/>
      <c r="Y14" s="32"/>
      <c r="Z14" s="32"/>
      <c r="AA14" s="32"/>
      <c r="AB14" s="32"/>
      <c r="AC14" s="32"/>
      <c r="AD14" s="32"/>
    </row>
    <row r="15" spans="1:30" ht="39.950000000000003" customHeight="1">
      <c r="A15" s="107"/>
      <c r="B15" s="109"/>
      <c r="C15" s="51">
        <v>12</v>
      </c>
      <c r="D15" s="56" t="s">
        <v>81</v>
      </c>
      <c r="E15" s="57" t="s">
        <v>46</v>
      </c>
      <c r="F15" s="57" t="s">
        <v>48</v>
      </c>
      <c r="G15" s="33" t="s">
        <v>12</v>
      </c>
      <c r="H15" s="33" t="s">
        <v>26</v>
      </c>
      <c r="I15" s="60">
        <v>166</v>
      </c>
      <c r="J15" s="19"/>
      <c r="K15" s="25">
        <f t="shared" si="0"/>
        <v>0</v>
      </c>
      <c r="L15" s="26" t="str">
        <f t="shared" si="1"/>
        <v>OK</v>
      </c>
      <c r="M15" s="62"/>
      <c r="N15" s="90"/>
      <c r="O15" s="90"/>
      <c r="P15" s="62"/>
      <c r="Q15" s="62"/>
      <c r="R15" s="62"/>
      <c r="S15" s="18"/>
      <c r="T15" s="18"/>
      <c r="U15" s="18"/>
      <c r="V15" s="18"/>
      <c r="W15" s="18"/>
      <c r="X15" s="18"/>
      <c r="Y15" s="32"/>
      <c r="Z15" s="32"/>
      <c r="AA15" s="32"/>
      <c r="AB15" s="32"/>
      <c r="AC15" s="32"/>
      <c r="AD15" s="32"/>
    </row>
    <row r="16" spans="1:30" ht="39.950000000000003" customHeight="1">
      <c r="A16" s="107"/>
      <c r="B16" s="109"/>
      <c r="C16" s="51">
        <v>13</v>
      </c>
      <c r="D16" s="56" t="s">
        <v>82</v>
      </c>
      <c r="E16" s="57" t="s">
        <v>46</v>
      </c>
      <c r="F16" s="57" t="s">
        <v>49</v>
      </c>
      <c r="G16" s="33" t="s">
        <v>12</v>
      </c>
      <c r="H16" s="33" t="s">
        <v>26</v>
      </c>
      <c r="I16" s="60">
        <v>183.6</v>
      </c>
      <c r="J16" s="19"/>
      <c r="K16" s="25">
        <f t="shared" si="0"/>
        <v>0</v>
      </c>
      <c r="L16" s="26" t="str">
        <f t="shared" si="1"/>
        <v>OK</v>
      </c>
      <c r="M16" s="62"/>
      <c r="N16" s="90"/>
      <c r="O16" s="90"/>
      <c r="P16" s="62"/>
      <c r="Q16" s="62"/>
      <c r="R16" s="62"/>
      <c r="S16" s="18"/>
      <c r="T16" s="18"/>
      <c r="U16" s="18"/>
      <c r="V16" s="18"/>
      <c r="W16" s="18"/>
      <c r="X16" s="18"/>
      <c r="Y16" s="32"/>
      <c r="Z16" s="32"/>
      <c r="AA16" s="32"/>
      <c r="AB16" s="32"/>
      <c r="AC16" s="32"/>
      <c r="AD16" s="32"/>
    </row>
    <row r="17" spans="1:30" ht="39.950000000000003" customHeight="1">
      <c r="A17" s="107"/>
      <c r="B17" s="109"/>
      <c r="C17" s="51">
        <v>14</v>
      </c>
      <c r="D17" s="56" t="s">
        <v>83</v>
      </c>
      <c r="E17" s="57" t="s">
        <v>46</v>
      </c>
      <c r="F17" s="57" t="s">
        <v>50</v>
      </c>
      <c r="G17" s="33" t="s">
        <v>12</v>
      </c>
      <c r="H17" s="33" t="s">
        <v>26</v>
      </c>
      <c r="I17" s="60">
        <v>430</v>
      </c>
      <c r="J17" s="19"/>
      <c r="K17" s="25">
        <f t="shared" si="0"/>
        <v>0</v>
      </c>
      <c r="L17" s="26" t="str">
        <f t="shared" si="1"/>
        <v>OK</v>
      </c>
      <c r="M17" s="62"/>
      <c r="N17" s="90"/>
      <c r="O17" s="90"/>
      <c r="P17" s="62"/>
      <c r="Q17" s="62"/>
      <c r="R17" s="62"/>
      <c r="S17" s="18"/>
      <c r="T17" s="18"/>
      <c r="U17" s="18"/>
      <c r="V17" s="18"/>
      <c r="W17" s="18"/>
      <c r="X17" s="18"/>
      <c r="Y17" s="32"/>
      <c r="Z17" s="32"/>
      <c r="AA17" s="32"/>
      <c r="AB17" s="32"/>
      <c r="AC17" s="32"/>
      <c r="AD17" s="32"/>
    </row>
    <row r="18" spans="1:30" ht="39.950000000000003" customHeight="1">
      <c r="A18" s="107"/>
      <c r="B18" s="110"/>
      <c r="C18" s="51">
        <v>15</v>
      </c>
      <c r="D18" s="56" t="s">
        <v>84</v>
      </c>
      <c r="E18" s="57" t="s">
        <v>46</v>
      </c>
      <c r="F18" s="57" t="s">
        <v>51</v>
      </c>
      <c r="G18" s="33" t="s">
        <v>12</v>
      </c>
      <c r="H18" s="33" t="s">
        <v>26</v>
      </c>
      <c r="I18" s="60">
        <v>930</v>
      </c>
      <c r="J18" s="19"/>
      <c r="K18" s="25">
        <f t="shared" si="0"/>
        <v>0</v>
      </c>
      <c r="L18" s="26" t="str">
        <f t="shared" si="1"/>
        <v>OK</v>
      </c>
      <c r="M18" s="62"/>
      <c r="N18" s="90"/>
      <c r="O18" s="90"/>
      <c r="P18" s="62"/>
      <c r="Q18" s="62"/>
      <c r="R18" s="62"/>
      <c r="S18" s="18"/>
      <c r="T18" s="18"/>
      <c r="U18" s="18"/>
      <c r="V18" s="18"/>
      <c r="W18" s="18"/>
      <c r="X18" s="18"/>
      <c r="Y18" s="32"/>
      <c r="Z18" s="32"/>
      <c r="AA18" s="32"/>
      <c r="AB18" s="32"/>
      <c r="AC18" s="32"/>
      <c r="AD18" s="32"/>
    </row>
    <row r="19" spans="1:30" ht="57" customHeight="1">
      <c r="A19" s="64">
        <v>4</v>
      </c>
      <c r="B19" s="66" t="s">
        <v>31</v>
      </c>
      <c r="C19" s="52">
        <v>20</v>
      </c>
      <c r="D19" s="53" t="s">
        <v>85</v>
      </c>
      <c r="E19" s="54" t="s">
        <v>36</v>
      </c>
      <c r="F19" s="54" t="s">
        <v>52</v>
      </c>
      <c r="G19" s="40" t="s">
        <v>12</v>
      </c>
      <c r="H19" s="40" t="s">
        <v>25</v>
      </c>
      <c r="I19" s="59">
        <v>3022.56</v>
      </c>
      <c r="J19" s="19"/>
      <c r="K19" s="25">
        <f t="shared" si="0"/>
        <v>-20</v>
      </c>
      <c r="L19" s="26" t="str">
        <f t="shared" si="1"/>
        <v>ATENÇÃO</v>
      </c>
      <c r="M19" s="62"/>
      <c r="N19" s="90"/>
      <c r="O19" s="90">
        <v>20</v>
      </c>
      <c r="P19" s="62"/>
      <c r="Q19" s="62"/>
      <c r="R19" s="62"/>
      <c r="S19" s="18"/>
      <c r="T19" s="18"/>
      <c r="U19" s="18"/>
      <c r="V19" s="18"/>
      <c r="W19" s="18"/>
      <c r="X19" s="18"/>
      <c r="Y19" s="32"/>
      <c r="Z19" s="32"/>
      <c r="AA19" s="32"/>
      <c r="AB19" s="32"/>
      <c r="AC19" s="32"/>
      <c r="AD19" s="32"/>
    </row>
    <row r="20" spans="1:30" ht="69" customHeight="1">
      <c r="A20" s="67">
        <v>7</v>
      </c>
      <c r="B20" s="68" t="s">
        <v>33</v>
      </c>
      <c r="C20" s="51">
        <v>24</v>
      </c>
      <c r="D20" s="56" t="s">
        <v>86</v>
      </c>
      <c r="E20" s="57" t="s">
        <v>53</v>
      </c>
      <c r="F20" s="57" t="s">
        <v>54</v>
      </c>
      <c r="G20" s="33" t="s">
        <v>12</v>
      </c>
      <c r="H20" s="33" t="s">
        <v>25</v>
      </c>
      <c r="I20" s="60">
        <v>601.75</v>
      </c>
      <c r="J20" s="19"/>
      <c r="K20" s="25">
        <f t="shared" si="0"/>
        <v>0</v>
      </c>
      <c r="L20" s="26" t="str">
        <f t="shared" si="1"/>
        <v>OK</v>
      </c>
      <c r="M20" s="62"/>
      <c r="N20" s="90"/>
      <c r="O20" s="90"/>
      <c r="P20" s="62"/>
      <c r="Q20" s="62"/>
      <c r="R20" s="62"/>
      <c r="S20" s="18"/>
      <c r="T20" s="18"/>
      <c r="U20" s="18"/>
      <c r="V20" s="18"/>
      <c r="W20" s="18"/>
      <c r="X20" s="18"/>
      <c r="Y20" s="32"/>
      <c r="Z20" s="32"/>
      <c r="AA20" s="32"/>
      <c r="AB20" s="32"/>
      <c r="AC20" s="32"/>
      <c r="AD20" s="32"/>
    </row>
    <row r="21" spans="1:30" ht="39.950000000000003" customHeight="1">
      <c r="A21" s="102">
        <v>8</v>
      </c>
      <c r="B21" s="104" t="s">
        <v>34</v>
      </c>
      <c r="C21" s="69">
        <v>25</v>
      </c>
      <c r="D21" s="70" t="s">
        <v>87</v>
      </c>
      <c r="E21" s="71" t="s">
        <v>55</v>
      </c>
      <c r="F21" s="71" t="s">
        <v>56</v>
      </c>
      <c r="G21" s="72" t="s">
        <v>66</v>
      </c>
      <c r="H21" s="72" t="s">
        <v>68</v>
      </c>
      <c r="I21" s="73">
        <v>3660.77</v>
      </c>
      <c r="J21" s="19"/>
      <c r="K21" s="25">
        <f t="shared" si="0"/>
        <v>0</v>
      </c>
      <c r="L21" s="26" t="str">
        <f t="shared" si="1"/>
        <v>OK</v>
      </c>
      <c r="M21" s="62"/>
      <c r="N21" s="90"/>
      <c r="O21" s="90"/>
      <c r="P21" s="62"/>
      <c r="Q21" s="62"/>
      <c r="R21" s="62"/>
      <c r="S21" s="18"/>
      <c r="T21" s="18"/>
      <c r="U21" s="18"/>
      <c r="V21" s="18"/>
      <c r="W21" s="18"/>
      <c r="X21" s="18"/>
      <c r="Y21" s="32"/>
      <c r="Z21" s="32"/>
      <c r="AA21" s="32"/>
      <c r="AB21" s="32"/>
      <c r="AC21" s="32"/>
      <c r="AD21" s="32"/>
    </row>
    <row r="22" spans="1:30" ht="39.950000000000003" customHeight="1">
      <c r="A22" s="103"/>
      <c r="B22" s="105"/>
      <c r="C22" s="69">
        <v>26</v>
      </c>
      <c r="D22" s="70" t="s">
        <v>88</v>
      </c>
      <c r="E22" s="71" t="s">
        <v>55</v>
      </c>
      <c r="F22" s="71" t="s">
        <v>57</v>
      </c>
      <c r="G22" s="72" t="s">
        <v>67</v>
      </c>
      <c r="H22" s="72" t="s">
        <v>68</v>
      </c>
      <c r="I22" s="73">
        <v>19595.79</v>
      </c>
      <c r="J22" s="19"/>
      <c r="K22" s="25">
        <f t="shared" si="0"/>
        <v>0</v>
      </c>
      <c r="L22" s="26" t="str">
        <f t="shared" si="1"/>
        <v>OK</v>
      </c>
      <c r="M22" s="62"/>
      <c r="N22" s="90"/>
      <c r="O22" s="90"/>
      <c r="P22" s="62"/>
      <c r="Q22" s="62"/>
      <c r="R22" s="62"/>
      <c r="S22" s="18"/>
      <c r="T22" s="18"/>
      <c r="U22" s="18"/>
      <c r="V22" s="18"/>
      <c r="W22" s="18"/>
      <c r="X22" s="18"/>
      <c r="Y22" s="32"/>
      <c r="Z22" s="32"/>
      <c r="AA22" s="32"/>
      <c r="AB22" s="32"/>
      <c r="AC22" s="32"/>
      <c r="AD22" s="32"/>
    </row>
    <row r="23" spans="1:30" ht="39.950000000000003" customHeight="1">
      <c r="A23" s="103"/>
      <c r="B23" s="105"/>
      <c r="C23" s="69">
        <v>27</v>
      </c>
      <c r="D23" s="70" t="s">
        <v>89</v>
      </c>
      <c r="E23" s="71" t="s">
        <v>55</v>
      </c>
      <c r="F23" s="71" t="s">
        <v>58</v>
      </c>
      <c r="G23" s="72" t="s">
        <v>66</v>
      </c>
      <c r="H23" s="72" t="s">
        <v>69</v>
      </c>
      <c r="I23" s="73">
        <v>4629.7700000000004</v>
      </c>
      <c r="J23" s="19"/>
      <c r="K23" s="25">
        <f t="shared" si="0"/>
        <v>0</v>
      </c>
      <c r="L23" s="26" t="str">
        <f t="shared" si="1"/>
        <v>OK</v>
      </c>
      <c r="M23" s="62"/>
      <c r="N23" s="90"/>
      <c r="O23" s="90"/>
      <c r="P23" s="62"/>
      <c r="Q23" s="62"/>
      <c r="R23" s="62"/>
      <c r="S23" s="18"/>
      <c r="T23" s="18"/>
      <c r="U23" s="18"/>
      <c r="V23" s="18"/>
      <c r="W23" s="18"/>
      <c r="X23" s="18"/>
      <c r="Y23" s="32"/>
      <c r="Z23" s="32"/>
      <c r="AA23" s="32"/>
      <c r="AB23" s="32"/>
      <c r="AC23" s="32"/>
      <c r="AD23" s="32"/>
    </row>
    <row r="24" spans="1:30" ht="39.950000000000003" customHeight="1">
      <c r="A24" s="103"/>
      <c r="B24" s="105"/>
      <c r="C24" s="69">
        <v>28</v>
      </c>
      <c r="D24" s="70" t="s">
        <v>90</v>
      </c>
      <c r="E24" s="71" t="s">
        <v>55</v>
      </c>
      <c r="F24" s="71" t="s">
        <v>59</v>
      </c>
      <c r="G24" s="72" t="s">
        <v>67</v>
      </c>
      <c r="H24" s="72" t="s">
        <v>68</v>
      </c>
      <c r="I24" s="73">
        <v>32193.08</v>
      </c>
      <c r="J24" s="19"/>
      <c r="K24" s="25">
        <f t="shared" si="0"/>
        <v>0</v>
      </c>
      <c r="L24" s="26" t="str">
        <f t="shared" si="1"/>
        <v>OK</v>
      </c>
      <c r="M24" s="62"/>
      <c r="N24" s="90"/>
      <c r="O24" s="90"/>
      <c r="P24" s="62"/>
      <c r="Q24" s="62"/>
      <c r="R24" s="62"/>
      <c r="S24" s="18"/>
      <c r="T24" s="18"/>
      <c r="U24" s="18"/>
      <c r="V24" s="18"/>
      <c r="W24" s="18"/>
      <c r="X24" s="18"/>
      <c r="Y24" s="32"/>
      <c r="Z24" s="32"/>
      <c r="AA24" s="32"/>
      <c r="AB24" s="32"/>
      <c r="AC24" s="32"/>
      <c r="AD24" s="32"/>
    </row>
    <row r="25" spans="1:30" ht="39.950000000000003" customHeight="1">
      <c r="A25" s="103"/>
      <c r="B25" s="105"/>
      <c r="C25" s="69">
        <v>29</v>
      </c>
      <c r="D25" s="70" t="s">
        <v>91</v>
      </c>
      <c r="E25" s="71" t="s">
        <v>55</v>
      </c>
      <c r="F25" s="71" t="s">
        <v>60</v>
      </c>
      <c r="G25" s="72" t="s">
        <v>66</v>
      </c>
      <c r="H25" s="72" t="s">
        <v>69</v>
      </c>
      <c r="I25" s="73">
        <v>6889.02</v>
      </c>
      <c r="J25" s="19"/>
      <c r="K25" s="25">
        <f t="shared" si="0"/>
        <v>0</v>
      </c>
      <c r="L25" s="26" t="str">
        <f t="shared" si="1"/>
        <v>OK</v>
      </c>
      <c r="M25" s="62"/>
      <c r="N25" s="90"/>
      <c r="O25" s="90"/>
      <c r="P25" s="62"/>
      <c r="Q25" s="62"/>
      <c r="R25" s="62"/>
      <c r="S25" s="18"/>
      <c r="T25" s="18"/>
      <c r="U25" s="18"/>
      <c r="V25" s="18"/>
      <c r="W25" s="18"/>
      <c r="X25" s="18"/>
      <c r="Y25" s="32"/>
      <c r="Z25" s="32"/>
      <c r="AA25" s="32"/>
      <c r="AB25" s="32"/>
      <c r="AC25" s="32"/>
      <c r="AD25" s="32"/>
    </row>
    <row r="26" spans="1:30" ht="39.950000000000003" customHeight="1">
      <c r="A26" s="103"/>
      <c r="B26" s="105"/>
      <c r="C26" s="69">
        <v>30</v>
      </c>
      <c r="D26" s="70" t="s">
        <v>92</v>
      </c>
      <c r="E26" s="71" t="s">
        <v>55</v>
      </c>
      <c r="F26" s="71" t="s">
        <v>61</v>
      </c>
      <c r="G26" s="72" t="s">
        <v>67</v>
      </c>
      <c r="H26" s="72" t="s">
        <v>68</v>
      </c>
      <c r="I26" s="73">
        <v>61588.56</v>
      </c>
      <c r="J26" s="19"/>
      <c r="K26" s="25">
        <f t="shared" si="0"/>
        <v>0</v>
      </c>
      <c r="L26" s="26" t="str">
        <f t="shared" si="1"/>
        <v>OK</v>
      </c>
      <c r="M26" s="62"/>
      <c r="N26" s="90"/>
      <c r="O26" s="90"/>
      <c r="P26" s="62"/>
      <c r="Q26" s="62"/>
      <c r="R26" s="62"/>
      <c r="S26" s="18"/>
      <c r="T26" s="18"/>
      <c r="U26" s="18"/>
      <c r="V26" s="18"/>
      <c r="W26" s="18"/>
      <c r="X26" s="18"/>
      <c r="Y26" s="32"/>
      <c r="Z26" s="32"/>
      <c r="AA26" s="32"/>
      <c r="AB26" s="32"/>
      <c r="AC26" s="32"/>
      <c r="AD26" s="32"/>
    </row>
    <row r="27" spans="1:30" ht="39.950000000000003" customHeight="1">
      <c r="A27" s="103"/>
      <c r="B27" s="106"/>
      <c r="C27" s="69">
        <v>31</v>
      </c>
      <c r="D27" s="70" t="s">
        <v>93</v>
      </c>
      <c r="E27" s="71" t="s">
        <v>55</v>
      </c>
      <c r="F27" s="71" t="s">
        <v>62</v>
      </c>
      <c r="G27" s="72" t="s">
        <v>66</v>
      </c>
      <c r="H27" s="72" t="s">
        <v>69</v>
      </c>
      <c r="I27" s="73">
        <v>22359.78</v>
      </c>
      <c r="J27" s="19"/>
      <c r="K27" s="25">
        <f t="shared" si="0"/>
        <v>0</v>
      </c>
      <c r="L27" s="26" t="str">
        <f t="shared" si="1"/>
        <v>OK</v>
      </c>
      <c r="M27" s="62"/>
      <c r="N27" s="90"/>
      <c r="O27" s="90"/>
      <c r="P27" s="62"/>
      <c r="Q27" s="62"/>
      <c r="R27" s="62"/>
      <c r="S27" s="18"/>
      <c r="T27" s="18"/>
      <c r="U27" s="18"/>
      <c r="V27" s="18"/>
      <c r="W27" s="18"/>
      <c r="X27" s="18"/>
      <c r="Y27" s="32"/>
      <c r="Z27" s="32"/>
      <c r="AA27" s="32"/>
      <c r="AB27" s="32"/>
      <c r="AC27" s="32"/>
      <c r="AD27" s="32"/>
    </row>
    <row r="28" spans="1:30" ht="39.950000000000003" customHeight="1">
      <c r="A28" s="107">
        <v>9</v>
      </c>
      <c r="B28" s="108" t="s">
        <v>34</v>
      </c>
      <c r="C28" s="55">
        <v>32</v>
      </c>
      <c r="D28" s="58" t="s">
        <v>94</v>
      </c>
      <c r="E28" s="57" t="s">
        <v>55</v>
      </c>
      <c r="F28" s="57" t="s">
        <v>63</v>
      </c>
      <c r="G28" s="33" t="s">
        <v>12</v>
      </c>
      <c r="H28" s="33" t="s">
        <v>25</v>
      </c>
      <c r="I28" s="60">
        <v>6318.89</v>
      </c>
      <c r="J28" s="19"/>
      <c r="K28" s="25">
        <f t="shared" si="0"/>
        <v>0</v>
      </c>
      <c r="L28" s="26" t="str">
        <f t="shared" si="1"/>
        <v>OK</v>
      </c>
      <c r="M28" s="62"/>
      <c r="N28" s="90"/>
      <c r="O28" s="90"/>
      <c r="P28" s="62"/>
      <c r="Q28" s="62"/>
      <c r="R28" s="62"/>
      <c r="S28" s="18"/>
      <c r="T28" s="18"/>
      <c r="U28" s="18"/>
      <c r="V28" s="18"/>
      <c r="W28" s="18"/>
      <c r="X28" s="18"/>
      <c r="Y28" s="32"/>
      <c r="Z28" s="32"/>
      <c r="AA28" s="32"/>
      <c r="AB28" s="32"/>
      <c r="AC28" s="32"/>
      <c r="AD28" s="32"/>
    </row>
    <row r="29" spans="1:30" ht="39.950000000000003" customHeight="1">
      <c r="A29" s="107"/>
      <c r="B29" s="109"/>
      <c r="C29" s="55">
        <v>33</v>
      </c>
      <c r="D29" s="58" t="s">
        <v>95</v>
      </c>
      <c r="E29" s="57" t="s">
        <v>55</v>
      </c>
      <c r="F29" s="57" t="s">
        <v>64</v>
      </c>
      <c r="G29" s="33" t="s">
        <v>12</v>
      </c>
      <c r="H29" s="33" t="s">
        <v>26</v>
      </c>
      <c r="I29" s="60">
        <v>580.79</v>
      </c>
      <c r="J29" s="19"/>
      <c r="K29" s="25">
        <f t="shared" si="0"/>
        <v>0</v>
      </c>
      <c r="L29" s="26" t="str">
        <f t="shared" si="1"/>
        <v>OK</v>
      </c>
      <c r="M29" s="62"/>
      <c r="N29" s="90"/>
      <c r="O29" s="90"/>
      <c r="P29" s="62"/>
      <c r="Q29" s="62"/>
      <c r="R29" s="62"/>
      <c r="S29" s="18"/>
      <c r="T29" s="18"/>
      <c r="U29" s="18"/>
      <c r="V29" s="18"/>
      <c r="W29" s="18"/>
      <c r="X29" s="18"/>
      <c r="Y29" s="32"/>
      <c r="Z29" s="32"/>
      <c r="AA29" s="32"/>
      <c r="AB29" s="32"/>
      <c r="AC29" s="32"/>
      <c r="AD29" s="32"/>
    </row>
    <row r="30" spans="1:30" ht="39.950000000000003" customHeight="1">
      <c r="A30" s="107"/>
      <c r="B30" s="110"/>
      <c r="C30" s="55">
        <v>34</v>
      </c>
      <c r="D30" s="58" t="s">
        <v>96</v>
      </c>
      <c r="E30" s="57" t="s">
        <v>55</v>
      </c>
      <c r="F30" s="57" t="s">
        <v>65</v>
      </c>
      <c r="G30" s="33" t="s">
        <v>66</v>
      </c>
      <c r="H30" s="33" t="s">
        <v>69</v>
      </c>
      <c r="I30" s="60">
        <v>1115.93</v>
      </c>
      <c r="J30" s="19"/>
      <c r="K30" s="25">
        <f t="shared" si="0"/>
        <v>0</v>
      </c>
      <c r="L30" s="26" t="str">
        <f t="shared" si="1"/>
        <v>OK</v>
      </c>
      <c r="M30" s="62"/>
      <c r="N30" s="90"/>
      <c r="O30" s="90"/>
      <c r="P30" s="62"/>
      <c r="Q30" s="62"/>
      <c r="R30" s="62"/>
      <c r="S30" s="18"/>
      <c r="T30" s="18"/>
      <c r="U30" s="18"/>
      <c r="V30" s="18"/>
      <c r="W30" s="18"/>
      <c r="X30" s="18"/>
      <c r="Y30" s="32"/>
      <c r="Z30" s="32"/>
      <c r="AA30" s="32"/>
      <c r="AB30" s="32"/>
      <c r="AC30" s="32"/>
      <c r="AD30" s="32"/>
    </row>
    <row r="31" spans="1:30" ht="39.950000000000003" customHeight="1">
      <c r="I31" s="61">
        <f>SUM(I4:I30)</f>
        <v>268464.88999999996</v>
      </c>
      <c r="M31" s="63">
        <f>SUMPRODUCT(I4:I30,M4:M30)</f>
        <v>22176.29</v>
      </c>
      <c r="N31" s="63">
        <f>SUMPRODUCT(I4:I30,N4:N30)</f>
        <v>12226.29</v>
      </c>
      <c r="O31" s="63">
        <f>SUMPRODUCT(I4:I30,O4:O30)</f>
        <v>60451.199999999997</v>
      </c>
      <c r="P31" s="63">
        <f>SUMPRODUCT(I4:I30,P4:P30)</f>
        <v>0</v>
      </c>
      <c r="Q31" s="63">
        <f>SUMPRODUCT(I4:I30,Q4:Q30)</f>
        <v>0</v>
      </c>
      <c r="R31" s="63">
        <f>SUMPRODUCT(I4:I30,R4:R30)</f>
        <v>0</v>
      </c>
    </row>
  </sheetData>
  <mergeCells count="30">
    <mergeCell ref="AD1:AD2"/>
    <mergeCell ref="A2:L2"/>
    <mergeCell ref="A4:A13"/>
    <mergeCell ref="B4:B13"/>
    <mergeCell ref="T1:T2"/>
    <mergeCell ref="U1:U2"/>
    <mergeCell ref="V1:V2"/>
    <mergeCell ref="W1:W2"/>
    <mergeCell ref="P1:P2"/>
    <mergeCell ref="Q1:Q2"/>
    <mergeCell ref="R1:R2"/>
    <mergeCell ref="S1:S2"/>
    <mergeCell ref="A1:C1"/>
    <mergeCell ref="M1:M2"/>
    <mergeCell ref="D1:I1"/>
    <mergeCell ref="J1:L1"/>
    <mergeCell ref="A14:A18"/>
    <mergeCell ref="B14:B18"/>
    <mergeCell ref="A21:A27"/>
    <mergeCell ref="B21:B27"/>
    <mergeCell ref="A28:A30"/>
    <mergeCell ref="B28:B30"/>
    <mergeCell ref="O1:O2"/>
    <mergeCell ref="N1:N2"/>
    <mergeCell ref="AC1:AC2"/>
    <mergeCell ref="X1:X2"/>
    <mergeCell ref="Y1:Y2"/>
    <mergeCell ref="Z1:Z2"/>
    <mergeCell ref="AA1:AA2"/>
    <mergeCell ref="AB1:AB2"/>
  </mergeCells>
  <conditionalFormatting sqref="N4:X30">
    <cfRule type="cellIs" dxfId="6" priority="4" stopIfTrue="1" operator="greaterThan">
      <formula>0</formula>
    </cfRule>
    <cfRule type="cellIs" dxfId="5" priority="5" stopIfTrue="1" operator="greaterThan">
      <formula>0</formula>
    </cfRule>
    <cfRule type="cellIs" dxfId="4" priority="6" stopIfTrue="1" operator="greaterThan">
      <formula>0</formula>
    </cfRule>
  </conditionalFormatting>
  <conditionalFormatting sqref="M4:M30">
    <cfRule type="cellIs" dxfId="3" priority="1" stopIfTrue="1" operator="greaterThan">
      <formula>0</formula>
    </cfRule>
    <cfRule type="cellIs" dxfId="2" priority="2" stopIfTrue="1" operator="greaterThan">
      <formula>0</formula>
    </cfRule>
    <cfRule type="cellIs" dxfId="1" priority="3" stopIfTrue="1" operator="greaterThan">
      <formula>0</formula>
    </cfRule>
  </conditionalFormatting>
  <hyperlinks>
    <hyperlink ref="D577" r:id="rId1" display="https://www.havan.com.br/mangueira-para-gas-de-cozinha-glp-1-20m-durin-05207.html" xr:uid="{FBD31926-2A5F-4C00-865D-98A409711434}"/>
  </hyperlink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40"/>
  <sheetViews>
    <sheetView tabSelected="1" topLeftCell="A28" zoomScale="90" zoomScaleNormal="90" workbookViewId="0">
      <selection activeCell="O41" sqref="O41"/>
    </sheetView>
  </sheetViews>
  <sheetFormatPr defaultColWidth="9.7109375" defaultRowHeight="39.950000000000003" customHeight="1"/>
  <cols>
    <col min="1" max="1" width="10" style="1" customWidth="1"/>
    <col min="2" max="2" width="41.42578125" style="1" customWidth="1"/>
    <col min="3" max="3" width="6.42578125" style="27" customWidth="1"/>
    <col min="4" max="4" width="49" style="1" customWidth="1"/>
    <col min="5" max="5" width="19.42578125" style="1" customWidth="1"/>
    <col min="6" max="6" width="12.42578125" style="1" customWidth="1"/>
    <col min="7" max="7" width="16.7109375" style="1" customWidth="1"/>
    <col min="8" max="8" width="12.5703125" style="4" customWidth="1"/>
    <col min="9" max="9" width="13.28515625" style="28" customWidth="1"/>
    <col min="10" max="10" width="12.5703125" style="5" customWidth="1"/>
    <col min="11" max="12" width="16" style="2" customWidth="1"/>
    <col min="13" max="13" width="20.85546875" style="2" customWidth="1"/>
    <col min="14" max="14" width="9.7109375" style="2" customWidth="1"/>
    <col min="15" max="16384" width="9.7109375" style="2"/>
  </cols>
  <sheetData>
    <row r="1" spans="1:13" ht="39.950000000000003" customHeight="1">
      <c r="A1" s="101" t="s">
        <v>28</v>
      </c>
      <c r="B1" s="101"/>
      <c r="C1" s="101"/>
      <c r="D1" s="101" t="s">
        <v>30</v>
      </c>
      <c r="E1" s="101"/>
      <c r="F1" s="101"/>
      <c r="G1" s="101"/>
      <c r="H1" s="123" t="s">
        <v>29</v>
      </c>
      <c r="I1" s="123"/>
      <c r="J1" s="123"/>
      <c r="K1" s="123"/>
      <c r="L1" s="123"/>
      <c r="M1" s="123"/>
    </row>
    <row r="2" spans="1:13" ht="39.950000000000003" customHeight="1">
      <c r="A2" s="101" t="s">
        <v>11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</row>
    <row r="3" spans="1:13" s="3" customFormat="1" ht="39.950000000000003" customHeight="1">
      <c r="A3" s="36" t="s">
        <v>21</v>
      </c>
      <c r="B3" s="38" t="s">
        <v>15</v>
      </c>
      <c r="C3" s="37" t="s">
        <v>22</v>
      </c>
      <c r="D3" s="41" t="s">
        <v>16</v>
      </c>
      <c r="E3" s="41" t="s">
        <v>17</v>
      </c>
      <c r="F3" s="38" t="s">
        <v>3</v>
      </c>
      <c r="G3" s="38" t="s">
        <v>18</v>
      </c>
      <c r="H3" s="22" t="s">
        <v>5</v>
      </c>
      <c r="I3" s="23" t="s">
        <v>10</v>
      </c>
      <c r="J3" s="21" t="s">
        <v>4</v>
      </c>
      <c r="K3" s="30" t="s">
        <v>19</v>
      </c>
      <c r="L3" s="30" t="s">
        <v>20</v>
      </c>
      <c r="M3" s="30" t="s">
        <v>6</v>
      </c>
    </row>
    <row r="4" spans="1:13" ht="39.950000000000003" customHeight="1">
      <c r="A4" s="114">
        <v>1</v>
      </c>
      <c r="B4" s="111" t="s">
        <v>31</v>
      </c>
      <c r="C4" s="52">
        <v>1</v>
      </c>
      <c r="D4" s="53" t="s">
        <v>70</v>
      </c>
      <c r="E4" s="54" t="s">
        <v>36</v>
      </c>
      <c r="F4" s="40" t="s">
        <v>12</v>
      </c>
      <c r="G4" s="40" t="s">
        <v>25</v>
      </c>
      <c r="H4" s="19">
        <f>'REITORIA - SETIC'!J4+ESAG!J4+CEART!J4+FAED!J4+CEAD!J4+CEFID!J4+CERES!J4+CEPLAN!J4+CCT!J4+CAV!J4+CEO!J4+CESFI!J4+CEAVI!J4</f>
        <v>28</v>
      </c>
      <c r="I4" s="25">
        <f>('REITORIA - SETIC'!J4-'REITORIA - SETIC'!K4)+(ESAG!J4-ESAG!K4)+(CEART!J4-CEART!K4)+(FAED!J4-FAED!K4)+(CEAD!J4-CEAD!K4)+(CEFID!J4-CEFID!K4)+(CERES!J4-CERES!K4)+(CEPLAN!J4-CEPLAN!K4)+(CCT!J4-CCT!K4)+(CAV!J4-CAV!K4)+(CEO!J4-CEO!K4)+(CESFI!J4-CESFI!K4)+(CEAVI!J4-CEAVI!K4)</f>
        <v>22</v>
      </c>
      <c r="J4" s="31">
        <f t="shared" ref="J4:J30" si="0">H4-I4</f>
        <v>6</v>
      </c>
      <c r="K4" s="20">
        <v>4500</v>
      </c>
      <c r="L4" s="20">
        <f t="shared" ref="L4:L30" si="1">K4*H4</f>
        <v>126000</v>
      </c>
      <c r="M4" s="17">
        <f t="shared" ref="M4:M30" si="2">K4*I4</f>
        <v>99000</v>
      </c>
    </row>
    <row r="5" spans="1:13" ht="39.950000000000003" customHeight="1">
      <c r="A5" s="114"/>
      <c r="B5" s="112"/>
      <c r="C5" s="52">
        <v>2</v>
      </c>
      <c r="D5" s="53" t="s">
        <v>71</v>
      </c>
      <c r="E5" s="54" t="s">
        <v>36</v>
      </c>
      <c r="F5" s="40" t="s">
        <v>12</v>
      </c>
      <c r="G5" s="40" t="s">
        <v>25</v>
      </c>
      <c r="H5" s="19">
        <f>'REITORIA - SETIC'!J5+ESAG!J5+CEART!J5+FAED!J5+CEAD!J5+CEFID!J5+CERES!J5+CEPLAN!J5+CCT!J5+CAV!J5+CEO!J5+CESFI!J5+CEAVI!J5</f>
        <v>28</v>
      </c>
      <c r="I5" s="25">
        <f>('REITORIA - SETIC'!J5-'REITORIA - SETIC'!K5)+(ESAG!J5-ESAG!K5)+(CEART!J5-CEART!K5)+(FAED!J5-FAED!K5)+(CEAD!J5-CEAD!K5)+(CEFID!J5-CEFID!K5)+(CERES!J5-CERES!K5)+(CEPLAN!J5-CEPLAN!K5)+(CCT!J5-CCT!K5)+(CAV!J5-CAV!K5)+(CEO!J5-CEO!K5)+(CESFI!J5-CESFI!K5)+(CEAVI!J5-CEAVI!K5)</f>
        <v>4</v>
      </c>
      <c r="J5" s="31">
        <f t="shared" si="0"/>
        <v>24</v>
      </c>
      <c r="K5" s="20">
        <v>17250</v>
      </c>
      <c r="L5" s="20">
        <f t="shared" si="1"/>
        <v>483000</v>
      </c>
      <c r="M5" s="17">
        <f t="shared" si="2"/>
        <v>69000</v>
      </c>
    </row>
    <row r="6" spans="1:13" ht="39.950000000000003" customHeight="1">
      <c r="A6" s="114"/>
      <c r="B6" s="112"/>
      <c r="C6" s="52">
        <v>3</v>
      </c>
      <c r="D6" s="53" t="s">
        <v>72</v>
      </c>
      <c r="E6" s="54" t="s">
        <v>36</v>
      </c>
      <c r="F6" s="40" t="s">
        <v>12</v>
      </c>
      <c r="G6" s="40" t="s">
        <v>25</v>
      </c>
      <c r="H6" s="19">
        <f>'REITORIA - SETIC'!J6+ESAG!J6+CEART!J6+FAED!J6+CEAD!J6+CEFID!J6+CERES!J6+CEPLAN!J6+CCT!J6+CAV!J6+CEO!J6+CESFI!J6+CEAVI!J6</f>
        <v>88</v>
      </c>
      <c r="I6" s="25">
        <f>('REITORIA - SETIC'!J6-'REITORIA - SETIC'!K6)+(ESAG!J6-ESAG!K6)+(CEART!J6-CEART!K6)+(FAED!J6-FAED!K6)+(CEAD!J6-CEAD!K6)+(CEFID!J6-CEFID!K6)+(CERES!J6-CERES!K6)+(CEPLAN!J6-CEPLAN!K6)+(CCT!J6-CCT!K6)+(CAV!J6-CAV!K6)+(CEO!J6-CEO!K6)+(CESFI!J6-CESFI!K6)+(CEAVI!J6-CEAVI!K6)</f>
        <v>22</v>
      </c>
      <c r="J6" s="31">
        <f t="shared" si="0"/>
        <v>66</v>
      </c>
      <c r="K6" s="20">
        <v>9900</v>
      </c>
      <c r="L6" s="20">
        <f t="shared" si="1"/>
        <v>871200</v>
      </c>
      <c r="M6" s="17">
        <f t="shared" si="2"/>
        <v>217800</v>
      </c>
    </row>
    <row r="7" spans="1:13" ht="39.950000000000003" customHeight="1">
      <c r="A7" s="114"/>
      <c r="B7" s="112"/>
      <c r="C7" s="52">
        <v>4</v>
      </c>
      <c r="D7" s="53" t="s">
        <v>73</v>
      </c>
      <c r="E7" s="54" t="s">
        <v>36</v>
      </c>
      <c r="F7" s="40" t="s">
        <v>12</v>
      </c>
      <c r="G7" s="40" t="s">
        <v>25</v>
      </c>
      <c r="H7" s="19">
        <f>'REITORIA - SETIC'!J7+ESAG!J7+CEART!J7+FAED!J7+CEAD!J7+CEFID!J7+CERES!J7+CEPLAN!J7+CCT!J7+CAV!J7+CEO!J7+CESFI!J7+CEAVI!J7</f>
        <v>12</v>
      </c>
      <c r="I7" s="25">
        <f>('REITORIA - SETIC'!J7-'REITORIA - SETIC'!K7)+(ESAG!J7-ESAG!K7)+(CEART!J7-CEART!K7)+(FAED!J7-FAED!K7)+(CEAD!J7-CEAD!K7)+(CEFID!J7-CEFID!K7)+(CERES!J7-CERES!K7)+(CEPLAN!J7-CEPLAN!K7)+(CCT!J7-CCT!K7)+(CAV!J7-CAV!K7)+(CEO!J7-CEO!K7)+(CESFI!J7-CESFI!K7)+(CEAVI!J7-CEAVI!K7)</f>
        <v>7</v>
      </c>
      <c r="J7" s="31">
        <f t="shared" si="0"/>
        <v>5</v>
      </c>
      <c r="K7" s="20">
        <v>9950</v>
      </c>
      <c r="L7" s="20">
        <f t="shared" si="1"/>
        <v>119400</v>
      </c>
      <c r="M7" s="17">
        <f t="shared" si="2"/>
        <v>69650</v>
      </c>
    </row>
    <row r="8" spans="1:13" ht="39.950000000000003" customHeight="1">
      <c r="A8" s="114"/>
      <c r="B8" s="112"/>
      <c r="C8" s="52">
        <v>5</v>
      </c>
      <c r="D8" s="53" t="s">
        <v>74</v>
      </c>
      <c r="E8" s="54" t="s">
        <v>36</v>
      </c>
      <c r="F8" s="40" t="s">
        <v>12</v>
      </c>
      <c r="G8" s="40" t="s">
        <v>25</v>
      </c>
      <c r="H8" s="19">
        <f>'REITORIA - SETIC'!J8+ESAG!J8+CEART!J8+FAED!J8+CEAD!J8+CEFID!J8+CERES!J8+CEPLAN!J8+CCT!J8+CAV!J8+CEO!J8+CESFI!J8+CEAVI!J8</f>
        <v>10</v>
      </c>
      <c r="I8" s="25">
        <f>('REITORIA - SETIC'!J8-'REITORIA - SETIC'!K8)+(ESAG!J8-ESAG!K8)+(CEART!J8-CEART!K8)+(FAED!J8-FAED!K8)+(CEAD!J8-CEAD!K8)+(CEFID!J8-CEFID!K8)+(CERES!J8-CERES!K8)+(CEPLAN!J8-CEPLAN!K8)+(CCT!J8-CCT!K8)+(CAV!J8-CAV!K8)+(CEO!J8-CEO!K8)+(CESFI!J8-CESFI!K8)+(CEAVI!J8-CEAVI!K8)</f>
        <v>10</v>
      </c>
      <c r="J8" s="31">
        <f t="shared" si="0"/>
        <v>0</v>
      </c>
      <c r="K8" s="20">
        <v>38000</v>
      </c>
      <c r="L8" s="20">
        <f t="shared" si="1"/>
        <v>380000</v>
      </c>
      <c r="M8" s="17">
        <f t="shared" si="2"/>
        <v>380000</v>
      </c>
    </row>
    <row r="9" spans="1:13" ht="39.950000000000003" customHeight="1">
      <c r="A9" s="114"/>
      <c r="B9" s="112"/>
      <c r="C9" s="52">
        <v>6</v>
      </c>
      <c r="D9" s="53" t="s">
        <v>75</v>
      </c>
      <c r="E9" s="54" t="s">
        <v>36</v>
      </c>
      <c r="F9" s="40" t="s">
        <v>12</v>
      </c>
      <c r="G9" s="40" t="s">
        <v>25</v>
      </c>
      <c r="H9" s="19">
        <f>'REITORIA - SETIC'!J9+ESAG!J9+CEART!J9+FAED!J9+CEAD!J9+CEFID!J9+CERES!J9+CEPLAN!J9+CCT!J9+CAV!J9+CEO!J9+CESFI!J9+CEAVI!J9</f>
        <v>8</v>
      </c>
      <c r="I9" s="25">
        <f>('REITORIA - SETIC'!J9-'REITORIA - SETIC'!K9)+(ESAG!J9-ESAG!K9)+(CEART!J9-CEART!K9)+(FAED!J9-FAED!K9)+(CEAD!J9-CEAD!K9)+(CEFID!J9-CEFID!K9)+(CERES!J9-CERES!K9)+(CEPLAN!J9-CEPLAN!K9)+(CCT!J9-CCT!K9)+(CAV!J9-CAV!K9)+(CEO!J9-CEO!K9)+(CESFI!J9-CESFI!K9)+(CEAVI!J9-CEAVI!K9)</f>
        <v>8</v>
      </c>
      <c r="J9" s="31">
        <f t="shared" si="0"/>
        <v>0</v>
      </c>
      <c r="K9" s="20">
        <v>12226.29</v>
      </c>
      <c r="L9" s="20">
        <f t="shared" si="1"/>
        <v>97810.32</v>
      </c>
      <c r="M9" s="17">
        <f t="shared" si="2"/>
        <v>97810.32</v>
      </c>
    </row>
    <row r="10" spans="1:13" ht="39.950000000000003" customHeight="1">
      <c r="A10" s="114"/>
      <c r="B10" s="112"/>
      <c r="C10" s="52">
        <v>7</v>
      </c>
      <c r="D10" s="53" t="s">
        <v>76</v>
      </c>
      <c r="E10" s="54" t="s">
        <v>36</v>
      </c>
      <c r="F10" s="40" t="s">
        <v>12</v>
      </c>
      <c r="G10" s="40" t="s">
        <v>26</v>
      </c>
      <c r="H10" s="19">
        <f>'REITORIA - SETIC'!J10+ESAG!J10+CEART!J10+FAED!J10+CEAD!J10+CEFID!J10+CERES!J10+CEPLAN!J10+CCT!J10+CAV!J10+CEO!J10+CESFI!J10+CEAVI!J10</f>
        <v>72</v>
      </c>
      <c r="I10" s="25">
        <f>('REITORIA - SETIC'!J10-'REITORIA - SETIC'!K10)+(ESAG!J10-ESAG!K10)+(CEART!J10-CEART!K10)+(FAED!J10-FAED!K10)+(CEAD!J10-CEAD!K10)+(CEFID!J10-CEFID!K10)+(CERES!J10-CERES!K10)+(CEPLAN!J10-CEPLAN!K10)+(CCT!J10-CCT!K10)+(CAV!J10-CAV!K10)+(CEO!J10-CEO!K10)+(CESFI!J10-CESFI!K10)+(CEAVI!J10-CEAVI!K10)</f>
        <v>72</v>
      </c>
      <c r="J10" s="31">
        <f t="shared" si="0"/>
        <v>0</v>
      </c>
      <c r="K10" s="20">
        <v>1214</v>
      </c>
      <c r="L10" s="20">
        <f t="shared" si="1"/>
        <v>87408</v>
      </c>
      <c r="M10" s="17">
        <f t="shared" si="2"/>
        <v>87408</v>
      </c>
    </row>
    <row r="11" spans="1:13" ht="39.950000000000003" customHeight="1">
      <c r="A11" s="114"/>
      <c r="B11" s="112"/>
      <c r="C11" s="52">
        <v>8</v>
      </c>
      <c r="D11" s="53" t="s">
        <v>77</v>
      </c>
      <c r="E11" s="54" t="s">
        <v>36</v>
      </c>
      <c r="F11" s="40" t="s">
        <v>12</v>
      </c>
      <c r="G11" s="40" t="s">
        <v>26</v>
      </c>
      <c r="H11" s="19">
        <f>'REITORIA - SETIC'!J11+ESAG!J11+CEART!J11+FAED!J11+CEAD!J11+CEFID!J11+CERES!J11+CEPLAN!J11+CCT!J11+CAV!J11+CEO!J11+CESFI!J11+CEAVI!J11</f>
        <v>52</v>
      </c>
      <c r="I11" s="25">
        <f>('REITORIA - SETIC'!J11-'REITORIA - SETIC'!K11)+(ESAG!J11-ESAG!K11)+(CEART!J11-CEART!K11)+(FAED!J11-FAED!K11)+(CEAD!J11-CEAD!K11)+(CEFID!J11-CEFID!K11)+(CERES!J11-CERES!K11)+(CEPLAN!J11-CEPLAN!K11)+(CCT!J11-CCT!K11)+(CAV!J11-CAV!K11)+(CEO!J11-CEO!K11)+(CESFI!J11-CESFI!K11)+(CEAVI!J11-CEAVI!K11)</f>
        <v>51</v>
      </c>
      <c r="J11" s="31">
        <f t="shared" si="0"/>
        <v>1</v>
      </c>
      <c r="K11" s="20">
        <v>1214</v>
      </c>
      <c r="L11" s="20">
        <f t="shared" si="1"/>
        <v>63128</v>
      </c>
      <c r="M11" s="17">
        <f t="shared" si="2"/>
        <v>61914</v>
      </c>
    </row>
    <row r="12" spans="1:13" ht="39.950000000000003" customHeight="1">
      <c r="A12" s="114"/>
      <c r="B12" s="112"/>
      <c r="C12" s="52">
        <v>9</v>
      </c>
      <c r="D12" s="53" t="s">
        <v>78</v>
      </c>
      <c r="E12" s="54" t="s">
        <v>36</v>
      </c>
      <c r="F12" s="40" t="s">
        <v>12</v>
      </c>
      <c r="G12" s="40" t="s">
        <v>26</v>
      </c>
      <c r="H12" s="19">
        <f>'REITORIA - SETIC'!J12+ESAG!J12+CEART!J12+FAED!J12+CEAD!J12+CEFID!J12+CERES!J12+CEPLAN!J12+CCT!J12+CAV!J12+CEO!J12+CESFI!J12+CEAVI!J12</f>
        <v>16</v>
      </c>
      <c r="I12" s="25">
        <f>('REITORIA - SETIC'!J12-'REITORIA - SETIC'!K12)+(ESAG!J12-ESAG!K12)+(CEART!J12-CEART!K12)+(FAED!J12-FAED!K12)+(CEAD!J12-CEAD!K12)+(CEFID!J12-CEFID!K12)+(CERES!J12-CERES!K12)+(CEPLAN!J12-CEPLAN!K12)+(CCT!J12-CCT!K12)+(CAV!J12-CAV!K12)+(CEO!J12-CEO!K12)+(CESFI!J12-CESFI!K12)+(CEAVI!J12-CEAVI!K12)</f>
        <v>2</v>
      </c>
      <c r="J12" s="31">
        <f t="shared" si="0"/>
        <v>14</v>
      </c>
      <c r="K12" s="20">
        <v>4320.8599999999997</v>
      </c>
      <c r="L12" s="20">
        <f t="shared" si="1"/>
        <v>69133.759999999995</v>
      </c>
      <c r="M12" s="17">
        <f t="shared" si="2"/>
        <v>8641.7199999999993</v>
      </c>
    </row>
    <row r="13" spans="1:13" ht="39.950000000000003" customHeight="1">
      <c r="A13" s="114"/>
      <c r="B13" s="113"/>
      <c r="C13" s="52">
        <v>10</v>
      </c>
      <c r="D13" s="53" t="s">
        <v>79</v>
      </c>
      <c r="E13" s="54" t="s">
        <v>36</v>
      </c>
      <c r="F13" s="40" t="s">
        <v>12</v>
      </c>
      <c r="G13" s="40" t="s">
        <v>26</v>
      </c>
      <c r="H13" s="19">
        <f>'REITORIA - SETIC'!J13+ESAG!J13+CEART!J13+FAED!J13+CEAD!J13+CEFID!J13+CERES!J13+CEPLAN!J13+CCT!J13+CAV!J13+CEO!J13+CESFI!J13+CEAVI!J13</f>
        <v>24</v>
      </c>
      <c r="I13" s="25">
        <f>('REITORIA - SETIC'!J13-'REITORIA - SETIC'!K13)+(ESAG!J13-ESAG!K13)+(CEART!J13-CEART!K13)+(FAED!J13-FAED!K13)+(CEAD!J13-CEAD!K13)+(CEFID!J13-CEFID!K13)+(CERES!J13-CERES!K13)+(CEPLAN!J13-CEPLAN!K13)+(CCT!J13-CCT!K13)+(CAV!J13-CAV!K13)+(CEO!J13-CEO!K13)+(CESFI!J13-CESFI!K13)+(CEAVI!J13-CEAVI!K13)</f>
        <v>24</v>
      </c>
      <c r="J13" s="31">
        <f t="shared" si="0"/>
        <v>0</v>
      </c>
      <c r="K13" s="20">
        <v>5450</v>
      </c>
      <c r="L13" s="20">
        <f t="shared" si="1"/>
        <v>130800</v>
      </c>
      <c r="M13" s="17">
        <f t="shared" si="2"/>
        <v>130800</v>
      </c>
    </row>
    <row r="14" spans="1:13" ht="39.950000000000003" customHeight="1">
      <c r="A14" s="127">
        <v>2</v>
      </c>
      <c r="B14" s="108" t="s">
        <v>32</v>
      </c>
      <c r="C14" s="51">
        <v>11</v>
      </c>
      <c r="D14" s="56" t="s">
        <v>80</v>
      </c>
      <c r="E14" s="57" t="s">
        <v>46</v>
      </c>
      <c r="F14" s="33" t="s">
        <v>12</v>
      </c>
      <c r="G14" s="33" t="s">
        <v>26</v>
      </c>
      <c r="H14" s="19">
        <f>'REITORIA - SETIC'!J14+ESAG!J14+CEART!J14+FAED!J14+CEAD!J14+CEFID!J14+CERES!J14+CEPLAN!J14+CCT!J14+CAV!J14+CEO!J14+CESFI!J14+CEAVI!J14</f>
        <v>8</v>
      </c>
      <c r="I14" s="25">
        <f>('REITORIA - SETIC'!J14-'REITORIA - SETIC'!K14)+(ESAG!J14-ESAG!K14)+(CEART!J14-CEART!K14)+(FAED!J14-FAED!K14)+(CEAD!J14-CEAD!K14)+(CEFID!J14-CEFID!K14)+(CERES!J14-CERES!K14)+(CEPLAN!J14-CEPLAN!K14)+(CCT!J14-CCT!K14)+(CAV!J14-CAV!K14)+(CEO!J14-CEO!K14)+(CESFI!J14-CESFI!K14)+(CEAVI!J14-CEAVI!K14)</f>
        <v>8</v>
      </c>
      <c r="J14" s="31">
        <f t="shared" si="0"/>
        <v>0</v>
      </c>
      <c r="K14" s="20">
        <v>173.45</v>
      </c>
      <c r="L14" s="20">
        <f t="shared" si="1"/>
        <v>1387.6</v>
      </c>
      <c r="M14" s="17">
        <f t="shared" si="2"/>
        <v>1387.6</v>
      </c>
    </row>
    <row r="15" spans="1:13" ht="39.950000000000003" customHeight="1">
      <c r="A15" s="128"/>
      <c r="B15" s="109"/>
      <c r="C15" s="51">
        <v>12</v>
      </c>
      <c r="D15" s="56" t="s">
        <v>81</v>
      </c>
      <c r="E15" s="57" t="s">
        <v>46</v>
      </c>
      <c r="F15" s="33" t="s">
        <v>12</v>
      </c>
      <c r="G15" s="33" t="s">
        <v>26</v>
      </c>
      <c r="H15" s="19">
        <f>'REITORIA - SETIC'!J15+ESAG!J15+CEART!J15+FAED!J15+CEAD!J15+CEFID!J15+CERES!J15+CEPLAN!J15+CCT!J15+CAV!J15+CEO!J15+CESFI!J15+CEAVI!J15</f>
        <v>28</v>
      </c>
      <c r="I15" s="25">
        <f>('REITORIA - SETIC'!J15-'REITORIA - SETIC'!K15)+(ESAG!J15-ESAG!K15)+(CEART!J15-CEART!K15)+(FAED!J15-FAED!K15)+(CEAD!J15-CEAD!K15)+(CEFID!J15-CEFID!K15)+(CERES!J15-CERES!K15)+(CEPLAN!J15-CEPLAN!K15)+(CCT!J15-CCT!K15)+(CAV!J15-CAV!K15)+(CEO!J15-CEO!K15)+(CESFI!J15-CESFI!K15)+(CEAVI!J15-CEAVI!K15)</f>
        <v>28</v>
      </c>
      <c r="J15" s="31">
        <f t="shared" si="0"/>
        <v>0</v>
      </c>
      <c r="K15" s="20">
        <v>166</v>
      </c>
      <c r="L15" s="20">
        <f t="shared" si="1"/>
        <v>4648</v>
      </c>
      <c r="M15" s="17">
        <f t="shared" si="2"/>
        <v>4648</v>
      </c>
    </row>
    <row r="16" spans="1:13" ht="39.950000000000003" customHeight="1">
      <c r="A16" s="128"/>
      <c r="B16" s="109"/>
      <c r="C16" s="51">
        <v>13</v>
      </c>
      <c r="D16" s="56" t="s">
        <v>82</v>
      </c>
      <c r="E16" s="57" t="s">
        <v>46</v>
      </c>
      <c r="F16" s="33" t="s">
        <v>12</v>
      </c>
      <c r="G16" s="33" t="s">
        <v>26</v>
      </c>
      <c r="H16" s="19">
        <f>'REITORIA - SETIC'!J16+ESAG!J16+CEART!J16+FAED!J16+CEAD!J16+CEFID!J16+CERES!J16+CEPLAN!J16+CCT!J16+CAV!J16+CEO!J16+CESFI!J16+CEAVI!J16</f>
        <v>4</v>
      </c>
      <c r="I16" s="25">
        <f>('REITORIA - SETIC'!J16-'REITORIA - SETIC'!K16)+(ESAG!J16-ESAG!K16)+(CEART!J16-CEART!K16)+(FAED!J16-FAED!K16)+(CEAD!J16-CEAD!K16)+(CEFID!J16-CEFID!K16)+(CERES!J16-CERES!K16)+(CEPLAN!J16-CEPLAN!K16)+(CCT!J16-CCT!K16)+(CAV!J16-CAV!K16)+(CEO!J16-CEO!K16)+(CESFI!J16-CESFI!K16)+(CEAVI!J16-CEAVI!K16)</f>
        <v>4</v>
      </c>
      <c r="J16" s="31">
        <f t="shared" si="0"/>
        <v>0</v>
      </c>
      <c r="K16" s="20">
        <v>183.6</v>
      </c>
      <c r="L16" s="20">
        <f t="shared" si="1"/>
        <v>734.4</v>
      </c>
      <c r="M16" s="17">
        <f t="shared" si="2"/>
        <v>734.4</v>
      </c>
    </row>
    <row r="17" spans="1:13" ht="39.950000000000003" customHeight="1">
      <c r="A17" s="128"/>
      <c r="B17" s="109"/>
      <c r="C17" s="51">
        <v>14</v>
      </c>
      <c r="D17" s="56" t="s">
        <v>83</v>
      </c>
      <c r="E17" s="57" t="s">
        <v>46</v>
      </c>
      <c r="F17" s="33" t="s">
        <v>12</v>
      </c>
      <c r="G17" s="33" t="s">
        <v>26</v>
      </c>
      <c r="H17" s="19">
        <f>'REITORIA - SETIC'!J17+ESAG!J17+CEART!J17+FAED!J17+CEAD!J17+CEFID!J17+CERES!J17+CEPLAN!J17+CCT!J17+CAV!J17+CEO!J17+CESFI!J17+CEAVI!J17</f>
        <v>64</v>
      </c>
      <c r="I17" s="25">
        <f>('REITORIA - SETIC'!J17-'REITORIA - SETIC'!K17)+(ESAG!J17-ESAG!K17)+(CEART!J17-CEART!K17)+(FAED!J17-FAED!K17)+(CEAD!J17-CEAD!K17)+(CEFID!J17-CEFID!K17)+(CERES!J17-CERES!K17)+(CEPLAN!J17-CEPLAN!K17)+(CCT!J17-CCT!K17)+(CAV!J17-CAV!K17)+(CEO!J17-CEO!K17)+(CESFI!J17-CESFI!K17)+(CEAVI!J17-CEAVI!K17)</f>
        <v>55</v>
      </c>
      <c r="J17" s="31">
        <f t="shared" si="0"/>
        <v>9</v>
      </c>
      <c r="K17" s="20">
        <v>430</v>
      </c>
      <c r="L17" s="20">
        <f t="shared" si="1"/>
        <v>27520</v>
      </c>
      <c r="M17" s="17">
        <f t="shared" si="2"/>
        <v>23650</v>
      </c>
    </row>
    <row r="18" spans="1:13" ht="39.950000000000003" customHeight="1">
      <c r="A18" s="128"/>
      <c r="B18" s="110"/>
      <c r="C18" s="51">
        <v>15</v>
      </c>
      <c r="D18" s="56" t="s">
        <v>84</v>
      </c>
      <c r="E18" s="57" t="s">
        <v>46</v>
      </c>
      <c r="F18" s="33" t="s">
        <v>12</v>
      </c>
      <c r="G18" s="33" t="s">
        <v>26</v>
      </c>
      <c r="H18" s="19">
        <f>'REITORIA - SETIC'!J18+ESAG!J18+CEART!J18+FAED!J18+CEAD!J18+CEFID!J18+CERES!J18+CEPLAN!J18+CCT!J18+CAV!J18+CEO!J18+CESFI!J18+CEAVI!J18</f>
        <v>40</v>
      </c>
      <c r="I18" s="25">
        <f>('REITORIA - SETIC'!J18-'REITORIA - SETIC'!K18)+(ESAG!J18-ESAG!K18)+(CEART!J18-CEART!K18)+(FAED!J18-FAED!K18)+(CEAD!J18-CEAD!K18)+(CEFID!J18-CEFID!K18)+(CERES!J18-CERES!K18)+(CEPLAN!J18-CEPLAN!K18)+(CCT!J18-CCT!K18)+(CAV!J18-CAV!K18)+(CEO!J18-CEO!K18)+(CESFI!J18-CESFI!K18)+(CEAVI!J18-CEAVI!K18)</f>
        <v>40</v>
      </c>
      <c r="J18" s="31">
        <f t="shared" si="0"/>
        <v>0</v>
      </c>
      <c r="K18" s="20">
        <v>930</v>
      </c>
      <c r="L18" s="20">
        <f t="shared" si="1"/>
        <v>37200</v>
      </c>
      <c r="M18" s="17">
        <f t="shared" si="2"/>
        <v>37200</v>
      </c>
    </row>
    <row r="19" spans="1:13" ht="39.950000000000003" customHeight="1">
      <c r="A19" s="65">
        <v>4</v>
      </c>
      <c r="B19" s="66" t="s">
        <v>31</v>
      </c>
      <c r="C19" s="52">
        <v>20</v>
      </c>
      <c r="D19" s="53" t="s">
        <v>85</v>
      </c>
      <c r="E19" s="54" t="s">
        <v>36</v>
      </c>
      <c r="F19" s="40" t="s">
        <v>12</v>
      </c>
      <c r="G19" s="40" t="s">
        <v>25</v>
      </c>
      <c r="H19" s="19">
        <f>'REITORIA - SETIC'!J19+ESAG!J19+CEART!J19+FAED!J19+CEAD!J19+CEFID!J19+CERES!J19+CEPLAN!J19+CCT!J19+CAV!J19+CEO!J19+CESFI!J19+CEAVI!J19</f>
        <v>158</v>
      </c>
      <c r="I19" s="25">
        <f>('REITORIA - SETIC'!J19-'REITORIA - SETIC'!K19)+(ESAG!J19-ESAG!K19)+(CEART!J19-CEART!K19)+(FAED!J19-FAED!K19)+(CEAD!J19-CEAD!K19)+(CEFID!J19-CEFID!K19)+(CERES!J19-CERES!K19)+(CEPLAN!J19-CEPLAN!K19)+(CCT!J19-CCT!K19)+(CAV!J19-CAV!K19)+(CEO!J19-CEO!K19)+(CESFI!J19-CESFI!K19)+(CEAVI!J19-CEAVI!K19)</f>
        <v>142</v>
      </c>
      <c r="J19" s="31">
        <f t="shared" si="0"/>
        <v>16</v>
      </c>
      <c r="K19" s="20">
        <v>3022.56</v>
      </c>
      <c r="L19" s="20">
        <f t="shared" si="1"/>
        <v>477564.48</v>
      </c>
      <c r="M19" s="17">
        <f t="shared" si="2"/>
        <v>429203.52</v>
      </c>
    </row>
    <row r="20" spans="1:13" ht="57" customHeight="1">
      <c r="A20" s="50">
        <v>7</v>
      </c>
      <c r="B20" s="68" t="s">
        <v>33</v>
      </c>
      <c r="C20" s="55">
        <v>24</v>
      </c>
      <c r="D20" s="56" t="s">
        <v>86</v>
      </c>
      <c r="E20" s="57" t="s">
        <v>53</v>
      </c>
      <c r="F20" s="33" t="s">
        <v>12</v>
      </c>
      <c r="G20" s="33" t="s">
        <v>25</v>
      </c>
      <c r="H20" s="19">
        <f>'REITORIA - SETIC'!J20+ESAG!J20+CEART!J20+FAED!J20+CEAD!J20+CEFID!J20+CERES!J20+CEPLAN!J20+CCT!J20+CAV!J20+CEO!J20+CESFI!J20+CEAVI!J20</f>
        <v>8</v>
      </c>
      <c r="I20" s="25">
        <f>('REITORIA - SETIC'!J20-'REITORIA - SETIC'!K20)+(ESAG!J20-ESAG!K20)+(CEART!J20-CEART!K20)+(FAED!J20-FAED!K20)+(CEAD!J20-CEAD!K20)+(CEFID!J20-CEFID!K20)+(CERES!J20-CERES!K20)+(CEPLAN!J20-CEPLAN!K20)+(CCT!J20-CCT!K20)+(CAV!J20-CAV!K20)+(CEO!J20-CEO!K20)+(CESFI!J20-CESFI!K20)+(CEAVI!J20-CEAVI!K20)</f>
        <v>6</v>
      </c>
      <c r="J20" s="31">
        <f t="shared" si="0"/>
        <v>2</v>
      </c>
      <c r="K20" s="20">
        <v>601.75</v>
      </c>
      <c r="L20" s="20">
        <f t="shared" si="1"/>
        <v>4814</v>
      </c>
      <c r="M20" s="17">
        <f t="shared" si="2"/>
        <v>3610.5</v>
      </c>
    </row>
    <row r="21" spans="1:13" ht="39.950000000000003" customHeight="1">
      <c r="A21" s="129">
        <v>8</v>
      </c>
      <c r="B21" s="104" t="s">
        <v>34</v>
      </c>
      <c r="C21" s="69">
        <v>25</v>
      </c>
      <c r="D21" s="70" t="s">
        <v>87</v>
      </c>
      <c r="E21" s="71" t="s">
        <v>55</v>
      </c>
      <c r="F21" s="72" t="s">
        <v>66</v>
      </c>
      <c r="G21" s="72" t="s">
        <v>68</v>
      </c>
      <c r="H21" s="19">
        <f>'REITORIA - SETIC'!J21+ESAG!J21+CEART!J21+FAED!J21+CEAD!J21+CEFID!J21+CERES!J21+CEPLAN!J21+CCT!J21+CAV!J21+CEO!J21+CESFI!J21+CEAVI!J21</f>
        <v>12</v>
      </c>
      <c r="I21" s="25">
        <f>('REITORIA - SETIC'!J21-'REITORIA - SETIC'!K21)+(ESAG!J21-ESAG!K21)+(CEART!J21-CEART!K21)+(FAED!J21-FAED!K21)+(CEAD!J21-CEAD!K21)+(CEFID!J21-CEFID!K21)+(CERES!J21-CERES!K21)+(CEPLAN!J21-CEPLAN!K21)+(CCT!J21-CCT!K21)+(CAV!J21-CAV!K21)+(CEO!J21-CEO!K21)+(CESFI!J21-CESFI!K21)+(CEAVI!J21-CEAVI!K21)</f>
        <v>12</v>
      </c>
      <c r="J21" s="31">
        <f t="shared" si="0"/>
        <v>0</v>
      </c>
      <c r="K21" s="20">
        <v>3660.77</v>
      </c>
      <c r="L21" s="20">
        <f t="shared" si="1"/>
        <v>43929.24</v>
      </c>
      <c r="M21" s="17">
        <f t="shared" si="2"/>
        <v>43929.24</v>
      </c>
    </row>
    <row r="22" spans="1:13" ht="39.950000000000003" customHeight="1">
      <c r="A22" s="129"/>
      <c r="B22" s="105"/>
      <c r="C22" s="69">
        <v>26</v>
      </c>
      <c r="D22" s="70" t="s">
        <v>88</v>
      </c>
      <c r="E22" s="71" t="s">
        <v>55</v>
      </c>
      <c r="F22" s="72" t="s">
        <v>67</v>
      </c>
      <c r="G22" s="72" t="s">
        <v>68</v>
      </c>
      <c r="H22" s="19">
        <f>'REITORIA - SETIC'!J22+ESAG!J22+CEART!J22+FAED!J22+CEAD!J22+CEFID!J22+CERES!J22+CEPLAN!J22+CCT!J22+CAV!J22+CEO!J22+CESFI!J22+CEAVI!J22</f>
        <v>12</v>
      </c>
      <c r="I22" s="25">
        <f>('REITORIA - SETIC'!J22-'REITORIA - SETIC'!K22)+(ESAG!J22-ESAG!K22)+(CEART!J22-CEART!K22)+(FAED!J22-FAED!K22)+(CEAD!J22-CEAD!K22)+(CEFID!J22-CEFID!K22)+(CERES!J22-CERES!K22)+(CEPLAN!J22-CEPLAN!K22)+(CCT!J22-CCT!K22)+(CAV!J22-CAV!K22)+(CEO!J22-CEO!K22)+(CESFI!J22-CESFI!K22)+(CEAVI!J22-CEAVI!K22)</f>
        <v>12</v>
      </c>
      <c r="J22" s="31">
        <f t="shared" si="0"/>
        <v>0</v>
      </c>
      <c r="K22" s="20">
        <v>19595.79</v>
      </c>
      <c r="L22" s="20">
        <f t="shared" si="1"/>
        <v>235149.48</v>
      </c>
      <c r="M22" s="17">
        <f t="shared" si="2"/>
        <v>235149.48</v>
      </c>
    </row>
    <row r="23" spans="1:13" ht="39.950000000000003" customHeight="1">
      <c r="A23" s="129"/>
      <c r="B23" s="105"/>
      <c r="C23" s="69">
        <v>27</v>
      </c>
      <c r="D23" s="70" t="s">
        <v>89</v>
      </c>
      <c r="E23" s="71" t="s">
        <v>55</v>
      </c>
      <c r="F23" s="72" t="s">
        <v>66</v>
      </c>
      <c r="G23" s="72" t="s">
        <v>69</v>
      </c>
      <c r="H23" s="19">
        <f>'REITORIA - SETIC'!J23+ESAG!J23+CEART!J23+FAED!J23+CEAD!J23+CEFID!J23+CERES!J23+CEPLAN!J23+CCT!J23+CAV!J23+CEO!J23+CESFI!J23+CEAVI!J23</f>
        <v>4</v>
      </c>
      <c r="I23" s="25">
        <f>('REITORIA - SETIC'!J23-'REITORIA - SETIC'!K23)+(ESAG!J23-ESAG!K23)+(CEART!J23-CEART!K23)+(FAED!J23-FAED!K23)+(CEAD!J23-CEAD!K23)+(CEFID!J23-CEFID!K23)+(CERES!J23-CERES!K23)+(CEPLAN!J23-CEPLAN!K23)+(CCT!J23-CCT!K23)+(CAV!J23-CAV!K23)+(CEO!J23-CEO!K23)+(CESFI!J23-CESFI!K23)+(CEAVI!J23-CEAVI!K23)</f>
        <v>4</v>
      </c>
      <c r="J23" s="31">
        <f t="shared" si="0"/>
        <v>0</v>
      </c>
      <c r="K23" s="20">
        <v>4629.7700000000004</v>
      </c>
      <c r="L23" s="20">
        <f t="shared" si="1"/>
        <v>18519.080000000002</v>
      </c>
      <c r="M23" s="17">
        <f t="shared" si="2"/>
        <v>18519.080000000002</v>
      </c>
    </row>
    <row r="24" spans="1:13" ht="39.950000000000003" customHeight="1">
      <c r="A24" s="129"/>
      <c r="B24" s="105"/>
      <c r="C24" s="69">
        <v>28</v>
      </c>
      <c r="D24" s="70" t="s">
        <v>90</v>
      </c>
      <c r="E24" s="71" t="s">
        <v>55</v>
      </c>
      <c r="F24" s="72" t="s">
        <v>67</v>
      </c>
      <c r="G24" s="72" t="s">
        <v>68</v>
      </c>
      <c r="H24" s="19">
        <f>'REITORIA - SETIC'!J24+ESAG!J24+CEART!J24+FAED!J24+CEAD!J24+CEFID!J24+CERES!J24+CEPLAN!J24+CCT!J24+CAV!J24+CEO!J24+CESFI!J24+CEAVI!J24</f>
        <v>4</v>
      </c>
      <c r="I24" s="25">
        <f>('REITORIA - SETIC'!J24-'REITORIA - SETIC'!K24)+(ESAG!J24-ESAG!K24)+(CEART!J24-CEART!K24)+(FAED!J24-FAED!K24)+(CEAD!J24-CEAD!K24)+(CEFID!J24-CEFID!K24)+(CERES!J24-CERES!K24)+(CEPLAN!J24-CEPLAN!K24)+(CCT!J24-CCT!K24)+(CAV!J24-CAV!K24)+(CEO!J24-CEO!K24)+(CESFI!J24-CESFI!K24)+(CEAVI!J24-CEAVI!K24)</f>
        <v>4</v>
      </c>
      <c r="J24" s="31">
        <f t="shared" si="0"/>
        <v>0</v>
      </c>
      <c r="K24" s="20">
        <v>32193.08</v>
      </c>
      <c r="L24" s="20">
        <f t="shared" si="1"/>
        <v>128772.32</v>
      </c>
      <c r="M24" s="17">
        <f t="shared" si="2"/>
        <v>128772.32</v>
      </c>
    </row>
    <row r="25" spans="1:13" ht="39.950000000000003" customHeight="1">
      <c r="A25" s="129"/>
      <c r="B25" s="105"/>
      <c r="C25" s="69">
        <v>29</v>
      </c>
      <c r="D25" s="70" t="s">
        <v>91</v>
      </c>
      <c r="E25" s="71" t="s">
        <v>55</v>
      </c>
      <c r="F25" s="72" t="s">
        <v>66</v>
      </c>
      <c r="G25" s="72" t="s">
        <v>69</v>
      </c>
      <c r="H25" s="19">
        <f>'REITORIA - SETIC'!J25+ESAG!J25+CEART!J25+FAED!J25+CEAD!J25+CEFID!J25+CERES!J25+CEPLAN!J25+CCT!J25+CAV!J25+CEO!J25+CESFI!J25+CEAVI!J25</f>
        <v>4</v>
      </c>
      <c r="I25" s="25">
        <f>('REITORIA - SETIC'!J25-'REITORIA - SETIC'!K25)+(ESAG!J25-ESAG!K25)+(CEART!J25-CEART!K25)+(FAED!J25-FAED!K25)+(CEAD!J25-CEAD!K25)+(CEFID!J25-CEFID!K25)+(CERES!J25-CERES!K25)+(CEPLAN!J25-CEPLAN!K25)+(CCT!J25-CCT!K25)+(CAV!J25-CAV!K25)+(CEO!J25-CEO!K25)+(CESFI!J25-CESFI!K25)+(CEAVI!J25-CEAVI!K25)</f>
        <v>4</v>
      </c>
      <c r="J25" s="31">
        <f t="shared" si="0"/>
        <v>0</v>
      </c>
      <c r="K25" s="20">
        <v>6889.02</v>
      </c>
      <c r="L25" s="20">
        <f t="shared" si="1"/>
        <v>27556.080000000002</v>
      </c>
      <c r="M25" s="17">
        <f t="shared" si="2"/>
        <v>27556.080000000002</v>
      </c>
    </row>
    <row r="26" spans="1:13" ht="39.950000000000003" customHeight="1">
      <c r="A26" s="129"/>
      <c r="B26" s="105"/>
      <c r="C26" s="69">
        <v>30</v>
      </c>
      <c r="D26" s="70" t="s">
        <v>92</v>
      </c>
      <c r="E26" s="71" t="s">
        <v>55</v>
      </c>
      <c r="F26" s="72" t="s">
        <v>67</v>
      </c>
      <c r="G26" s="72" t="s">
        <v>68</v>
      </c>
      <c r="H26" s="19">
        <f>'REITORIA - SETIC'!J26+ESAG!J26+CEART!J26+FAED!J26+CEAD!J26+CEFID!J26+CERES!J26+CEPLAN!J26+CCT!J26+CAV!J26+CEO!J26+CESFI!J26+CEAVI!J26</f>
        <v>4</v>
      </c>
      <c r="I26" s="25">
        <f>('REITORIA - SETIC'!J26-'REITORIA - SETIC'!K26)+(ESAG!J26-ESAG!K26)+(CEART!J26-CEART!K26)+(FAED!J26-FAED!K26)+(CEAD!J26-CEAD!K26)+(CEFID!J26-CEFID!K26)+(CERES!J26-CERES!K26)+(CEPLAN!J26-CEPLAN!K26)+(CCT!J26-CCT!K26)+(CAV!J26-CAV!K26)+(CEO!J26-CEO!K26)+(CESFI!J26-CESFI!K26)+(CEAVI!J26-CEAVI!K26)</f>
        <v>4</v>
      </c>
      <c r="J26" s="31">
        <f t="shared" si="0"/>
        <v>0</v>
      </c>
      <c r="K26" s="20">
        <v>61588.56</v>
      </c>
      <c r="L26" s="20">
        <f t="shared" si="1"/>
        <v>246354.24</v>
      </c>
      <c r="M26" s="17">
        <f t="shared" si="2"/>
        <v>246354.24</v>
      </c>
    </row>
    <row r="27" spans="1:13" ht="39.950000000000003" customHeight="1">
      <c r="A27" s="129"/>
      <c r="B27" s="106"/>
      <c r="C27" s="69">
        <v>31</v>
      </c>
      <c r="D27" s="70" t="s">
        <v>93</v>
      </c>
      <c r="E27" s="71" t="s">
        <v>55</v>
      </c>
      <c r="F27" s="72" t="s">
        <v>66</v>
      </c>
      <c r="G27" s="72" t="s">
        <v>69</v>
      </c>
      <c r="H27" s="19">
        <f>'REITORIA - SETIC'!J27+ESAG!J27+CEART!J27+FAED!J27+CEAD!J27+CEFID!J27+CERES!J27+CEPLAN!J27+CCT!J27+CAV!J27+CEO!J27+CESFI!J27+CEAVI!J27</f>
        <v>2</v>
      </c>
      <c r="I27" s="25">
        <f>('REITORIA - SETIC'!J27-'REITORIA - SETIC'!K27)+(ESAG!J27-ESAG!K27)+(CEART!J27-CEART!K27)+(FAED!J27-FAED!K27)+(CEAD!J27-CEAD!K27)+(CEFID!J27-CEFID!K27)+(CERES!J27-CERES!K27)+(CEPLAN!J27-CEPLAN!K27)+(CCT!J27-CCT!K27)+(CAV!J27-CAV!K27)+(CEO!J27-CEO!K27)+(CESFI!J27-CESFI!K27)+(CEAVI!J27-CEAVI!K27)</f>
        <v>2</v>
      </c>
      <c r="J27" s="31">
        <f t="shared" si="0"/>
        <v>0</v>
      </c>
      <c r="K27" s="20">
        <v>22359.78</v>
      </c>
      <c r="L27" s="20">
        <f t="shared" si="1"/>
        <v>44719.56</v>
      </c>
      <c r="M27" s="17">
        <f t="shared" si="2"/>
        <v>44719.56</v>
      </c>
    </row>
    <row r="28" spans="1:13" ht="39.950000000000003" customHeight="1">
      <c r="A28" s="107">
        <v>9</v>
      </c>
      <c r="B28" s="108" t="s">
        <v>34</v>
      </c>
      <c r="C28" s="55">
        <v>32</v>
      </c>
      <c r="D28" s="58" t="s">
        <v>94</v>
      </c>
      <c r="E28" s="57" t="s">
        <v>55</v>
      </c>
      <c r="F28" s="33" t="s">
        <v>12</v>
      </c>
      <c r="G28" s="33" t="s">
        <v>25</v>
      </c>
      <c r="H28" s="19">
        <f>'REITORIA - SETIC'!J28+ESAG!J28+CEART!J28+FAED!J28+CEAD!J28+CEFID!J28+CERES!J28+CEPLAN!J28+CCT!J28+CAV!J28+CEO!J28+CESFI!J28+CEAVI!J28</f>
        <v>32</v>
      </c>
      <c r="I28" s="25">
        <f>('REITORIA - SETIC'!J28-'REITORIA - SETIC'!K28)+(ESAG!J28-ESAG!K28)+(CEART!J28-CEART!K28)+(FAED!J28-FAED!K28)+(CEAD!J28-CEAD!K28)+(CEFID!J28-CEFID!K28)+(CERES!J28-CERES!K28)+(CEPLAN!J28-CEPLAN!K28)+(CCT!J28-CCT!K28)+(CAV!J28-CAV!K28)+(CEO!J28-CEO!K28)+(CESFI!J28-CESFI!K28)+(CEAVI!J28-CEAVI!K28)</f>
        <v>8</v>
      </c>
      <c r="J28" s="31">
        <f t="shared" si="0"/>
        <v>24</v>
      </c>
      <c r="K28" s="20">
        <v>6318.89</v>
      </c>
      <c r="L28" s="20">
        <f t="shared" si="1"/>
        <v>202204.48</v>
      </c>
      <c r="M28" s="17">
        <f t="shared" si="2"/>
        <v>50551.12</v>
      </c>
    </row>
    <row r="29" spans="1:13" ht="39.950000000000003" customHeight="1">
      <c r="A29" s="107"/>
      <c r="B29" s="109"/>
      <c r="C29" s="55">
        <v>33</v>
      </c>
      <c r="D29" s="58" t="s">
        <v>95</v>
      </c>
      <c r="E29" s="57" t="s">
        <v>55</v>
      </c>
      <c r="F29" s="33" t="s">
        <v>12</v>
      </c>
      <c r="G29" s="33" t="s">
        <v>26</v>
      </c>
      <c r="H29" s="19">
        <f>'REITORIA - SETIC'!J29+ESAG!J29+CEART!J29+FAED!J29+CEAD!J29+CEFID!J29+CERES!J29+CEPLAN!J29+CCT!J29+CAV!J29+CEO!J29+CESFI!J29+CEAVI!J29</f>
        <v>32</v>
      </c>
      <c r="I29" s="25">
        <f>('REITORIA - SETIC'!J29-'REITORIA - SETIC'!K29)+(ESAG!J29-ESAG!K29)+(CEART!J29-CEART!K29)+(FAED!J29-FAED!K29)+(CEAD!J29-CEAD!K29)+(CEFID!J29-CEFID!K29)+(CERES!J29-CERES!K29)+(CEPLAN!J29-CEPLAN!K29)+(CCT!J29-CCT!K29)+(CAV!J29-CAV!K29)+(CEO!J29-CEO!K29)+(CESFI!J29-CESFI!K29)+(CEAVI!J29-CEAVI!K29)</f>
        <v>0</v>
      </c>
      <c r="J29" s="31">
        <f t="shared" si="0"/>
        <v>32</v>
      </c>
      <c r="K29" s="20">
        <v>580.79</v>
      </c>
      <c r="L29" s="20">
        <f t="shared" si="1"/>
        <v>18585.28</v>
      </c>
      <c r="M29" s="17">
        <f t="shared" si="2"/>
        <v>0</v>
      </c>
    </row>
    <row r="30" spans="1:13" ht="39.950000000000003" customHeight="1">
      <c r="A30" s="107"/>
      <c r="B30" s="110"/>
      <c r="C30" s="55">
        <v>34</v>
      </c>
      <c r="D30" s="58" t="s">
        <v>96</v>
      </c>
      <c r="E30" s="57" t="s">
        <v>55</v>
      </c>
      <c r="F30" s="33" t="s">
        <v>66</v>
      </c>
      <c r="G30" s="33" t="s">
        <v>69</v>
      </c>
      <c r="H30" s="19">
        <f>'REITORIA - SETIC'!J30+ESAG!J30+CEART!J30+FAED!J30+CEAD!J30+CEFID!J30+CERES!J30+CEPLAN!J30+CCT!J30+CAV!J30+CEO!J30+CESFI!J30+CEAVI!J30</f>
        <v>32</v>
      </c>
      <c r="I30" s="25">
        <f>('REITORIA - SETIC'!J30-'REITORIA - SETIC'!K30)+(ESAG!J30-ESAG!K30)+(CEART!J30-CEART!K30)+(FAED!J30-FAED!K30)+(CEAD!J30-CEAD!K30)+(CEFID!J30-CEFID!K30)+(CERES!J30-CERES!K30)+(CEPLAN!J30-CEPLAN!K30)+(CCT!J30-CCT!K30)+(CAV!J30-CAV!K30)+(CEO!J30-CEO!K30)+(CESFI!J30-CESFI!K30)+(CEAVI!J30-CEAVI!K30)</f>
        <v>8</v>
      </c>
      <c r="J30" s="31">
        <f t="shared" si="0"/>
        <v>24</v>
      </c>
      <c r="K30" s="20">
        <v>1115.93</v>
      </c>
      <c r="L30" s="20">
        <f t="shared" si="1"/>
        <v>35709.760000000002</v>
      </c>
      <c r="M30" s="17">
        <f t="shared" si="2"/>
        <v>8927.44</v>
      </c>
    </row>
    <row r="31" spans="1:13" ht="39.950000000000003" customHeight="1">
      <c r="H31" s="4">
        <f>SUM(H4:H30)</f>
        <v>786</v>
      </c>
      <c r="J31" s="5">
        <f>SUM(J4:J30)</f>
        <v>223</v>
      </c>
      <c r="K31" s="49">
        <f>SUM(K4:K30)</f>
        <v>268464.88999999996</v>
      </c>
      <c r="L31" s="49">
        <f>SUM(L4:L30)</f>
        <v>3983248.0799999996</v>
      </c>
      <c r="M31" s="49">
        <f>SUM(M4:M30)</f>
        <v>2526936.62</v>
      </c>
    </row>
    <row r="33" spans="8:13" ht="39.950000000000003" customHeight="1">
      <c r="H33" s="124" t="str">
        <f>D1</f>
        <v>OBJETO: AQUISIÇÃO DE EQUIPAMENTOS DE REDE (SWITCHES, TRANSCEIVERS, ACCESS POINT) E AMPLIAÇÃO DE LICENCIAMENTO DOS FIREWALLS NEXT GENERATION DA FORTINET PARA A UDESC</v>
      </c>
      <c r="I33" s="125"/>
      <c r="J33" s="125"/>
      <c r="K33" s="125"/>
      <c r="L33" s="125"/>
      <c r="M33" s="126"/>
    </row>
    <row r="34" spans="8:13" ht="39.950000000000003" customHeight="1">
      <c r="H34" s="117" t="str">
        <f>A1</f>
        <v>PROCESSO: 718/2021</v>
      </c>
      <c r="I34" s="118"/>
      <c r="J34" s="118"/>
      <c r="K34" s="118"/>
      <c r="L34" s="118"/>
      <c r="M34" s="119"/>
    </row>
    <row r="35" spans="8:13" ht="39.950000000000003" customHeight="1">
      <c r="H35" s="120" t="str">
        <f>H1</f>
        <v>VIGÊNCIA DA ATA: 04/08/2021 até 04/08/2022</v>
      </c>
      <c r="I35" s="121"/>
      <c r="J35" s="121"/>
      <c r="K35" s="121"/>
      <c r="L35" s="121"/>
      <c r="M35" s="122"/>
    </row>
    <row r="36" spans="8:13" ht="39.950000000000003" customHeight="1">
      <c r="H36" s="11" t="s">
        <v>13</v>
      </c>
      <c r="I36" s="12"/>
      <c r="J36" s="12"/>
      <c r="K36" s="12"/>
      <c r="L36" s="12"/>
      <c r="M36" s="7">
        <f>L31</f>
        <v>3983248.0799999996</v>
      </c>
    </row>
    <row r="37" spans="8:13" ht="39.950000000000003" customHeight="1">
      <c r="H37" s="13" t="s">
        <v>7</v>
      </c>
      <c r="I37" s="14"/>
      <c r="J37" s="14"/>
      <c r="K37" s="14"/>
      <c r="L37" s="14"/>
      <c r="M37" s="8">
        <f>M31</f>
        <v>2526936.62</v>
      </c>
    </row>
    <row r="38" spans="8:13" ht="39.950000000000003" customHeight="1">
      <c r="H38" s="13" t="s">
        <v>8</v>
      </c>
      <c r="I38" s="14"/>
      <c r="J38" s="14"/>
      <c r="K38" s="14"/>
      <c r="L38" s="14"/>
      <c r="M38" s="10"/>
    </row>
    <row r="39" spans="8:13" ht="39.950000000000003" customHeight="1">
      <c r="H39" s="15" t="s">
        <v>9</v>
      </c>
      <c r="I39" s="16"/>
      <c r="J39" s="16"/>
      <c r="K39" s="16"/>
      <c r="L39" s="16"/>
      <c r="M39" s="9">
        <f>M37/M36</f>
        <v>0.63439097170166725</v>
      </c>
    </row>
    <row r="40" spans="8:13" ht="39.950000000000003" customHeight="1">
      <c r="H40" s="46" t="s">
        <v>129</v>
      </c>
      <c r="I40" s="47"/>
      <c r="J40" s="47"/>
      <c r="K40" s="47"/>
      <c r="L40" s="47"/>
      <c r="M40" s="48"/>
    </row>
  </sheetData>
  <mergeCells count="15">
    <mergeCell ref="H34:M34"/>
    <mergeCell ref="H35:M35"/>
    <mergeCell ref="H1:M1"/>
    <mergeCell ref="A2:M2"/>
    <mergeCell ref="A1:C1"/>
    <mergeCell ref="D1:G1"/>
    <mergeCell ref="H33:M33"/>
    <mergeCell ref="A28:A30"/>
    <mergeCell ref="B28:B30"/>
    <mergeCell ref="B4:B13"/>
    <mergeCell ref="A4:A13"/>
    <mergeCell ref="B14:B18"/>
    <mergeCell ref="A14:A18"/>
    <mergeCell ref="B21:B27"/>
    <mergeCell ref="A21:A27"/>
  </mergeCells>
  <conditionalFormatting sqref="J4:J30">
    <cfRule type="cellIs" dxfId="0" priority="1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31"/>
  <sheetViews>
    <sheetView zoomScale="77" zoomScaleNormal="77" workbookViewId="0">
      <selection activeCell="P11" sqref="P11"/>
    </sheetView>
  </sheetViews>
  <sheetFormatPr defaultColWidth="9.7109375" defaultRowHeight="39.950000000000003" customHeight="1"/>
  <cols>
    <col min="1" max="1" width="7" style="35" customWidth="1"/>
    <col min="2" max="2" width="38.5703125" style="1" customWidth="1"/>
    <col min="3" max="3" width="9.5703125" style="34" customWidth="1"/>
    <col min="4" max="4" width="55.28515625" style="42" customWidth="1"/>
    <col min="5" max="6" width="19.42578125" style="43" customWidth="1"/>
    <col min="7" max="7" width="10" style="1" customWidth="1"/>
    <col min="8" max="8" width="16.7109375" style="1" customWidth="1"/>
    <col min="9" max="9" width="14.85546875" style="29" bestFit="1" customWidth="1"/>
    <col min="10" max="10" width="13.85546875" style="4" customWidth="1"/>
    <col min="11" max="11" width="13.28515625" style="28" customWidth="1"/>
    <col min="12" max="12" width="12.5703125" style="5" customWidth="1"/>
    <col min="13" max="24" width="13.7109375" style="6" customWidth="1"/>
    <col min="25" max="30" width="13.7109375" style="2" customWidth="1"/>
    <col min="31" max="16384" width="9.7109375" style="2"/>
  </cols>
  <sheetData>
    <row r="1" spans="1:30" ht="39.950000000000003" customHeight="1">
      <c r="A1" s="101" t="s">
        <v>28</v>
      </c>
      <c r="B1" s="101"/>
      <c r="C1" s="101"/>
      <c r="D1" s="101" t="s">
        <v>30</v>
      </c>
      <c r="E1" s="101"/>
      <c r="F1" s="101"/>
      <c r="G1" s="101"/>
      <c r="H1" s="101"/>
      <c r="I1" s="101"/>
      <c r="J1" s="101" t="s">
        <v>29</v>
      </c>
      <c r="K1" s="101"/>
      <c r="L1" s="101"/>
      <c r="M1" s="99" t="s">
        <v>103</v>
      </c>
      <c r="N1" s="99" t="s">
        <v>27</v>
      </c>
      <c r="O1" s="99" t="s">
        <v>27</v>
      </c>
      <c r="P1" s="99" t="s">
        <v>27</v>
      </c>
      <c r="Q1" s="99" t="s">
        <v>27</v>
      </c>
      <c r="R1" s="99" t="s">
        <v>27</v>
      </c>
      <c r="S1" s="99" t="s">
        <v>27</v>
      </c>
      <c r="T1" s="99" t="s">
        <v>27</v>
      </c>
      <c r="U1" s="99" t="s">
        <v>27</v>
      </c>
      <c r="V1" s="99" t="s">
        <v>27</v>
      </c>
      <c r="W1" s="99" t="s">
        <v>27</v>
      </c>
      <c r="X1" s="99" t="s">
        <v>27</v>
      </c>
      <c r="Y1" s="99" t="s">
        <v>27</v>
      </c>
      <c r="Z1" s="99" t="s">
        <v>27</v>
      </c>
      <c r="AA1" s="99" t="s">
        <v>27</v>
      </c>
      <c r="AB1" s="99" t="s">
        <v>27</v>
      </c>
      <c r="AC1" s="99" t="s">
        <v>27</v>
      </c>
      <c r="AD1" s="99" t="s">
        <v>27</v>
      </c>
    </row>
    <row r="2" spans="1:30" ht="39.950000000000003" customHeight="1">
      <c r="A2" s="101" t="s">
        <v>14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</row>
    <row r="3" spans="1:30" s="3" customFormat="1" ht="57" customHeight="1">
      <c r="A3" s="36" t="s">
        <v>21</v>
      </c>
      <c r="B3" s="38" t="s">
        <v>15</v>
      </c>
      <c r="C3" s="37" t="s">
        <v>22</v>
      </c>
      <c r="D3" s="37" t="s">
        <v>16</v>
      </c>
      <c r="E3" s="37" t="s">
        <v>17</v>
      </c>
      <c r="F3" s="37" t="s">
        <v>35</v>
      </c>
      <c r="G3" s="38" t="s">
        <v>3</v>
      </c>
      <c r="H3" s="38" t="s">
        <v>18</v>
      </c>
      <c r="I3" s="39" t="s">
        <v>23</v>
      </c>
      <c r="J3" s="38" t="s">
        <v>24</v>
      </c>
      <c r="K3" s="44" t="s">
        <v>0</v>
      </c>
      <c r="L3" s="45" t="s">
        <v>2</v>
      </c>
      <c r="M3" s="74">
        <v>44438</v>
      </c>
      <c r="N3" s="24" t="s">
        <v>1</v>
      </c>
      <c r="O3" s="24" t="s">
        <v>1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</row>
    <row r="4" spans="1:30" ht="39.950000000000003" customHeight="1">
      <c r="A4" s="114">
        <v>1</v>
      </c>
      <c r="B4" s="111" t="s">
        <v>31</v>
      </c>
      <c r="C4" s="52">
        <v>1</v>
      </c>
      <c r="D4" s="53" t="s">
        <v>70</v>
      </c>
      <c r="E4" s="54" t="s">
        <v>36</v>
      </c>
      <c r="F4" s="54" t="s">
        <v>37</v>
      </c>
      <c r="G4" s="40" t="s">
        <v>12</v>
      </c>
      <c r="H4" s="40" t="s">
        <v>25</v>
      </c>
      <c r="I4" s="59">
        <v>4500</v>
      </c>
      <c r="J4" s="19">
        <v>7</v>
      </c>
      <c r="K4" s="25">
        <f t="shared" ref="K4:K30" si="0">J4-(SUM(M4:AD4))</f>
        <v>5</v>
      </c>
      <c r="L4" s="26" t="str">
        <f t="shared" ref="L4:L30" si="1">IF(K4&lt;0,"ATENÇÃO","OK")</f>
        <v>OK</v>
      </c>
      <c r="M4" s="62">
        <v>2</v>
      </c>
      <c r="N4" s="62"/>
      <c r="O4" s="62"/>
      <c r="P4" s="62"/>
      <c r="Q4" s="62"/>
      <c r="R4" s="62"/>
      <c r="S4" s="18"/>
      <c r="T4" s="18"/>
      <c r="U4" s="18"/>
      <c r="V4" s="18"/>
      <c r="W4" s="18"/>
      <c r="X4" s="18"/>
      <c r="Y4" s="32"/>
      <c r="Z4" s="32"/>
      <c r="AA4" s="32"/>
      <c r="AB4" s="32"/>
      <c r="AC4" s="32"/>
      <c r="AD4" s="32"/>
    </row>
    <row r="5" spans="1:30" ht="39.950000000000003" customHeight="1">
      <c r="A5" s="114"/>
      <c r="B5" s="112"/>
      <c r="C5" s="52">
        <v>2</v>
      </c>
      <c r="D5" s="53" t="s">
        <v>71</v>
      </c>
      <c r="E5" s="54" t="s">
        <v>36</v>
      </c>
      <c r="F5" s="54" t="s">
        <v>38</v>
      </c>
      <c r="G5" s="40" t="s">
        <v>12</v>
      </c>
      <c r="H5" s="40" t="s">
        <v>25</v>
      </c>
      <c r="I5" s="59">
        <v>17250</v>
      </c>
      <c r="J5" s="19"/>
      <c r="K5" s="25">
        <f t="shared" si="0"/>
        <v>0</v>
      </c>
      <c r="L5" s="26" t="str">
        <f t="shared" si="1"/>
        <v>OK</v>
      </c>
      <c r="M5" s="62"/>
      <c r="N5" s="62"/>
      <c r="O5" s="62"/>
      <c r="P5" s="62"/>
      <c r="Q5" s="62"/>
      <c r="R5" s="62"/>
      <c r="S5" s="18"/>
      <c r="T5" s="18"/>
      <c r="U5" s="18"/>
      <c r="V5" s="18"/>
      <c r="W5" s="18"/>
      <c r="X5" s="18"/>
      <c r="Y5" s="32"/>
      <c r="Z5" s="32"/>
      <c r="AA5" s="32"/>
      <c r="AB5" s="32"/>
      <c r="AC5" s="32"/>
      <c r="AD5" s="32"/>
    </row>
    <row r="6" spans="1:30" ht="39.950000000000003" customHeight="1">
      <c r="A6" s="114"/>
      <c r="B6" s="112"/>
      <c r="C6" s="52">
        <v>3</v>
      </c>
      <c r="D6" s="53" t="s">
        <v>72</v>
      </c>
      <c r="E6" s="54" t="s">
        <v>36</v>
      </c>
      <c r="F6" s="54" t="s">
        <v>39</v>
      </c>
      <c r="G6" s="40" t="s">
        <v>12</v>
      </c>
      <c r="H6" s="40" t="s">
        <v>25</v>
      </c>
      <c r="I6" s="59">
        <v>9900</v>
      </c>
      <c r="J6" s="19">
        <v>7</v>
      </c>
      <c r="K6" s="25">
        <f t="shared" si="0"/>
        <v>5</v>
      </c>
      <c r="L6" s="26" t="str">
        <f t="shared" si="1"/>
        <v>OK</v>
      </c>
      <c r="M6" s="62">
        <v>2</v>
      </c>
      <c r="N6" s="62"/>
      <c r="O6" s="62"/>
      <c r="P6" s="62"/>
      <c r="Q6" s="62"/>
      <c r="R6" s="62"/>
      <c r="S6" s="18"/>
      <c r="T6" s="18"/>
      <c r="U6" s="18"/>
      <c r="V6" s="18"/>
      <c r="W6" s="18"/>
      <c r="X6" s="18"/>
      <c r="Y6" s="32"/>
      <c r="Z6" s="32"/>
      <c r="AA6" s="32"/>
      <c r="AB6" s="32"/>
      <c r="AC6" s="32"/>
      <c r="AD6" s="32"/>
    </row>
    <row r="7" spans="1:30" ht="39.950000000000003" customHeight="1">
      <c r="A7" s="114"/>
      <c r="B7" s="112"/>
      <c r="C7" s="52">
        <v>4</v>
      </c>
      <c r="D7" s="53" t="s">
        <v>73</v>
      </c>
      <c r="E7" s="54" t="s">
        <v>36</v>
      </c>
      <c r="F7" s="54" t="s">
        <v>40</v>
      </c>
      <c r="G7" s="40" t="s">
        <v>12</v>
      </c>
      <c r="H7" s="40" t="s">
        <v>25</v>
      </c>
      <c r="I7" s="59">
        <v>9950</v>
      </c>
      <c r="J7" s="19">
        <v>1</v>
      </c>
      <c r="K7" s="25">
        <f t="shared" si="0"/>
        <v>0</v>
      </c>
      <c r="L7" s="26" t="str">
        <f t="shared" si="1"/>
        <v>OK</v>
      </c>
      <c r="M7" s="62">
        <v>1</v>
      </c>
      <c r="N7" s="62"/>
      <c r="O7" s="62"/>
      <c r="P7" s="62"/>
      <c r="Q7" s="62"/>
      <c r="R7" s="62"/>
      <c r="S7" s="18"/>
      <c r="T7" s="18"/>
      <c r="U7" s="18"/>
      <c r="V7" s="18"/>
      <c r="W7" s="18"/>
      <c r="X7" s="18"/>
      <c r="Y7" s="32"/>
      <c r="Z7" s="32"/>
      <c r="AA7" s="32"/>
      <c r="AB7" s="32"/>
      <c r="AC7" s="32"/>
      <c r="AD7" s="32"/>
    </row>
    <row r="8" spans="1:30" ht="39.950000000000003" customHeight="1">
      <c r="A8" s="114"/>
      <c r="B8" s="112"/>
      <c r="C8" s="52">
        <v>5</v>
      </c>
      <c r="D8" s="53" t="s">
        <v>74</v>
      </c>
      <c r="E8" s="54" t="s">
        <v>36</v>
      </c>
      <c r="F8" s="54" t="s">
        <v>41</v>
      </c>
      <c r="G8" s="40" t="s">
        <v>12</v>
      </c>
      <c r="H8" s="40" t="s">
        <v>25</v>
      </c>
      <c r="I8" s="59">
        <v>38000</v>
      </c>
      <c r="J8" s="19"/>
      <c r="K8" s="25">
        <f t="shared" si="0"/>
        <v>0</v>
      </c>
      <c r="L8" s="26" t="str">
        <f t="shared" si="1"/>
        <v>OK</v>
      </c>
      <c r="M8" s="62"/>
      <c r="N8" s="62"/>
      <c r="O8" s="62"/>
      <c r="P8" s="62"/>
      <c r="Q8" s="62"/>
      <c r="R8" s="62"/>
      <c r="S8" s="18"/>
      <c r="T8" s="18"/>
      <c r="U8" s="18"/>
      <c r="V8" s="18"/>
      <c r="W8" s="18"/>
      <c r="X8" s="18"/>
      <c r="Y8" s="32"/>
      <c r="Z8" s="32"/>
      <c r="AA8" s="32"/>
      <c r="AB8" s="32"/>
      <c r="AC8" s="32"/>
      <c r="AD8" s="32"/>
    </row>
    <row r="9" spans="1:30" ht="39.950000000000003" customHeight="1">
      <c r="A9" s="114"/>
      <c r="B9" s="112"/>
      <c r="C9" s="52">
        <v>6</v>
      </c>
      <c r="D9" s="53" t="s">
        <v>75</v>
      </c>
      <c r="E9" s="54" t="s">
        <v>36</v>
      </c>
      <c r="F9" s="54" t="s">
        <v>42</v>
      </c>
      <c r="G9" s="40" t="s">
        <v>12</v>
      </c>
      <c r="H9" s="40" t="s">
        <v>25</v>
      </c>
      <c r="I9" s="59">
        <v>12226.29</v>
      </c>
      <c r="J9" s="19"/>
      <c r="K9" s="25">
        <f t="shared" si="0"/>
        <v>0</v>
      </c>
      <c r="L9" s="26" t="str">
        <f t="shared" si="1"/>
        <v>OK</v>
      </c>
      <c r="M9" s="62"/>
      <c r="N9" s="62"/>
      <c r="O9" s="62"/>
      <c r="P9" s="62"/>
      <c r="Q9" s="62"/>
      <c r="R9" s="62"/>
      <c r="S9" s="18"/>
      <c r="T9" s="18"/>
      <c r="U9" s="18"/>
      <c r="V9" s="18"/>
      <c r="W9" s="18"/>
      <c r="X9" s="18"/>
      <c r="Y9" s="32"/>
      <c r="Z9" s="32"/>
      <c r="AA9" s="32"/>
      <c r="AB9" s="32"/>
      <c r="AC9" s="32"/>
      <c r="AD9" s="32"/>
    </row>
    <row r="10" spans="1:30" ht="39.950000000000003" customHeight="1">
      <c r="A10" s="114"/>
      <c r="B10" s="112"/>
      <c r="C10" s="52">
        <v>7</v>
      </c>
      <c r="D10" s="53" t="s">
        <v>76</v>
      </c>
      <c r="E10" s="54" t="s">
        <v>36</v>
      </c>
      <c r="F10" s="54" t="s">
        <v>43</v>
      </c>
      <c r="G10" s="40" t="s">
        <v>12</v>
      </c>
      <c r="H10" s="40" t="s">
        <v>26</v>
      </c>
      <c r="I10" s="59">
        <v>1214</v>
      </c>
      <c r="J10" s="19"/>
      <c r="K10" s="25">
        <f t="shared" si="0"/>
        <v>0</v>
      </c>
      <c r="L10" s="26" t="str">
        <f t="shared" si="1"/>
        <v>OK</v>
      </c>
      <c r="M10" s="62"/>
      <c r="N10" s="62"/>
      <c r="O10" s="62"/>
      <c r="P10" s="62"/>
      <c r="Q10" s="62"/>
      <c r="R10" s="62"/>
      <c r="S10" s="18"/>
      <c r="T10" s="18"/>
      <c r="U10" s="18"/>
      <c r="V10" s="18"/>
      <c r="W10" s="18"/>
      <c r="X10" s="18"/>
      <c r="Y10" s="32"/>
      <c r="Z10" s="32"/>
      <c r="AA10" s="32"/>
      <c r="AB10" s="32"/>
      <c r="AC10" s="32"/>
      <c r="AD10" s="32"/>
    </row>
    <row r="11" spans="1:30" ht="39.950000000000003" customHeight="1">
      <c r="A11" s="114"/>
      <c r="B11" s="112"/>
      <c r="C11" s="52">
        <v>8</v>
      </c>
      <c r="D11" s="53" t="s">
        <v>77</v>
      </c>
      <c r="E11" s="54" t="s">
        <v>36</v>
      </c>
      <c r="F11" s="54" t="s">
        <v>43</v>
      </c>
      <c r="G11" s="40" t="s">
        <v>12</v>
      </c>
      <c r="H11" s="40" t="s">
        <v>26</v>
      </c>
      <c r="I11" s="59">
        <v>1214</v>
      </c>
      <c r="J11" s="19">
        <v>1</v>
      </c>
      <c r="K11" s="25">
        <f t="shared" si="0"/>
        <v>0</v>
      </c>
      <c r="L11" s="26" t="str">
        <f t="shared" si="1"/>
        <v>OK</v>
      </c>
      <c r="M11" s="62">
        <v>1</v>
      </c>
      <c r="N11" s="62"/>
      <c r="O11" s="62"/>
      <c r="P11" s="62"/>
      <c r="Q11" s="62"/>
      <c r="R11" s="62"/>
      <c r="S11" s="18"/>
      <c r="T11" s="18"/>
      <c r="U11" s="18"/>
      <c r="V11" s="18"/>
      <c r="W11" s="18"/>
      <c r="X11" s="18"/>
      <c r="Y11" s="32"/>
      <c r="Z11" s="32"/>
      <c r="AA11" s="32"/>
      <c r="AB11" s="32"/>
      <c r="AC11" s="32"/>
      <c r="AD11" s="32"/>
    </row>
    <row r="12" spans="1:30" ht="39.950000000000003" customHeight="1">
      <c r="A12" s="114"/>
      <c r="B12" s="112"/>
      <c r="C12" s="52">
        <v>9</v>
      </c>
      <c r="D12" s="53" t="s">
        <v>78</v>
      </c>
      <c r="E12" s="54" t="s">
        <v>36</v>
      </c>
      <c r="F12" s="54" t="s">
        <v>44</v>
      </c>
      <c r="G12" s="40" t="s">
        <v>12</v>
      </c>
      <c r="H12" s="40" t="s">
        <v>26</v>
      </c>
      <c r="I12" s="59">
        <v>4320.8599999999997</v>
      </c>
      <c r="J12" s="19"/>
      <c r="K12" s="25">
        <f t="shared" si="0"/>
        <v>0</v>
      </c>
      <c r="L12" s="26" t="str">
        <f t="shared" si="1"/>
        <v>OK</v>
      </c>
      <c r="M12" s="62"/>
      <c r="N12" s="62"/>
      <c r="O12" s="62"/>
      <c r="P12" s="62"/>
      <c r="Q12" s="62"/>
      <c r="R12" s="62"/>
      <c r="S12" s="18"/>
      <c r="T12" s="18"/>
      <c r="U12" s="18"/>
      <c r="V12" s="18"/>
      <c r="W12" s="18"/>
      <c r="X12" s="18"/>
      <c r="Y12" s="32"/>
      <c r="Z12" s="32"/>
      <c r="AA12" s="32"/>
      <c r="AB12" s="32"/>
      <c r="AC12" s="32"/>
      <c r="AD12" s="32"/>
    </row>
    <row r="13" spans="1:30" ht="39.950000000000003" customHeight="1">
      <c r="A13" s="114"/>
      <c r="B13" s="113"/>
      <c r="C13" s="52">
        <v>10</v>
      </c>
      <c r="D13" s="53" t="s">
        <v>79</v>
      </c>
      <c r="E13" s="54" t="s">
        <v>36</v>
      </c>
      <c r="F13" s="54" t="s">
        <v>45</v>
      </c>
      <c r="G13" s="40" t="s">
        <v>12</v>
      </c>
      <c r="H13" s="40" t="s">
        <v>26</v>
      </c>
      <c r="I13" s="59">
        <v>5450</v>
      </c>
      <c r="J13" s="19"/>
      <c r="K13" s="25">
        <f t="shared" si="0"/>
        <v>0</v>
      </c>
      <c r="L13" s="26" t="str">
        <f t="shared" si="1"/>
        <v>OK</v>
      </c>
      <c r="M13" s="62"/>
      <c r="N13" s="62"/>
      <c r="O13" s="62"/>
      <c r="P13" s="62"/>
      <c r="Q13" s="62"/>
      <c r="R13" s="62"/>
      <c r="S13" s="18"/>
      <c r="T13" s="18"/>
      <c r="U13" s="18"/>
      <c r="V13" s="18"/>
      <c r="W13" s="18"/>
      <c r="X13" s="18"/>
      <c r="Y13" s="32"/>
      <c r="Z13" s="32"/>
      <c r="AA13" s="32"/>
      <c r="AB13" s="32"/>
      <c r="AC13" s="32"/>
      <c r="AD13" s="32"/>
    </row>
    <row r="14" spans="1:30" ht="39.950000000000003" customHeight="1">
      <c r="A14" s="107">
        <v>2</v>
      </c>
      <c r="B14" s="108" t="s">
        <v>32</v>
      </c>
      <c r="C14" s="51">
        <v>11</v>
      </c>
      <c r="D14" s="56" t="s">
        <v>80</v>
      </c>
      <c r="E14" s="57" t="s">
        <v>46</v>
      </c>
      <c r="F14" s="57" t="s">
        <v>47</v>
      </c>
      <c r="G14" s="33" t="s">
        <v>12</v>
      </c>
      <c r="H14" s="33" t="s">
        <v>26</v>
      </c>
      <c r="I14" s="60">
        <v>173.45</v>
      </c>
      <c r="J14" s="19"/>
      <c r="K14" s="25">
        <f t="shared" si="0"/>
        <v>0</v>
      </c>
      <c r="L14" s="26" t="str">
        <f t="shared" si="1"/>
        <v>OK</v>
      </c>
      <c r="M14" s="62"/>
      <c r="N14" s="62"/>
      <c r="O14" s="62"/>
      <c r="P14" s="62"/>
      <c r="Q14" s="62"/>
      <c r="R14" s="62"/>
      <c r="S14" s="18"/>
      <c r="T14" s="18"/>
      <c r="U14" s="18"/>
      <c r="V14" s="18"/>
      <c r="W14" s="18"/>
      <c r="X14" s="18"/>
      <c r="Y14" s="32"/>
      <c r="Z14" s="32"/>
      <c r="AA14" s="32"/>
      <c r="AB14" s="32"/>
      <c r="AC14" s="32"/>
      <c r="AD14" s="32"/>
    </row>
    <row r="15" spans="1:30" ht="39.950000000000003" customHeight="1">
      <c r="A15" s="107"/>
      <c r="B15" s="109"/>
      <c r="C15" s="51">
        <v>12</v>
      </c>
      <c r="D15" s="56" t="s">
        <v>81</v>
      </c>
      <c r="E15" s="57" t="s">
        <v>46</v>
      </c>
      <c r="F15" s="57" t="s">
        <v>48</v>
      </c>
      <c r="G15" s="33" t="s">
        <v>12</v>
      </c>
      <c r="H15" s="33" t="s">
        <v>26</v>
      </c>
      <c r="I15" s="60">
        <v>166</v>
      </c>
      <c r="J15" s="19"/>
      <c r="K15" s="25">
        <f t="shared" si="0"/>
        <v>0</v>
      </c>
      <c r="L15" s="26" t="str">
        <f t="shared" si="1"/>
        <v>OK</v>
      </c>
      <c r="M15" s="62"/>
      <c r="N15" s="62"/>
      <c r="O15" s="62"/>
      <c r="P15" s="62"/>
      <c r="Q15" s="62"/>
      <c r="R15" s="62"/>
      <c r="S15" s="18"/>
      <c r="T15" s="18"/>
      <c r="U15" s="18"/>
      <c r="V15" s="18"/>
      <c r="W15" s="18"/>
      <c r="X15" s="18"/>
      <c r="Y15" s="32"/>
      <c r="Z15" s="32"/>
      <c r="AA15" s="32"/>
      <c r="AB15" s="32"/>
      <c r="AC15" s="32"/>
      <c r="AD15" s="32"/>
    </row>
    <row r="16" spans="1:30" ht="39.950000000000003" customHeight="1">
      <c r="A16" s="107"/>
      <c r="B16" s="109"/>
      <c r="C16" s="51">
        <v>13</v>
      </c>
      <c r="D16" s="56" t="s">
        <v>82</v>
      </c>
      <c r="E16" s="57" t="s">
        <v>46</v>
      </c>
      <c r="F16" s="57" t="s">
        <v>49</v>
      </c>
      <c r="G16" s="33" t="s">
        <v>12</v>
      </c>
      <c r="H16" s="33" t="s">
        <v>26</v>
      </c>
      <c r="I16" s="60">
        <v>183.6</v>
      </c>
      <c r="J16" s="19"/>
      <c r="K16" s="25">
        <f t="shared" si="0"/>
        <v>0</v>
      </c>
      <c r="L16" s="26" t="str">
        <f t="shared" si="1"/>
        <v>OK</v>
      </c>
      <c r="M16" s="62"/>
      <c r="N16" s="62"/>
      <c r="O16" s="62"/>
      <c r="P16" s="62"/>
      <c r="Q16" s="62"/>
      <c r="R16" s="62"/>
      <c r="S16" s="18"/>
      <c r="T16" s="18"/>
      <c r="U16" s="18"/>
      <c r="V16" s="18"/>
      <c r="W16" s="18"/>
      <c r="X16" s="18"/>
      <c r="Y16" s="32"/>
      <c r="Z16" s="32"/>
      <c r="AA16" s="32"/>
      <c r="AB16" s="32"/>
      <c r="AC16" s="32"/>
      <c r="AD16" s="32"/>
    </row>
    <row r="17" spans="1:30" ht="39.950000000000003" customHeight="1">
      <c r="A17" s="107"/>
      <c r="B17" s="109"/>
      <c r="C17" s="51">
        <v>14</v>
      </c>
      <c r="D17" s="56" t="s">
        <v>83</v>
      </c>
      <c r="E17" s="57" t="s">
        <v>46</v>
      </c>
      <c r="F17" s="57" t="s">
        <v>50</v>
      </c>
      <c r="G17" s="33" t="s">
        <v>12</v>
      </c>
      <c r="H17" s="33" t="s">
        <v>26</v>
      </c>
      <c r="I17" s="60">
        <v>430</v>
      </c>
      <c r="J17" s="19"/>
      <c r="K17" s="25">
        <f t="shared" si="0"/>
        <v>0</v>
      </c>
      <c r="L17" s="26" t="str">
        <f t="shared" si="1"/>
        <v>OK</v>
      </c>
      <c r="M17" s="62"/>
      <c r="N17" s="62"/>
      <c r="O17" s="62"/>
      <c r="P17" s="62"/>
      <c r="Q17" s="62"/>
      <c r="R17" s="62"/>
      <c r="S17" s="18"/>
      <c r="T17" s="18"/>
      <c r="U17" s="18"/>
      <c r="V17" s="18"/>
      <c r="W17" s="18"/>
      <c r="X17" s="18"/>
      <c r="Y17" s="32"/>
      <c r="Z17" s="32"/>
      <c r="AA17" s="32"/>
      <c r="AB17" s="32"/>
      <c r="AC17" s="32"/>
      <c r="AD17" s="32"/>
    </row>
    <row r="18" spans="1:30" ht="39.950000000000003" customHeight="1">
      <c r="A18" s="107"/>
      <c r="B18" s="110"/>
      <c r="C18" s="51">
        <v>15</v>
      </c>
      <c r="D18" s="56" t="s">
        <v>84</v>
      </c>
      <c r="E18" s="57" t="s">
        <v>46</v>
      </c>
      <c r="F18" s="57" t="s">
        <v>51</v>
      </c>
      <c r="G18" s="33" t="s">
        <v>12</v>
      </c>
      <c r="H18" s="33" t="s">
        <v>26</v>
      </c>
      <c r="I18" s="60">
        <v>930</v>
      </c>
      <c r="J18" s="19"/>
      <c r="K18" s="25">
        <f t="shared" si="0"/>
        <v>0</v>
      </c>
      <c r="L18" s="26" t="str">
        <f t="shared" si="1"/>
        <v>OK</v>
      </c>
      <c r="M18" s="62"/>
      <c r="N18" s="62"/>
      <c r="O18" s="62"/>
      <c r="P18" s="62"/>
      <c r="Q18" s="62"/>
      <c r="R18" s="62"/>
      <c r="S18" s="18"/>
      <c r="T18" s="18"/>
      <c r="U18" s="18"/>
      <c r="V18" s="18"/>
      <c r="W18" s="18"/>
      <c r="X18" s="18"/>
      <c r="Y18" s="32"/>
      <c r="Z18" s="32"/>
      <c r="AA18" s="32"/>
      <c r="AB18" s="32"/>
      <c r="AC18" s="32"/>
      <c r="AD18" s="32"/>
    </row>
    <row r="19" spans="1:30" ht="57" customHeight="1">
      <c r="A19" s="64">
        <v>4</v>
      </c>
      <c r="B19" s="66" t="s">
        <v>31</v>
      </c>
      <c r="C19" s="52">
        <v>20</v>
      </c>
      <c r="D19" s="53" t="s">
        <v>85</v>
      </c>
      <c r="E19" s="54" t="s">
        <v>36</v>
      </c>
      <c r="F19" s="54" t="s">
        <v>52</v>
      </c>
      <c r="G19" s="40" t="s">
        <v>12</v>
      </c>
      <c r="H19" s="40" t="s">
        <v>25</v>
      </c>
      <c r="I19" s="59">
        <v>3022.56</v>
      </c>
      <c r="J19" s="19">
        <v>15</v>
      </c>
      <c r="K19" s="25">
        <f t="shared" si="0"/>
        <v>0</v>
      </c>
      <c r="L19" s="26" t="str">
        <f t="shared" si="1"/>
        <v>OK</v>
      </c>
      <c r="M19" s="62">
        <v>15</v>
      </c>
      <c r="N19" s="62"/>
      <c r="O19" s="62"/>
      <c r="P19" s="62"/>
      <c r="Q19" s="62"/>
      <c r="R19" s="62"/>
      <c r="S19" s="18"/>
      <c r="T19" s="18"/>
      <c r="U19" s="18"/>
      <c r="V19" s="18"/>
      <c r="W19" s="18"/>
      <c r="X19" s="18"/>
      <c r="Y19" s="32"/>
      <c r="Z19" s="32"/>
      <c r="AA19" s="32"/>
      <c r="AB19" s="32"/>
      <c r="AC19" s="32"/>
      <c r="AD19" s="32"/>
    </row>
    <row r="20" spans="1:30" ht="69" customHeight="1">
      <c r="A20" s="67">
        <v>7</v>
      </c>
      <c r="B20" s="68" t="s">
        <v>33</v>
      </c>
      <c r="C20" s="51">
        <v>24</v>
      </c>
      <c r="D20" s="56" t="s">
        <v>86</v>
      </c>
      <c r="E20" s="57" t="s">
        <v>53</v>
      </c>
      <c r="F20" s="57" t="s">
        <v>54</v>
      </c>
      <c r="G20" s="33" t="s">
        <v>12</v>
      </c>
      <c r="H20" s="33" t="s">
        <v>25</v>
      </c>
      <c r="I20" s="60">
        <v>601.75</v>
      </c>
      <c r="J20" s="19"/>
      <c r="K20" s="25">
        <f t="shared" si="0"/>
        <v>0</v>
      </c>
      <c r="L20" s="26" t="str">
        <f t="shared" si="1"/>
        <v>OK</v>
      </c>
      <c r="M20" s="62"/>
      <c r="N20" s="62"/>
      <c r="O20" s="62"/>
      <c r="P20" s="62"/>
      <c r="Q20" s="62"/>
      <c r="R20" s="62"/>
      <c r="S20" s="18"/>
      <c r="T20" s="18"/>
      <c r="U20" s="18"/>
      <c r="V20" s="18"/>
      <c r="W20" s="18"/>
      <c r="X20" s="18"/>
      <c r="Y20" s="32"/>
      <c r="Z20" s="32"/>
      <c r="AA20" s="32"/>
      <c r="AB20" s="32"/>
      <c r="AC20" s="32"/>
      <c r="AD20" s="32"/>
    </row>
    <row r="21" spans="1:30" ht="39.950000000000003" customHeight="1">
      <c r="A21" s="102">
        <v>8</v>
      </c>
      <c r="B21" s="104" t="s">
        <v>34</v>
      </c>
      <c r="C21" s="69">
        <v>25</v>
      </c>
      <c r="D21" s="70" t="s">
        <v>87</v>
      </c>
      <c r="E21" s="71" t="s">
        <v>55</v>
      </c>
      <c r="F21" s="71" t="s">
        <v>56</v>
      </c>
      <c r="G21" s="72" t="s">
        <v>66</v>
      </c>
      <c r="H21" s="72" t="s">
        <v>68</v>
      </c>
      <c r="I21" s="73">
        <v>3660.77</v>
      </c>
      <c r="J21" s="19"/>
      <c r="K21" s="25">
        <f t="shared" si="0"/>
        <v>0</v>
      </c>
      <c r="L21" s="26" t="str">
        <f t="shared" si="1"/>
        <v>OK</v>
      </c>
      <c r="M21" s="62"/>
      <c r="N21" s="62"/>
      <c r="O21" s="62"/>
      <c r="P21" s="62"/>
      <c r="Q21" s="62"/>
      <c r="R21" s="62"/>
      <c r="S21" s="18"/>
      <c r="T21" s="18"/>
      <c r="U21" s="18"/>
      <c r="V21" s="18"/>
      <c r="W21" s="18"/>
      <c r="X21" s="18"/>
      <c r="Y21" s="32"/>
      <c r="Z21" s="32"/>
      <c r="AA21" s="32"/>
      <c r="AB21" s="32"/>
      <c r="AC21" s="32"/>
      <c r="AD21" s="32"/>
    </row>
    <row r="22" spans="1:30" ht="39.950000000000003" customHeight="1">
      <c r="A22" s="103"/>
      <c r="B22" s="105"/>
      <c r="C22" s="69">
        <v>26</v>
      </c>
      <c r="D22" s="70" t="s">
        <v>88</v>
      </c>
      <c r="E22" s="71" t="s">
        <v>55</v>
      </c>
      <c r="F22" s="71" t="s">
        <v>57</v>
      </c>
      <c r="G22" s="72" t="s">
        <v>67</v>
      </c>
      <c r="H22" s="72" t="s">
        <v>68</v>
      </c>
      <c r="I22" s="73">
        <v>19595.79</v>
      </c>
      <c r="J22" s="19"/>
      <c r="K22" s="25">
        <f t="shared" si="0"/>
        <v>0</v>
      </c>
      <c r="L22" s="26" t="str">
        <f t="shared" si="1"/>
        <v>OK</v>
      </c>
      <c r="M22" s="62"/>
      <c r="N22" s="62"/>
      <c r="O22" s="62"/>
      <c r="P22" s="62"/>
      <c r="Q22" s="62"/>
      <c r="R22" s="62"/>
      <c r="S22" s="18"/>
      <c r="T22" s="18"/>
      <c r="U22" s="18"/>
      <c r="V22" s="18"/>
      <c r="W22" s="18"/>
      <c r="X22" s="18"/>
      <c r="Y22" s="32"/>
      <c r="Z22" s="32"/>
      <c r="AA22" s="32"/>
      <c r="AB22" s="32"/>
      <c r="AC22" s="32"/>
      <c r="AD22" s="32"/>
    </row>
    <row r="23" spans="1:30" ht="39.950000000000003" customHeight="1">
      <c r="A23" s="103"/>
      <c r="B23" s="105"/>
      <c r="C23" s="69">
        <v>27</v>
      </c>
      <c r="D23" s="70" t="s">
        <v>89</v>
      </c>
      <c r="E23" s="71" t="s">
        <v>55</v>
      </c>
      <c r="F23" s="71" t="s">
        <v>58</v>
      </c>
      <c r="G23" s="72" t="s">
        <v>66</v>
      </c>
      <c r="H23" s="72" t="s">
        <v>69</v>
      </c>
      <c r="I23" s="73">
        <v>4629.7700000000004</v>
      </c>
      <c r="J23" s="19"/>
      <c r="K23" s="25">
        <f t="shared" si="0"/>
        <v>0</v>
      </c>
      <c r="L23" s="26" t="str">
        <f t="shared" si="1"/>
        <v>OK</v>
      </c>
      <c r="M23" s="62"/>
      <c r="N23" s="62"/>
      <c r="O23" s="62"/>
      <c r="P23" s="62"/>
      <c r="Q23" s="62"/>
      <c r="R23" s="62"/>
      <c r="S23" s="18"/>
      <c r="T23" s="18"/>
      <c r="U23" s="18"/>
      <c r="V23" s="18"/>
      <c r="W23" s="18"/>
      <c r="X23" s="18"/>
      <c r="Y23" s="32"/>
      <c r="Z23" s="32"/>
      <c r="AA23" s="32"/>
      <c r="AB23" s="32"/>
      <c r="AC23" s="32"/>
      <c r="AD23" s="32"/>
    </row>
    <row r="24" spans="1:30" ht="39.950000000000003" customHeight="1">
      <c r="A24" s="103"/>
      <c r="B24" s="105"/>
      <c r="C24" s="69">
        <v>28</v>
      </c>
      <c r="D24" s="70" t="s">
        <v>90</v>
      </c>
      <c r="E24" s="71" t="s">
        <v>55</v>
      </c>
      <c r="F24" s="71" t="s">
        <v>59</v>
      </c>
      <c r="G24" s="72" t="s">
        <v>67</v>
      </c>
      <c r="H24" s="72" t="s">
        <v>68</v>
      </c>
      <c r="I24" s="73">
        <v>32193.08</v>
      </c>
      <c r="J24" s="19"/>
      <c r="K24" s="25">
        <f t="shared" si="0"/>
        <v>0</v>
      </c>
      <c r="L24" s="26" t="str">
        <f t="shared" si="1"/>
        <v>OK</v>
      </c>
      <c r="M24" s="62"/>
      <c r="N24" s="62"/>
      <c r="O24" s="62"/>
      <c r="P24" s="62"/>
      <c r="Q24" s="62"/>
      <c r="R24" s="62"/>
      <c r="S24" s="18"/>
      <c r="T24" s="18"/>
      <c r="U24" s="18"/>
      <c r="V24" s="18"/>
      <c r="W24" s="18"/>
      <c r="X24" s="18"/>
      <c r="Y24" s="32"/>
      <c r="Z24" s="32"/>
      <c r="AA24" s="32"/>
      <c r="AB24" s="32"/>
      <c r="AC24" s="32"/>
      <c r="AD24" s="32"/>
    </row>
    <row r="25" spans="1:30" ht="39.950000000000003" customHeight="1">
      <c r="A25" s="103"/>
      <c r="B25" s="105"/>
      <c r="C25" s="69">
        <v>29</v>
      </c>
      <c r="D25" s="70" t="s">
        <v>91</v>
      </c>
      <c r="E25" s="71" t="s">
        <v>55</v>
      </c>
      <c r="F25" s="71" t="s">
        <v>60</v>
      </c>
      <c r="G25" s="72" t="s">
        <v>66</v>
      </c>
      <c r="H25" s="72" t="s">
        <v>69</v>
      </c>
      <c r="I25" s="73">
        <v>6889.02</v>
      </c>
      <c r="J25" s="19"/>
      <c r="K25" s="25">
        <f t="shared" si="0"/>
        <v>0</v>
      </c>
      <c r="L25" s="26" t="str">
        <f t="shared" si="1"/>
        <v>OK</v>
      </c>
      <c r="M25" s="62"/>
      <c r="N25" s="62"/>
      <c r="O25" s="62"/>
      <c r="P25" s="62"/>
      <c r="Q25" s="62"/>
      <c r="R25" s="62"/>
      <c r="S25" s="18"/>
      <c r="T25" s="18"/>
      <c r="U25" s="18"/>
      <c r="V25" s="18"/>
      <c r="W25" s="18"/>
      <c r="X25" s="18"/>
      <c r="Y25" s="32"/>
      <c r="Z25" s="32"/>
      <c r="AA25" s="32"/>
      <c r="AB25" s="32"/>
      <c r="AC25" s="32"/>
      <c r="AD25" s="32"/>
    </row>
    <row r="26" spans="1:30" ht="39.950000000000003" customHeight="1">
      <c r="A26" s="103"/>
      <c r="B26" s="105"/>
      <c r="C26" s="69">
        <v>30</v>
      </c>
      <c r="D26" s="70" t="s">
        <v>92</v>
      </c>
      <c r="E26" s="71" t="s">
        <v>55</v>
      </c>
      <c r="F26" s="71" t="s">
        <v>61</v>
      </c>
      <c r="G26" s="72" t="s">
        <v>67</v>
      </c>
      <c r="H26" s="72" t="s">
        <v>68</v>
      </c>
      <c r="I26" s="73">
        <v>61588.56</v>
      </c>
      <c r="J26" s="19"/>
      <c r="K26" s="25">
        <f t="shared" si="0"/>
        <v>0</v>
      </c>
      <c r="L26" s="26" t="str">
        <f t="shared" si="1"/>
        <v>OK</v>
      </c>
      <c r="M26" s="62"/>
      <c r="N26" s="62"/>
      <c r="O26" s="62"/>
      <c r="P26" s="62"/>
      <c r="Q26" s="62"/>
      <c r="R26" s="62"/>
      <c r="S26" s="18"/>
      <c r="T26" s="18"/>
      <c r="U26" s="18"/>
      <c r="V26" s="18"/>
      <c r="W26" s="18"/>
      <c r="X26" s="18"/>
      <c r="Y26" s="32"/>
      <c r="Z26" s="32"/>
      <c r="AA26" s="32"/>
      <c r="AB26" s="32"/>
      <c r="AC26" s="32"/>
      <c r="AD26" s="32"/>
    </row>
    <row r="27" spans="1:30" ht="39.950000000000003" customHeight="1">
      <c r="A27" s="103"/>
      <c r="B27" s="106"/>
      <c r="C27" s="69">
        <v>31</v>
      </c>
      <c r="D27" s="70" t="s">
        <v>93</v>
      </c>
      <c r="E27" s="71" t="s">
        <v>55</v>
      </c>
      <c r="F27" s="71" t="s">
        <v>62</v>
      </c>
      <c r="G27" s="72" t="s">
        <v>66</v>
      </c>
      <c r="H27" s="72" t="s">
        <v>69</v>
      </c>
      <c r="I27" s="73">
        <v>22359.78</v>
      </c>
      <c r="J27" s="19"/>
      <c r="K27" s="25">
        <f t="shared" si="0"/>
        <v>0</v>
      </c>
      <c r="L27" s="26" t="str">
        <f t="shared" si="1"/>
        <v>OK</v>
      </c>
      <c r="M27" s="62"/>
      <c r="N27" s="62"/>
      <c r="O27" s="62"/>
      <c r="P27" s="62"/>
      <c r="Q27" s="62"/>
      <c r="R27" s="62"/>
      <c r="S27" s="18"/>
      <c r="T27" s="18"/>
      <c r="U27" s="18"/>
      <c r="V27" s="18"/>
      <c r="W27" s="18"/>
      <c r="X27" s="18"/>
      <c r="Y27" s="32"/>
      <c r="Z27" s="32"/>
      <c r="AA27" s="32"/>
      <c r="AB27" s="32"/>
      <c r="AC27" s="32"/>
      <c r="AD27" s="32"/>
    </row>
    <row r="28" spans="1:30" ht="39.950000000000003" customHeight="1">
      <c r="A28" s="107">
        <v>9</v>
      </c>
      <c r="B28" s="108" t="s">
        <v>34</v>
      </c>
      <c r="C28" s="55">
        <v>32</v>
      </c>
      <c r="D28" s="58" t="s">
        <v>94</v>
      </c>
      <c r="E28" s="57" t="s">
        <v>55</v>
      </c>
      <c r="F28" s="57" t="s">
        <v>63</v>
      </c>
      <c r="G28" s="33" t="s">
        <v>12</v>
      </c>
      <c r="H28" s="33" t="s">
        <v>25</v>
      </c>
      <c r="I28" s="60">
        <v>6318.89</v>
      </c>
      <c r="J28" s="19"/>
      <c r="K28" s="25">
        <f t="shared" si="0"/>
        <v>0</v>
      </c>
      <c r="L28" s="26" t="str">
        <f t="shared" si="1"/>
        <v>OK</v>
      </c>
      <c r="M28" s="62"/>
      <c r="N28" s="62"/>
      <c r="O28" s="62"/>
      <c r="P28" s="62"/>
      <c r="Q28" s="62"/>
      <c r="R28" s="62"/>
      <c r="S28" s="18"/>
      <c r="T28" s="18"/>
      <c r="U28" s="18"/>
      <c r="V28" s="18"/>
      <c r="W28" s="18"/>
      <c r="X28" s="18"/>
      <c r="Y28" s="32"/>
      <c r="Z28" s="32"/>
      <c r="AA28" s="32"/>
      <c r="AB28" s="32"/>
      <c r="AC28" s="32"/>
      <c r="AD28" s="32"/>
    </row>
    <row r="29" spans="1:30" ht="39.950000000000003" customHeight="1">
      <c r="A29" s="107"/>
      <c r="B29" s="109"/>
      <c r="C29" s="55">
        <v>33</v>
      </c>
      <c r="D29" s="58" t="s">
        <v>95</v>
      </c>
      <c r="E29" s="57" t="s">
        <v>55</v>
      </c>
      <c r="F29" s="57" t="s">
        <v>64</v>
      </c>
      <c r="G29" s="33" t="s">
        <v>12</v>
      </c>
      <c r="H29" s="33" t="s">
        <v>26</v>
      </c>
      <c r="I29" s="60">
        <v>580.79</v>
      </c>
      <c r="J29" s="19"/>
      <c r="K29" s="25">
        <f t="shared" si="0"/>
        <v>0</v>
      </c>
      <c r="L29" s="26" t="str">
        <f t="shared" si="1"/>
        <v>OK</v>
      </c>
      <c r="M29" s="62"/>
      <c r="N29" s="62"/>
      <c r="O29" s="62"/>
      <c r="P29" s="62"/>
      <c r="Q29" s="62"/>
      <c r="R29" s="62"/>
      <c r="S29" s="18"/>
      <c r="T29" s="18"/>
      <c r="U29" s="18"/>
      <c r="V29" s="18"/>
      <c r="W29" s="18"/>
      <c r="X29" s="18"/>
      <c r="Y29" s="32"/>
      <c r="Z29" s="32"/>
      <c r="AA29" s="32"/>
      <c r="AB29" s="32"/>
      <c r="AC29" s="32"/>
      <c r="AD29" s="32"/>
    </row>
    <row r="30" spans="1:30" ht="39.950000000000003" customHeight="1">
      <c r="A30" s="107"/>
      <c r="B30" s="110"/>
      <c r="C30" s="55">
        <v>34</v>
      </c>
      <c r="D30" s="58" t="s">
        <v>96</v>
      </c>
      <c r="E30" s="57" t="s">
        <v>55</v>
      </c>
      <c r="F30" s="57" t="s">
        <v>65</v>
      </c>
      <c r="G30" s="33" t="s">
        <v>66</v>
      </c>
      <c r="H30" s="33" t="s">
        <v>69</v>
      </c>
      <c r="I30" s="60">
        <v>1115.93</v>
      </c>
      <c r="J30" s="19"/>
      <c r="K30" s="25">
        <f t="shared" si="0"/>
        <v>0</v>
      </c>
      <c r="L30" s="26" t="str">
        <f t="shared" si="1"/>
        <v>OK</v>
      </c>
      <c r="M30" s="62"/>
      <c r="N30" s="62"/>
      <c r="O30" s="62"/>
      <c r="P30" s="62"/>
      <c r="Q30" s="62"/>
      <c r="R30" s="62"/>
      <c r="S30" s="18"/>
      <c r="T30" s="18"/>
      <c r="U30" s="18"/>
      <c r="V30" s="18"/>
      <c r="W30" s="18"/>
      <c r="X30" s="18"/>
      <c r="Y30" s="32"/>
      <c r="Z30" s="32"/>
      <c r="AA30" s="32"/>
      <c r="AB30" s="32"/>
      <c r="AC30" s="32"/>
      <c r="AD30" s="32"/>
    </row>
    <row r="31" spans="1:30" ht="39.950000000000003" customHeight="1">
      <c r="I31" s="61">
        <f>SUM(I4:I30)</f>
        <v>268464.88999999996</v>
      </c>
      <c r="M31" s="63">
        <f>SUMPRODUCT(I4:I30,M4:M30)</f>
        <v>85302.399999999994</v>
      </c>
      <c r="N31" s="63">
        <f>SUMPRODUCT(I4:I30,N4:N30)</f>
        <v>0</v>
      </c>
      <c r="O31" s="63">
        <f>SUMPRODUCT(I4:I30,O4:O30)</f>
        <v>0</v>
      </c>
      <c r="P31" s="63">
        <f>SUMPRODUCT(I4:I30,P4:P30)</f>
        <v>0</v>
      </c>
      <c r="Q31" s="63">
        <f>SUMPRODUCT(I4:I30,Q4:Q30)</f>
        <v>0</v>
      </c>
      <c r="R31" s="63">
        <f>SUMPRODUCT(I4:I30,R4:R30)</f>
        <v>0</v>
      </c>
    </row>
  </sheetData>
  <mergeCells count="30">
    <mergeCell ref="D1:I1"/>
    <mergeCell ref="J1:L1"/>
    <mergeCell ref="AD1:AD2"/>
    <mergeCell ref="A2:L2"/>
    <mergeCell ref="A4:A13"/>
    <mergeCell ref="B4:B13"/>
    <mergeCell ref="W1:W2"/>
    <mergeCell ref="S1:S2"/>
    <mergeCell ref="T1:T2"/>
    <mergeCell ref="A1:C1"/>
    <mergeCell ref="V1:V2"/>
    <mergeCell ref="U1:U2"/>
    <mergeCell ref="M1:M2"/>
    <mergeCell ref="N1:N2"/>
    <mergeCell ref="O1:O2"/>
    <mergeCell ref="P1:P2"/>
    <mergeCell ref="A14:A18"/>
    <mergeCell ref="B14:B18"/>
    <mergeCell ref="A21:A27"/>
    <mergeCell ref="B21:B27"/>
    <mergeCell ref="A28:A30"/>
    <mergeCell ref="B28:B30"/>
    <mergeCell ref="Q1:Q2"/>
    <mergeCell ref="R1:R2"/>
    <mergeCell ref="AC1:AC2"/>
    <mergeCell ref="X1:X2"/>
    <mergeCell ref="Y1:Y2"/>
    <mergeCell ref="Z1:Z2"/>
    <mergeCell ref="AA1:AA2"/>
    <mergeCell ref="AB1:AB2"/>
  </mergeCells>
  <conditionalFormatting sqref="N4:X30">
    <cfRule type="cellIs" dxfId="60" priority="4" stopIfTrue="1" operator="greaterThan">
      <formula>0</formula>
    </cfRule>
    <cfRule type="cellIs" dxfId="59" priority="5" stopIfTrue="1" operator="greaterThan">
      <formula>0</formula>
    </cfRule>
    <cfRule type="cellIs" dxfId="58" priority="6" stopIfTrue="1" operator="greaterThan">
      <formula>0</formula>
    </cfRule>
  </conditionalFormatting>
  <conditionalFormatting sqref="M4:M30">
    <cfRule type="cellIs" dxfId="57" priority="1" stopIfTrue="1" operator="greaterThan">
      <formula>0</formula>
    </cfRule>
    <cfRule type="cellIs" dxfId="56" priority="2" stopIfTrue="1" operator="greaterThan">
      <formula>0</formula>
    </cfRule>
    <cfRule type="cellIs" dxfId="55" priority="3" stopIfTrue="1" operator="greaterThan">
      <formula>0</formula>
    </cfRule>
  </conditionalFormatting>
  <hyperlinks>
    <hyperlink ref="D577" r:id="rId1" display="https://www.havan.com.br/mangueira-para-gas-de-cozinha-glp-1-20m-durin-05207.html" xr:uid="{6427EF91-5581-4698-8089-24E8A066D432}"/>
  </hyperlink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31"/>
  <sheetViews>
    <sheetView zoomScale="82" zoomScaleNormal="82" workbookViewId="0">
      <selection activeCell="P9" sqref="P9"/>
    </sheetView>
  </sheetViews>
  <sheetFormatPr defaultColWidth="9.7109375" defaultRowHeight="39.950000000000003" customHeight="1"/>
  <cols>
    <col min="1" max="1" width="7" style="35" customWidth="1"/>
    <col min="2" max="2" width="38.5703125" style="1" customWidth="1"/>
    <col min="3" max="3" width="9.5703125" style="34" customWidth="1"/>
    <col min="4" max="4" width="55.28515625" style="42" customWidth="1"/>
    <col min="5" max="6" width="19.42578125" style="43" customWidth="1"/>
    <col min="7" max="7" width="10" style="1" customWidth="1"/>
    <col min="8" max="8" width="16.7109375" style="1" customWidth="1"/>
    <col min="9" max="9" width="15.28515625" style="29" customWidth="1"/>
    <col min="10" max="10" width="13.85546875" style="4" customWidth="1"/>
    <col min="11" max="11" width="13.28515625" style="28" customWidth="1"/>
    <col min="12" max="12" width="12.5703125" style="5" customWidth="1"/>
    <col min="13" max="24" width="13.7109375" style="6" customWidth="1"/>
    <col min="25" max="30" width="13.7109375" style="2" customWidth="1"/>
    <col min="31" max="16384" width="9.7109375" style="2"/>
  </cols>
  <sheetData>
    <row r="1" spans="1:30" ht="39.950000000000003" customHeight="1">
      <c r="A1" s="101" t="s">
        <v>28</v>
      </c>
      <c r="B1" s="101"/>
      <c r="C1" s="101"/>
      <c r="D1" s="101" t="s">
        <v>30</v>
      </c>
      <c r="E1" s="101"/>
      <c r="F1" s="101"/>
      <c r="G1" s="101"/>
      <c r="H1" s="101"/>
      <c r="I1" s="101"/>
      <c r="J1" s="101" t="s">
        <v>29</v>
      </c>
      <c r="K1" s="101"/>
      <c r="L1" s="101"/>
      <c r="M1" s="99" t="s">
        <v>123</v>
      </c>
      <c r="N1" s="99" t="s">
        <v>27</v>
      </c>
      <c r="O1" s="99" t="s">
        <v>27</v>
      </c>
      <c r="P1" s="99" t="s">
        <v>27</v>
      </c>
      <c r="Q1" s="99" t="s">
        <v>27</v>
      </c>
      <c r="R1" s="99" t="s">
        <v>27</v>
      </c>
      <c r="S1" s="99" t="s">
        <v>27</v>
      </c>
      <c r="T1" s="99" t="s">
        <v>27</v>
      </c>
      <c r="U1" s="99" t="s">
        <v>27</v>
      </c>
      <c r="V1" s="99" t="s">
        <v>27</v>
      </c>
      <c r="W1" s="99" t="s">
        <v>27</v>
      </c>
      <c r="X1" s="99" t="s">
        <v>27</v>
      </c>
      <c r="Y1" s="99" t="s">
        <v>27</v>
      </c>
      <c r="Z1" s="99" t="s">
        <v>27</v>
      </c>
      <c r="AA1" s="99" t="s">
        <v>27</v>
      </c>
      <c r="AB1" s="99" t="s">
        <v>27</v>
      </c>
      <c r="AC1" s="99" t="s">
        <v>27</v>
      </c>
      <c r="AD1" s="99" t="s">
        <v>27</v>
      </c>
    </row>
    <row r="2" spans="1:30" ht="39.950000000000003" customHeight="1">
      <c r="A2" s="101" t="s">
        <v>14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</row>
    <row r="3" spans="1:30" s="3" customFormat="1" ht="57" customHeight="1">
      <c r="A3" s="36" t="s">
        <v>21</v>
      </c>
      <c r="B3" s="38" t="s">
        <v>15</v>
      </c>
      <c r="C3" s="37" t="s">
        <v>22</v>
      </c>
      <c r="D3" s="37" t="s">
        <v>16</v>
      </c>
      <c r="E3" s="37" t="s">
        <v>17</v>
      </c>
      <c r="F3" s="37" t="s">
        <v>35</v>
      </c>
      <c r="G3" s="38" t="s">
        <v>3</v>
      </c>
      <c r="H3" s="38" t="s">
        <v>18</v>
      </c>
      <c r="I3" s="39" t="s">
        <v>23</v>
      </c>
      <c r="J3" s="38" t="s">
        <v>24</v>
      </c>
      <c r="K3" s="44" t="s">
        <v>0</v>
      </c>
      <c r="L3" s="45" t="s">
        <v>2</v>
      </c>
      <c r="M3" s="89">
        <v>44607</v>
      </c>
      <c r="N3" s="24" t="s">
        <v>1</v>
      </c>
      <c r="O3" s="24" t="s">
        <v>1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</row>
    <row r="4" spans="1:30" ht="39.950000000000003" customHeight="1">
      <c r="A4" s="114">
        <v>1</v>
      </c>
      <c r="B4" s="111" t="s">
        <v>31</v>
      </c>
      <c r="C4" s="52">
        <v>1</v>
      </c>
      <c r="D4" s="53" t="s">
        <v>70</v>
      </c>
      <c r="E4" s="54" t="s">
        <v>36</v>
      </c>
      <c r="F4" s="54" t="s">
        <v>37</v>
      </c>
      <c r="G4" s="40" t="s">
        <v>12</v>
      </c>
      <c r="H4" s="40" t="s">
        <v>25</v>
      </c>
      <c r="I4" s="59">
        <v>4500</v>
      </c>
      <c r="J4" s="19"/>
      <c r="K4" s="25">
        <f t="shared" ref="K4:K30" si="0">J4-(SUM(M4:AD4))</f>
        <v>0</v>
      </c>
      <c r="L4" s="26" t="str">
        <f t="shared" ref="L4:L30" si="1">IF(K4&lt;0,"ATENÇÃO","OK")</f>
        <v>OK</v>
      </c>
      <c r="M4" s="88"/>
      <c r="N4" s="62"/>
      <c r="O4" s="62"/>
      <c r="P4" s="62"/>
      <c r="Q4" s="62"/>
      <c r="R4" s="62"/>
      <c r="S4" s="18"/>
      <c r="T4" s="18"/>
      <c r="U4" s="18"/>
      <c r="V4" s="18"/>
      <c r="W4" s="18"/>
      <c r="X4" s="18"/>
      <c r="Y4" s="32"/>
      <c r="Z4" s="32"/>
      <c r="AA4" s="32"/>
      <c r="AB4" s="32"/>
      <c r="AC4" s="32"/>
      <c r="AD4" s="32"/>
    </row>
    <row r="5" spans="1:30" ht="39.950000000000003" customHeight="1">
      <c r="A5" s="114"/>
      <c r="B5" s="112"/>
      <c r="C5" s="52">
        <v>2</v>
      </c>
      <c r="D5" s="53" t="s">
        <v>71</v>
      </c>
      <c r="E5" s="54" t="s">
        <v>36</v>
      </c>
      <c r="F5" s="54" t="s">
        <v>38</v>
      </c>
      <c r="G5" s="40" t="s">
        <v>12</v>
      </c>
      <c r="H5" s="40" t="s">
        <v>25</v>
      </c>
      <c r="I5" s="59">
        <v>17250</v>
      </c>
      <c r="J5" s="19"/>
      <c r="K5" s="25">
        <f t="shared" si="0"/>
        <v>0</v>
      </c>
      <c r="L5" s="26" t="str">
        <f t="shared" si="1"/>
        <v>OK</v>
      </c>
      <c r="M5" s="88"/>
      <c r="N5" s="62"/>
      <c r="O5" s="62"/>
      <c r="P5" s="62"/>
      <c r="Q5" s="62"/>
      <c r="R5" s="62"/>
      <c r="S5" s="18"/>
      <c r="T5" s="18"/>
      <c r="U5" s="18"/>
      <c r="V5" s="18"/>
      <c r="W5" s="18"/>
      <c r="X5" s="18"/>
      <c r="Y5" s="32"/>
      <c r="Z5" s="32"/>
      <c r="AA5" s="32"/>
      <c r="AB5" s="32"/>
      <c r="AC5" s="32"/>
      <c r="AD5" s="32"/>
    </row>
    <row r="6" spans="1:30" ht="39.950000000000003" customHeight="1">
      <c r="A6" s="114"/>
      <c r="B6" s="112"/>
      <c r="C6" s="52">
        <v>3</v>
      </c>
      <c r="D6" s="53" t="s">
        <v>72</v>
      </c>
      <c r="E6" s="54" t="s">
        <v>36</v>
      </c>
      <c r="F6" s="54" t="s">
        <v>39</v>
      </c>
      <c r="G6" s="40" t="s">
        <v>12</v>
      </c>
      <c r="H6" s="40" t="s">
        <v>25</v>
      </c>
      <c r="I6" s="59">
        <v>9900</v>
      </c>
      <c r="J6" s="19">
        <v>6</v>
      </c>
      <c r="K6" s="25">
        <f t="shared" si="0"/>
        <v>6</v>
      </c>
      <c r="L6" s="26" t="str">
        <f t="shared" si="1"/>
        <v>OK</v>
      </c>
      <c r="M6" s="88"/>
      <c r="N6" s="62"/>
      <c r="O6" s="62"/>
      <c r="P6" s="62"/>
      <c r="Q6" s="62"/>
      <c r="R6" s="62"/>
      <c r="S6" s="18"/>
      <c r="T6" s="18"/>
      <c r="U6" s="18"/>
      <c r="V6" s="18"/>
      <c r="W6" s="18"/>
      <c r="X6" s="18"/>
      <c r="Y6" s="32"/>
      <c r="Z6" s="32"/>
      <c r="AA6" s="32"/>
      <c r="AB6" s="32"/>
      <c r="AC6" s="32"/>
      <c r="AD6" s="32"/>
    </row>
    <row r="7" spans="1:30" ht="39.950000000000003" customHeight="1">
      <c r="A7" s="114"/>
      <c r="B7" s="112"/>
      <c r="C7" s="52">
        <v>4</v>
      </c>
      <c r="D7" s="53" t="s">
        <v>73</v>
      </c>
      <c r="E7" s="54" t="s">
        <v>36</v>
      </c>
      <c r="F7" s="54" t="s">
        <v>40</v>
      </c>
      <c r="G7" s="40" t="s">
        <v>12</v>
      </c>
      <c r="H7" s="40" t="s">
        <v>25</v>
      </c>
      <c r="I7" s="59">
        <v>9950</v>
      </c>
      <c r="J7" s="19">
        <v>1</v>
      </c>
      <c r="K7" s="25">
        <f t="shared" si="0"/>
        <v>1</v>
      </c>
      <c r="L7" s="26" t="str">
        <f t="shared" si="1"/>
        <v>OK</v>
      </c>
      <c r="M7" s="88"/>
      <c r="N7" s="62"/>
      <c r="O7" s="62"/>
      <c r="P7" s="62"/>
      <c r="Q7" s="62"/>
      <c r="R7" s="62"/>
      <c r="S7" s="18"/>
      <c r="T7" s="18"/>
      <c r="U7" s="18"/>
      <c r="V7" s="18"/>
      <c r="W7" s="18"/>
      <c r="X7" s="18"/>
      <c r="Y7" s="32"/>
      <c r="Z7" s="32"/>
      <c r="AA7" s="32"/>
      <c r="AB7" s="32"/>
      <c r="AC7" s="32"/>
      <c r="AD7" s="32"/>
    </row>
    <row r="8" spans="1:30" ht="39.950000000000003" customHeight="1">
      <c r="A8" s="114"/>
      <c r="B8" s="112"/>
      <c r="C8" s="52">
        <v>5</v>
      </c>
      <c r="D8" s="53" t="s">
        <v>74</v>
      </c>
      <c r="E8" s="54" t="s">
        <v>36</v>
      </c>
      <c r="F8" s="54" t="s">
        <v>41</v>
      </c>
      <c r="G8" s="40" t="s">
        <v>12</v>
      </c>
      <c r="H8" s="40" t="s">
        <v>25</v>
      </c>
      <c r="I8" s="59">
        <v>38000</v>
      </c>
      <c r="J8" s="19"/>
      <c r="K8" s="25">
        <f t="shared" si="0"/>
        <v>0</v>
      </c>
      <c r="L8" s="26" t="str">
        <f t="shared" si="1"/>
        <v>OK</v>
      </c>
      <c r="M8" s="88"/>
      <c r="N8" s="62"/>
      <c r="O8" s="62"/>
      <c r="P8" s="62"/>
      <c r="Q8" s="62"/>
      <c r="R8" s="62"/>
      <c r="S8" s="18"/>
      <c r="T8" s="18"/>
      <c r="U8" s="18"/>
      <c r="V8" s="18"/>
      <c r="W8" s="18"/>
      <c r="X8" s="18"/>
      <c r="Y8" s="32"/>
      <c r="Z8" s="32"/>
      <c r="AA8" s="32"/>
      <c r="AB8" s="32"/>
      <c r="AC8" s="32"/>
      <c r="AD8" s="32"/>
    </row>
    <row r="9" spans="1:30" ht="39.950000000000003" customHeight="1">
      <c r="A9" s="114"/>
      <c r="B9" s="112"/>
      <c r="C9" s="52">
        <v>6</v>
      </c>
      <c r="D9" s="53" t="s">
        <v>75</v>
      </c>
      <c r="E9" s="54" t="s">
        <v>36</v>
      </c>
      <c r="F9" s="54" t="s">
        <v>42</v>
      </c>
      <c r="G9" s="40" t="s">
        <v>12</v>
      </c>
      <c r="H9" s="40" t="s">
        <v>25</v>
      </c>
      <c r="I9" s="59">
        <v>12226.29</v>
      </c>
      <c r="J9" s="19"/>
      <c r="K9" s="25">
        <f t="shared" si="0"/>
        <v>0</v>
      </c>
      <c r="L9" s="26" t="str">
        <f t="shared" si="1"/>
        <v>OK</v>
      </c>
      <c r="M9" s="88"/>
      <c r="N9" s="62"/>
      <c r="O9" s="62"/>
      <c r="P9" s="62"/>
      <c r="Q9" s="62"/>
      <c r="R9" s="62"/>
      <c r="S9" s="18"/>
      <c r="T9" s="18"/>
      <c r="U9" s="18"/>
      <c r="V9" s="18"/>
      <c r="W9" s="18"/>
      <c r="X9" s="18"/>
      <c r="Y9" s="32"/>
      <c r="Z9" s="32"/>
      <c r="AA9" s="32"/>
      <c r="AB9" s="32"/>
      <c r="AC9" s="32"/>
      <c r="AD9" s="32"/>
    </row>
    <row r="10" spans="1:30" ht="39.950000000000003" customHeight="1">
      <c r="A10" s="114"/>
      <c r="B10" s="112"/>
      <c r="C10" s="52">
        <v>7</v>
      </c>
      <c r="D10" s="53" t="s">
        <v>76</v>
      </c>
      <c r="E10" s="54" t="s">
        <v>36</v>
      </c>
      <c r="F10" s="54" t="s">
        <v>43</v>
      </c>
      <c r="G10" s="40" t="s">
        <v>12</v>
      </c>
      <c r="H10" s="40" t="s">
        <v>26</v>
      </c>
      <c r="I10" s="59">
        <v>1214</v>
      </c>
      <c r="J10" s="19"/>
      <c r="K10" s="25">
        <f t="shared" si="0"/>
        <v>0</v>
      </c>
      <c r="L10" s="26" t="str">
        <f t="shared" si="1"/>
        <v>OK</v>
      </c>
      <c r="M10" s="88"/>
      <c r="N10" s="62"/>
      <c r="O10" s="62"/>
      <c r="P10" s="62"/>
      <c r="Q10" s="62"/>
      <c r="R10" s="62"/>
      <c r="S10" s="18"/>
      <c r="T10" s="18"/>
      <c r="U10" s="18"/>
      <c r="V10" s="18"/>
      <c r="W10" s="18"/>
      <c r="X10" s="18"/>
      <c r="Y10" s="32"/>
      <c r="Z10" s="32"/>
      <c r="AA10" s="32"/>
      <c r="AB10" s="32"/>
      <c r="AC10" s="32"/>
      <c r="AD10" s="32"/>
    </row>
    <row r="11" spans="1:30" ht="39.950000000000003" customHeight="1">
      <c r="A11" s="114"/>
      <c r="B11" s="112"/>
      <c r="C11" s="52">
        <v>8</v>
      </c>
      <c r="D11" s="53" t="s">
        <v>77</v>
      </c>
      <c r="E11" s="54" t="s">
        <v>36</v>
      </c>
      <c r="F11" s="54" t="s">
        <v>43</v>
      </c>
      <c r="G11" s="40" t="s">
        <v>12</v>
      </c>
      <c r="H11" s="40" t="s">
        <v>26</v>
      </c>
      <c r="I11" s="59">
        <v>1214</v>
      </c>
      <c r="J11" s="19">
        <f>1-1</f>
        <v>0</v>
      </c>
      <c r="K11" s="25">
        <f t="shared" si="0"/>
        <v>0</v>
      </c>
      <c r="L11" s="26" t="str">
        <f t="shared" si="1"/>
        <v>OK</v>
      </c>
      <c r="M11" s="88"/>
      <c r="N11" s="62"/>
      <c r="O11" s="62"/>
      <c r="P11" s="62"/>
      <c r="Q11" s="62"/>
      <c r="R11" s="62"/>
      <c r="S11" s="18"/>
      <c r="T11" s="18"/>
      <c r="U11" s="18"/>
      <c r="V11" s="18"/>
      <c r="W11" s="18"/>
      <c r="X11" s="18"/>
      <c r="Y11" s="32"/>
      <c r="Z11" s="32"/>
      <c r="AA11" s="32"/>
      <c r="AB11" s="32"/>
      <c r="AC11" s="32"/>
      <c r="AD11" s="32"/>
    </row>
    <row r="12" spans="1:30" ht="39.950000000000003" customHeight="1">
      <c r="A12" s="114"/>
      <c r="B12" s="112"/>
      <c r="C12" s="52">
        <v>9</v>
      </c>
      <c r="D12" s="53" t="s">
        <v>78</v>
      </c>
      <c r="E12" s="54" t="s">
        <v>36</v>
      </c>
      <c r="F12" s="54" t="s">
        <v>44</v>
      </c>
      <c r="G12" s="40" t="s">
        <v>12</v>
      </c>
      <c r="H12" s="40" t="s">
        <v>26</v>
      </c>
      <c r="I12" s="59">
        <v>4320.8599999999997</v>
      </c>
      <c r="J12" s="19"/>
      <c r="K12" s="25">
        <f t="shared" si="0"/>
        <v>0</v>
      </c>
      <c r="L12" s="26" t="str">
        <f t="shared" si="1"/>
        <v>OK</v>
      </c>
      <c r="M12" s="88"/>
      <c r="N12" s="62"/>
      <c r="O12" s="62"/>
      <c r="P12" s="62"/>
      <c r="Q12" s="62"/>
      <c r="R12" s="62"/>
      <c r="S12" s="18"/>
      <c r="T12" s="18"/>
      <c r="U12" s="18"/>
      <c r="V12" s="18"/>
      <c r="W12" s="18"/>
      <c r="X12" s="18"/>
      <c r="Y12" s="32"/>
      <c r="Z12" s="32"/>
      <c r="AA12" s="32"/>
      <c r="AB12" s="32"/>
      <c r="AC12" s="32"/>
      <c r="AD12" s="32"/>
    </row>
    <row r="13" spans="1:30" ht="39.950000000000003" customHeight="1">
      <c r="A13" s="114"/>
      <c r="B13" s="113"/>
      <c r="C13" s="52">
        <v>10</v>
      </c>
      <c r="D13" s="53" t="s">
        <v>79</v>
      </c>
      <c r="E13" s="54" t="s">
        <v>36</v>
      </c>
      <c r="F13" s="54" t="s">
        <v>45</v>
      </c>
      <c r="G13" s="40" t="s">
        <v>12</v>
      </c>
      <c r="H13" s="40" t="s">
        <v>26</v>
      </c>
      <c r="I13" s="59">
        <v>5450</v>
      </c>
      <c r="J13" s="19"/>
      <c r="K13" s="25">
        <f t="shared" si="0"/>
        <v>0</v>
      </c>
      <c r="L13" s="26" t="str">
        <f t="shared" si="1"/>
        <v>OK</v>
      </c>
      <c r="M13" s="88"/>
      <c r="N13" s="62"/>
      <c r="O13" s="62"/>
      <c r="P13" s="62"/>
      <c r="Q13" s="62"/>
      <c r="R13" s="62"/>
      <c r="S13" s="18"/>
      <c r="T13" s="18"/>
      <c r="U13" s="18"/>
      <c r="V13" s="18"/>
      <c r="W13" s="18"/>
      <c r="X13" s="18"/>
      <c r="Y13" s="32"/>
      <c r="Z13" s="32"/>
      <c r="AA13" s="32"/>
      <c r="AB13" s="32"/>
      <c r="AC13" s="32"/>
      <c r="AD13" s="32"/>
    </row>
    <row r="14" spans="1:30" ht="39.950000000000003" customHeight="1">
      <c r="A14" s="107">
        <v>2</v>
      </c>
      <c r="B14" s="108" t="s">
        <v>32</v>
      </c>
      <c r="C14" s="51">
        <v>11</v>
      </c>
      <c r="D14" s="56" t="s">
        <v>80</v>
      </c>
      <c r="E14" s="57" t="s">
        <v>46</v>
      </c>
      <c r="F14" s="57" t="s">
        <v>47</v>
      </c>
      <c r="G14" s="33" t="s">
        <v>12</v>
      </c>
      <c r="H14" s="33" t="s">
        <v>26</v>
      </c>
      <c r="I14" s="60">
        <v>173.45</v>
      </c>
      <c r="J14" s="19"/>
      <c r="K14" s="25">
        <f t="shared" si="0"/>
        <v>0</v>
      </c>
      <c r="L14" s="26" t="str">
        <f t="shared" si="1"/>
        <v>OK</v>
      </c>
      <c r="M14" s="88"/>
      <c r="N14" s="62"/>
      <c r="O14" s="62"/>
      <c r="P14" s="62"/>
      <c r="Q14" s="62"/>
      <c r="R14" s="62"/>
      <c r="S14" s="18"/>
      <c r="T14" s="18"/>
      <c r="U14" s="18"/>
      <c r="V14" s="18"/>
      <c r="W14" s="18"/>
      <c r="X14" s="18"/>
      <c r="Y14" s="32"/>
      <c r="Z14" s="32"/>
      <c r="AA14" s="32"/>
      <c r="AB14" s="32"/>
      <c r="AC14" s="32"/>
      <c r="AD14" s="32"/>
    </row>
    <row r="15" spans="1:30" ht="39.950000000000003" customHeight="1">
      <c r="A15" s="107"/>
      <c r="B15" s="109"/>
      <c r="C15" s="51">
        <v>12</v>
      </c>
      <c r="D15" s="56" t="s">
        <v>81</v>
      </c>
      <c r="E15" s="57" t="s">
        <v>46</v>
      </c>
      <c r="F15" s="57" t="s">
        <v>48</v>
      </c>
      <c r="G15" s="33" t="s">
        <v>12</v>
      </c>
      <c r="H15" s="33" t="s">
        <v>26</v>
      </c>
      <c r="I15" s="60">
        <v>166</v>
      </c>
      <c r="J15" s="19"/>
      <c r="K15" s="25">
        <f t="shared" si="0"/>
        <v>0</v>
      </c>
      <c r="L15" s="26" t="str">
        <f t="shared" si="1"/>
        <v>OK</v>
      </c>
      <c r="M15" s="88"/>
      <c r="N15" s="62"/>
      <c r="O15" s="62"/>
      <c r="P15" s="62"/>
      <c r="Q15" s="62"/>
      <c r="R15" s="62"/>
      <c r="S15" s="18"/>
      <c r="T15" s="18"/>
      <c r="U15" s="18"/>
      <c r="V15" s="18"/>
      <c r="W15" s="18"/>
      <c r="X15" s="18"/>
      <c r="Y15" s="32"/>
      <c r="Z15" s="32"/>
      <c r="AA15" s="32"/>
      <c r="AB15" s="32"/>
      <c r="AC15" s="32"/>
      <c r="AD15" s="32"/>
    </row>
    <row r="16" spans="1:30" ht="39.950000000000003" customHeight="1">
      <c r="A16" s="107"/>
      <c r="B16" s="109"/>
      <c r="C16" s="51">
        <v>13</v>
      </c>
      <c r="D16" s="56" t="s">
        <v>82</v>
      </c>
      <c r="E16" s="57" t="s">
        <v>46</v>
      </c>
      <c r="F16" s="57" t="s">
        <v>49</v>
      </c>
      <c r="G16" s="33" t="s">
        <v>12</v>
      </c>
      <c r="H16" s="33" t="s">
        <v>26</v>
      </c>
      <c r="I16" s="60">
        <v>183.6</v>
      </c>
      <c r="J16" s="19"/>
      <c r="K16" s="25">
        <f t="shared" si="0"/>
        <v>0</v>
      </c>
      <c r="L16" s="26" t="str">
        <f t="shared" si="1"/>
        <v>OK</v>
      </c>
      <c r="M16" s="88"/>
      <c r="N16" s="62"/>
      <c r="O16" s="62"/>
      <c r="P16" s="62"/>
      <c r="Q16" s="62"/>
      <c r="R16" s="62"/>
      <c r="S16" s="18"/>
      <c r="T16" s="18"/>
      <c r="U16" s="18"/>
      <c r="V16" s="18"/>
      <c r="W16" s="18"/>
      <c r="X16" s="18"/>
      <c r="Y16" s="32"/>
      <c r="Z16" s="32"/>
      <c r="AA16" s="32"/>
      <c r="AB16" s="32"/>
      <c r="AC16" s="32"/>
      <c r="AD16" s="32"/>
    </row>
    <row r="17" spans="1:30" ht="39.950000000000003" customHeight="1">
      <c r="A17" s="107"/>
      <c r="B17" s="109"/>
      <c r="C17" s="51">
        <v>14</v>
      </c>
      <c r="D17" s="56" t="s">
        <v>83</v>
      </c>
      <c r="E17" s="57" t="s">
        <v>46</v>
      </c>
      <c r="F17" s="57" t="s">
        <v>50</v>
      </c>
      <c r="G17" s="33" t="s">
        <v>12</v>
      </c>
      <c r="H17" s="33" t="s">
        <v>26</v>
      </c>
      <c r="I17" s="60">
        <v>430</v>
      </c>
      <c r="J17" s="19"/>
      <c r="K17" s="25">
        <f t="shared" si="0"/>
        <v>0</v>
      </c>
      <c r="L17" s="26" t="str">
        <f t="shared" si="1"/>
        <v>OK</v>
      </c>
      <c r="M17" s="88"/>
      <c r="N17" s="62"/>
      <c r="O17" s="62"/>
      <c r="P17" s="62"/>
      <c r="Q17" s="62"/>
      <c r="R17" s="62"/>
      <c r="S17" s="18"/>
      <c r="T17" s="18"/>
      <c r="U17" s="18"/>
      <c r="V17" s="18"/>
      <c r="W17" s="18"/>
      <c r="X17" s="18"/>
      <c r="Y17" s="32"/>
      <c r="Z17" s="32"/>
      <c r="AA17" s="32"/>
      <c r="AB17" s="32"/>
      <c r="AC17" s="32"/>
      <c r="AD17" s="32"/>
    </row>
    <row r="18" spans="1:30" ht="39.950000000000003" customHeight="1">
      <c r="A18" s="107"/>
      <c r="B18" s="110"/>
      <c r="C18" s="51">
        <v>15</v>
      </c>
      <c r="D18" s="56" t="s">
        <v>84</v>
      </c>
      <c r="E18" s="57" t="s">
        <v>46</v>
      </c>
      <c r="F18" s="57" t="s">
        <v>51</v>
      </c>
      <c r="G18" s="33" t="s">
        <v>12</v>
      </c>
      <c r="H18" s="33" t="s">
        <v>26</v>
      </c>
      <c r="I18" s="60">
        <v>930</v>
      </c>
      <c r="J18" s="19"/>
      <c r="K18" s="25">
        <f t="shared" si="0"/>
        <v>0</v>
      </c>
      <c r="L18" s="26" t="str">
        <f t="shared" si="1"/>
        <v>OK</v>
      </c>
      <c r="M18" s="88"/>
      <c r="N18" s="62"/>
      <c r="O18" s="62"/>
      <c r="P18" s="62"/>
      <c r="Q18" s="62"/>
      <c r="R18" s="62"/>
      <c r="S18" s="18"/>
      <c r="T18" s="18"/>
      <c r="U18" s="18"/>
      <c r="V18" s="18"/>
      <c r="W18" s="18"/>
      <c r="X18" s="18"/>
      <c r="Y18" s="32"/>
      <c r="Z18" s="32"/>
      <c r="AA18" s="32"/>
      <c r="AB18" s="32"/>
      <c r="AC18" s="32"/>
      <c r="AD18" s="32"/>
    </row>
    <row r="19" spans="1:30" ht="57" customHeight="1">
      <c r="A19" s="64">
        <v>4</v>
      </c>
      <c r="B19" s="66" t="s">
        <v>31</v>
      </c>
      <c r="C19" s="52">
        <v>20</v>
      </c>
      <c r="D19" s="53" t="s">
        <v>85</v>
      </c>
      <c r="E19" s="54" t="s">
        <v>36</v>
      </c>
      <c r="F19" s="54" t="s">
        <v>52</v>
      </c>
      <c r="G19" s="40" t="s">
        <v>12</v>
      </c>
      <c r="H19" s="40" t="s">
        <v>25</v>
      </c>
      <c r="I19" s="59">
        <v>3022.56</v>
      </c>
      <c r="J19" s="19">
        <v>12</v>
      </c>
      <c r="K19" s="25">
        <f t="shared" si="0"/>
        <v>0</v>
      </c>
      <c r="L19" s="26" t="str">
        <f t="shared" si="1"/>
        <v>OK</v>
      </c>
      <c r="M19" s="88">
        <v>12</v>
      </c>
      <c r="N19" s="62"/>
      <c r="O19" s="62"/>
      <c r="P19" s="62"/>
      <c r="Q19" s="62"/>
      <c r="R19" s="62"/>
      <c r="S19" s="18"/>
      <c r="T19" s="18"/>
      <c r="U19" s="18"/>
      <c r="V19" s="18"/>
      <c r="W19" s="18"/>
      <c r="X19" s="18"/>
      <c r="Y19" s="32"/>
      <c r="Z19" s="32"/>
      <c r="AA19" s="32"/>
      <c r="AB19" s="32"/>
      <c r="AC19" s="32"/>
      <c r="AD19" s="32"/>
    </row>
    <row r="20" spans="1:30" ht="69" customHeight="1">
      <c r="A20" s="67">
        <v>7</v>
      </c>
      <c r="B20" s="68" t="s">
        <v>33</v>
      </c>
      <c r="C20" s="51">
        <v>24</v>
      </c>
      <c r="D20" s="56" t="s">
        <v>86</v>
      </c>
      <c r="E20" s="57" t="s">
        <v>53</v>
      </c>
      <c r="F20" s="57" t="s">
        <v>54</v>
      </c>
      <c r="G20" s="33" t="s">
        <v>12</v>
      </c>
      <c r="H20" s="33" t="s">
        <v>25</v>
      </c>
      <c r="I20" s="60">
        <v>601.75</v>
      </c>
      <c r="J20" s="19"/>
      <c r="K20" s="25">
        <f t="shared" si="0"/>
        <v>0</v>
      </c>
      <c r="L20" s="26" t="str">
        <f t="shared" si="1"/>
        <v>OK</v>
      </c>
      <c r="M20" s="88"/>
      <c r="N20" s="62"/>
      <c r="O20" s="62"/>
      <c r="P20" s="62"/>
      <c r="Q20" s="62"/>
      <c r="R20" s="62"/>
      <c r="S20" s="18"/>
      <c r="T20" s="18"/>
      <c r="U20" s="18"/>
      <c r="V20" s="18"/>
      <c r="W20" s="18"/>
      <c r="X20" s="18"/>
      <c r="Y20" s="32"/>
      <c r="Z20" s="32"/>
      <c r="AA20" s="32"/>
      <c r="AB20" s="32"/>
      <c r="AC20" s="32"/>
      <c r="AD20" s="32"/>
    </row>
    <row r="21" spans="1:30" ht="39.950000000000003" customHeight="1">
      <c r="A21" s="102">
        <v>8</v>
      </c>
      <c r="B21" s="104" t="s">
        <v>34</v>
      </c>
      <c r="C21" s="69">
        <v>25</v>
      </c>
      <c r="D21" s="70" t="s">
        <v>87</v>
      </c>
      <c r="E21" s="71" t="s">
        <v>55</v>
      </c>
      <c r="F21" s="71" t="s">
        <v>56</v>
      </c>
      <c r="G21" s="72" t="s">
        <v>66</v>
      </c>
      <c r="H21" s="72" t="s">
        <v>68</v>
      </c>
      <c r="I21" s="73">
        <v>3660.77</v>
      </c>
      <c r="J21" s="19"/>
      <c r="K21" s="25">
        <f t="shared" si="0"/>
        <v>0</v>
      </c>
      <c r="L21" s="26" t="str">
        <f t="shared" si="1"/>
        <v>OK</v>
      </c>
      <c r="M21" s="88"/>
      <c r="N21" s="62"/>
      <c r="O21" s="62"/>
      <c r="P21" s="62"/>
      <c r="Q21" s="62"/>
      <c r="R21" s="62"/>
      <c r="S21" s="18"/>
      <c r="T21" s="18"/>
      <c r="U21" s="18"/>
      <c r="V21" s="18"/>
      <c r="W21" s="18"/>
      <c r="X21" s="18"/>
      <c r="Y21" s="32"/>
      <c r="Z21" s="32"/>
      <c r="AA21" s="32"/>
      <c r="AB21" s="32"/>
      <c r="AC21" s="32"/>
      <c r="AD21" s="32"/>
    </row>
    <row r="22" spans="1:30" ht="39.950000000000003" customHeight="1">
      <c r="A22" s="103"/>
      <c r="B22" s="105"/>
      <c r="C22" s="69">
        <v>26</v>
      </c>
      <c r="D22" s="70" t="s">
        <v>88</v>
      </c>
      <c r="E22" s="71" t="s">
        <v>55</v>
      </c>
      <c r="F22" s="71" t="s">
        <v>57</v>
      </c>
      <c r="G22" s="72" t="s">
        <v>67</v>
      </c>
      <c r="H22" s="72" t="s">
        <v>68</v>
      </c>
      <c r="I22" s="73">
        <v>19595.79</v>
      </c>
      <c r="J22" s="19"/>
      <c r="K22" s="25">
        <f t="shared" si="0"/>
        <v>0</v>
      </c>
      <c r="L22" s="26" t="str">
        <f t="shared" si="1"/>
        <v>OK</v>
      </c>
      <c r="M22" s="88"/>
      <c r="N22" s="62"/>
      <c r="O22" s="62"/>
      <c r="P22" s="62"/>
      <c r="Q22" s="62"/>
      <c r="R22" s="62"/>
      <c r="S22" s="18"/>
      <c r="T22" s="18"/>
      <c r="U22" s="18"/>
      <c r="V22" s="18"/>
      <c r="W22" s="18"/>
      <c r="X22" s="18"/>
      <c r="Y22" s="32"/>
      <c r="Z22" s="32"/>
      <c r="AA22" s="32"/>
      <c r="AB22" s="32"/>
      <c r="AC22" s="32"/>
      <c r="AD22" s="32"/>
    </row>
    <row r="23" spans="1:30" ht="39.950000000000003" customHeight="1">
      <c r="A23" s="103"/>
      <c r="B23" s="105"/>
      <c r="C23" s="69">
        <v>27</v>
      </c>
      <c r="D23" s="70" t="s">
        <v>89</v>
      </c>
      <c r="E23" s="71" t="s">
        <v>55</v>
      </c>
      <c r="F23" s="71" t="s">
        <v>58</v>
      </c>
      <c r="G23" s="72" t="s">
        <v>66</v>
      </c>
      <c r="H23" s="72" t="s">
        <v>69</v>
      </c>
      <c r="I23" s="73">
        <v>4629.7700000000004</v>
      </c>
      <c r="J23" s="19"/>
      <c r="K23" s="25">
        <f t="shared" si="0"/>
        <v>0</v>
      </c>
      <c r="L23" s="26" t="str">
        <f t="shared" si="1"/>
        <v>OK</v>
      </c>
      <c r="M23" s="88"/>
      <c r="N23" s="62"/>
      <c r="O23" s="62"/>
      <c r="P23" s="62"/>
      <c r="Q23" s="62"/>
      <c r="R23" s="62"/>
      <c r="S23" s="18"/>
      <c r="T23" s="18"/>
      <c r="U23" s="18"/>
      <c r="V23" s="18"/>
      <c r="W23" s="18"/>
      <c r="X23" s="18"/>
      <c r="Y23" s="32"/>
      <c r="Z23" s="32"/>
      <c r="AA23" s="32"/>
      <c r="AB23" s="32"/>
      <c r="AC23" s="32"/>
      <c r="AD23" s="32"/>
    </row>
    <row r="24" spans="1:30" ht="39.950000000000003" customHeight="1">
      <c r="A24" s="103"/>
      <c r="B24" s="105"/>
      <c r="C24" s="69">
        <v>28</v>
      </c>
      <c r="D24" s="70" t="s">
        <v>90</v>
      </c>
      <c r="E24" s="71" t="s">
        <v>55</v>
      </c>
      <c r="F24" s="71" t="s">
        <v>59</v>
      </c>
      <c r="G24" s="72" t="s">
        <v>67</v>
      </c>
      <c r="H24" s="72" t="s">
        <v>68</v>
      </c>
      <c r="I24" s="73">
        <v>32193.08</v>
      </c>
      <c r="J24" s="19"/>
      <c r="K24" s="25">
        <f t="shared" si="0"/>
        <v>0</v>
      </c>
      <c r="L24" s="26" t="str">
        <f t="shared" si="1"/>
        <v>OK</v>
      </c>
      <c r="M24" s="88"/>
      <c r="N24" s="62"/>
      <c r="O24" s="62"/>
      <c r="P24" s="62"/>
      <c r="Q24" s="62"/>
      <c r="R24" s="62"/>
      <c r="S24" s="18"/>
      <c r="T24" s="18"/>
      <c r="U24" s="18"/>
      <c r="V24" s="18"/>
      <c r="W24" s="18"/>
      <c r="X24" s="18"/>
      <c r="Y24" s="32"/>
      <c r="Z24" s="32"/>
      <c r="AA24" s="32"/>
      <c r="AB24" s="32"/>
      <c r="AC24" s="32"/>
      <c r="AD24" s="32"/>
    </row>
    <row r="25" spans="1:30" ht="39.950000000000003" customHeight="1">
      <c r="A25" s="103"/>
      <c r="B25" s="105"/>
      <c r="C25" s="69">
        <v>29</v>
      </c>
      <c r="D25" s="70" t="s">
        <v>91</v>
      </c>
      <c r="E25" s="71" t="s">
        <v>55</v>
      </c>
      <c r="F25" s="71" t="s">
        <v>60</v>
      </c>
      <c r="G25" s="72" t="s">
        <v>66</v>
      </c>
      <c r="H25" s="72" t="s">
        <v>69</v>
      </c>
      <c r="I25" s="73">
        <v>6889.02</v>
      </c>
      <c r="J25" s="19"/>
      <c r="K25" s="25">
        <f t="shared" si="0"/>
        <v>0</v>
      </c>
      <c r="L25" s="26" t="str">
        <f t="shared" si="1"/>
        <v>OK</v>
      </c>
      <c r="M25" s="88"/>
      <c r="N25" s="62"/>
      <c r="O25" s="62"/>
      <c r="P25" s="62"/>
      <c r="Q25" s="62"/>
      <c r="R25" s="62"/>
      <c r="S25" s="18"/>
      <c r="T25" s="18"/>
      <c r="U25" s="18"/>
      <c r="V25" s="18"/>
      <c r="W25" s="18"/>
      <c r="X25" s="18"/>
      <c r="Y25" s="32"/>
      <c r="Z25" s="32"/>
      <c r="AA25" s="32"/>
      <c r="AB25" s="32"/>
      <c r="AC25" s="32"/>
      <c r="AD25" s="32"/>
    </row>
    <row r="26" spans="1:30" ht="39.950000000000003" customHeight="1">
      <c r="A26" s="103"/>
      <c r="B26" s="105"/>
      <c r="C26" s="69">
        <v>30</v>
      </c>
      <c r="D26" s="70" t="s">
        <v>92</v>
      </c>
      <c r="E26" s="71" t="s">
        <v>55</v>
      </c>
      <c r="F26" s="71" t="s">
        <v>61</v>
      </c>
      <c r="G26" s="72" t="s">
        <v>67</v>
      </c>
      <c r="H26" s="72" t="s">
        <v>68</v>
      </c>
      <c r="I26" s="73">
        <v>61588.56</v>
      </c>
      <c r="J26" s="19"/>
      <c r="K26" s="25">
        <f t="shared" si="0"/>
        <v>0</v>
      </c>
      <c r="L26" s="26" t="str">
        <f t="shared" si="1"/>
        <v>OK</v>
      </c>
      <c r="M26" s="88"/>
      <c r="N26" s="62"/>
      <c r="O26" s="62"/>
      <c r="P26" s="62"/>
      <c r="Q26" s="62"/>
      <c r="R26" s="62"/>
      <c r="S26" s="18"/>
      <c r="T26" s="18"/>
      <c r="U26" s="18"/>
      <c r="V26" s="18"/>
      <c r="W26" s="18"/>
      <c r="X26" s="18"/>
      <c r="Y26" s="32"/>
      <c r="Z26" s="32"/>
      <c r="AA26" s="32"/>
      <c r="AB26" s="32"/>
      <c r="AC26" s="32"/>
      <c r="AD26" s="32"/>
    </row>
    <row r="27" spans="1:30" ht="39.950000000000003" customHeight="1">
      <c r="A27" s="103"/>
      <c r="B27" s="106"/>
      <c r="C27" s="69">
        <v>31</v>
      </c>
      <c r="D27" s="70" t="s">
        <v>93</v>
      </c>
      <c r="E27" s="71" t="s">
        <v>55</v>
      </c>
      <c r="F27" s="71" t="s">
        <v>62</v>
      </c>
      <c r="G27" s="72" t="s">
        <v>66</v>
      </c>
      <c r="H27" s="72" t="s">
        <v>69</v>
      </c>
      <c r="I27" s="73">
        <v>22359.78</v>
      </c>
      <c r="J27" s="19"/>
      <c r="K27" s="25">
        <f t="shared" si="0"/>
        <v>0</v>
      </c>
      <c r="L27" s="26" t="str">
        <f t="shared" si="1"/>
        <v>OK</v>
      </c>
      <c r="M27" s="88"/>
      <c r="N27" s="62"/>
      <c r="O27" s="62"/>
      <c r="P27" s="62"/>
      <c r="Q27" s="62"/>
      <c r="R27" s="62"/>
      <c r="S27" s="18"/>
      <c r="T27" s="18"/>
      <c r="U27" s="18"/>
      <c r="V27" s="18"/>
      <c r="W27" s="18"/>
      <c r="X27" s="18"/>
      <c r="Y27" s="32"/>
      <c r="Z27" s="32"/>
      <c r="AA27" s="32"/>
      <c r="AB27" s="32"/>
      <c r="AC27" s="32"/>
      <c r="AD27" s="32"/>
    </row>
    <row r="28" spans="1:30" ht="39.950000000000003" customHeight="1">
      <c r="A28" s="107">
        <v>9</v>
      </c>
      <c r="B28" s="108" t="s">
        <v>34</v>
      </c>
      <c r="C28" s="55">
        <v>32</v>
      </c>
      <c r="D28" s="58" t="s">
        <v>94</v>
      </c>
      <c r="E28" s="57" t="s">
        <v>55</v>
      </c>
      <c r="F28" s="57" t="s">
        <v>63</v>
      </c>
      <c r="G28" s="33" t="s">
        <v>12</v>
      </c>
      <c r="H28" s="33" t="s">
        <v>25</v>
      </c>
      <c r="I28" s="60">
        <v>6318.89</v>
      </c>
      <c r="J28" s="19"/>
      <c r="K28" s="25">
        <f t="shared" si="0"/>
        <v>0</v>
      </c>
      <c r="L28" s="26" t="str">
        <f t="shared" si="1"/>
        <v>OK</v>
      </c>
      <c r="M28" s="88"/>
      <c r="N28" s="62"/>
      <c r="O28" s="62"/>
      <c r="P28" s="62"/>
      <c r="Q28" s="62"/>
      <c r="R28" s="62"/>
      <c r="S28" s="18"/>
      <c r="T28" s="18"/>
      <c r="U28" s="18"/>
      <c r="V28" s="18"/>
      <c r="W28" s="18"/>
      <c r="X28" s="18"/>
      <c r="Y28" s="32"/>
      <c r="Z28" s="32"/>
      <c r="AA28" s="32"/>
      <c r="AB28" s="32"/>
      <c r="AC28" s="32"/>
      <c r="AD28" s="32"/>
    </row>
    <row r="29" spans="1:30" ht="39.950000000000003" customHeight="1">
      <c r="A29" s="107"/>
      <c r="B29" s="109"/>
      <c r="C29" s="55">
        <v>33</v>
      </c>
      <c r="D29" s="58" t="s">
        <v>95</v>
      </c>
      <c r="E29" s="57" t="s">
        <v>55</v>
      </c>
      <c r="F29" s="57" t="s">
        <v>64</v>
      </c>
      <c r="G29" s="33" t="s">
        <v>12</v>
      </c>
      <c r="H29" s="33" t="s">
        <v>26</v>
      </c>
      <c r="I29" s="60">
        <v>580.79</v>
      </c>
      <c r="J29" s="19"/>
      <c r="K29" s="25">
        <f t="shared" si="0"/>
        <v>0</v>
      </c>
      <c r="L29" s="26" t="str">
        <f t="shared" si="1"/>
        <v>OK</v>
      </c>
      <c r="M29" s="88"/>
      <c r="N29" s="62"/>
      <c r="O29" s="62"/>
      <c r="P29" s="62"/>
      <c r="Q29" s="62"/>
      <c r="R29" s="62"/>
      <c r="S29" s="18"/>
      <c r="T29" s="18"/>
      <c r="U29" s="18"/>
      <c r="V29" s="18"/>
      <c r="W29" s="18"/>
      <c r="X29" s="18"/>
      <c r="Y29" s="32"/>
      <c r="Z29" s="32"/>
      <c r="AA29" s="32"/>
      <c r="AB29" s="32"/>
      <c r="AC29" s="32"/>
      <c r="AD29" s="32"/>
    </row>
    <row r="30" spans="1:30" ht="39.950000000000003" customHeight="1">
      <c r="A30" s="107"/>
      <c r="B30" s="110"/>
      <c r="C30" s="55">
        <v>34</v>
      </c>
      <c r="D30" s="58" t="s">
        <v>96</v>
      </c>
      <c r="E30" s="57" t="s">
        <v>55</v>
      </c>
      <c r="F30" s="57" t="s">
        <v>65</v>
      </c>
      <c r="G30" s="33" t="s">
        <v>66</v>
      </c>
      <c r="H30" s="33" t="s">
        <v>69</v>
      </c>
      <c r="I30" s="60">
        <v>1115.93</v>
      </c>
      <c r="J30" s="19"/>
      <c r="K30" s="25">
        <f t="shared" si="0"/>
        <v>0</v>
      </c>
      <c r="L30" s="26" t="str">
        <f t="shared" si="1"/>
        <v>OK</v>
      </c>
      <c r="M30" s="88"/>
      <c r="N30" s="62"/>
      <c r="O30" s="62"/>
      <c r="P30" s="62"/>
      <c r="Q30" s="62"/>
      <c r="R30" s="62"/>
      <c r="S30" s="18"/>
      <c r="T30" s="18"/>
      <c r="U30" s="18"/>
      <c r="V30" s="18"/>
      <c r="W30" s="18"/>
      <c r="X30" s="18"/>
      <c r="Y30" s="32"/>
      <c r="Z30" s="32"/>
      <c r="AA30" s="32"/>
      <c r="AB30" s="32"/>
      <c r="AC30" s="32"/>
      <c r="AD30" s="32"/>
    </row>
    <row r="31" spans="1:30" ht="39.950000000000003" customHeight="1">
      <c r="I31" s="61">
        <f>SUM(I4:I30)</f>
        <v>268464.88999999996</v>
      </c>
      <c r="M31" s="63">
        <f>SUMPRODUCT(I4:I30,M4:M30)</f>
        <v>36270.720000000001</v>
      </c>
      <c r="N31" s="63">
        <f>SUMPRODUCT(I4:I30,N4:N30)</f>
        <v>0</v>
      </c>
      <c r="O31" s="63">
        <f>SUMPRODUCT(I4:I30,O4:O30)</f>
        <v>0</v>
      </c>
      <c r="P31" s="63">
        <f>SUMPRODUCT(I4:I30,P4:P30)</f>
        <v>0</v>
      </c>
      <c r="Q31" s="63">
        <f>SUMPRODUCT(I4:I30,Q4:Q30)</f>
        <v>0</v>
      </c>
      <c r="R31" s="63">
        <f>SUMPRODUCT(I4:I30,R4:R30)</f>
        <v>0</v>
      </c>
    </row>
  </sheetData>
  <mergeCells count="30">
    <mergeCell ref="AD1:AD2"/>
    <mergeCell ref="A2:L2"/>
    <mergeCell ref="A4:A13"/>
    <mergeCell ref="B4:B13"/>
    <mergeCell ref="A14:A18"/>
    <mergeCell ref="B14:B18"/>
    <mergeCell ref="N1:N2"/>
    <mergeCell ref="O1:O2"/>
    <mergeCell ref="P1:P2"/>
    <mergeCell ref="A1:C1"/>
    <mergeCell ref="D1:I1"/>
    <mergeCell ref="J1:L1"/>
    <mergeCell ref="AB1:AB2"/>
    <mergeCell ref="AC1:AC2"/>
    <mergeCell ref="M1:M2"/>
    <mergeCell ref="A21:A27"/>
    <mergeCell ref="B21:B27"/>
    <mergeCell ref="A28:A30"/>
    <mergeCell ref="B28:B30"/>
    <mergeCell ref="AA1:AA2"/>
    <mergeCell ref="V1:V2"/>
    <mergeCell ref="W1:W2"/>
    <mergeCell ref="X1:X2"/>
    <mergeCell ref="Y1:Y2"/>
    <mergeCell ref="Z1:Z2"/>
    <mergeCell ref="Q1:Q2"/>
    <mergeCell ref="R1:R2"/>
    <mergeCell ref="S1:S2"/>
    <mergeCell ref="T1:T2"/>
    <mergeCell ref="U1:U2"/>
  </mergeCells>
  <conditionalFormatting sqref="M4:X30">
    <cfRule type="cellIs" dxfId="54" priority="1" stopIfTrue="1" operator="greaterThan">
      <formula>0</formula>
    </cfRule>
    <cfRule type="cellIs" dxfId="53" priority="2" stopIfTrue="1" operator="greaterThan">
      <formula>0</formula>
    </cfRule>
    <cfRule type="cellIs" dxfId="52" priority="3" stopIfTrue="1" operator="greaterThan">
      <formula>0</formula>
    </cfRule>
  </conditionalFormatting>
  <hyperlinks>
    <hyperlink ref="D577" r:id="rId1" display="https://www.havan.com.br/mangueira-para-gas-de-cozinha-glp-1-20m-durin-05207.html" xr:uid="{08F235CB-CAD8-437F-ABF7-1C2165D28475}"/>
  </hyperlinks>
  <pageMargins left="0.511811024" right="0.511811024" top="0.78740157499999996" bottom="0.78740157499999996" header="0.31496062000000002" footer="0.31496062000000002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31"/>
  <sheetViews>
    <sheetView zoomScale="77" zoomScaleNormal="77" workbookViewId="0">
      <selection activeCell="P8" sqref="P8"/>
    </sheetView>
  </sheetViews>
  <sheetFormatPr defaultColWidth="9.7109375" defaultRowHeight="39.950000000000003" customHeight="1"/>
  <cols>
    <col min="1" max="1" width="7" style="35" customWidth="1"/>
    <col min="2" max="2" width="38.5703125" style="1" customWidth="1"/>
    <col min="3" max="3" width="9.5703125" style="34" customWidth="1"/>
    <col min="4" max="4" width="55.28515625" style="42" customWidth="1"/>
    <col min="5" max="6" width="19.42578125" style="43" customWidth="1"/>
    <col min="7" max="7" width="10" style="1" customWidth="1"/>
    <col min="8" max="8" width="16.7109375" style="1" customWidth="1"/>
    <col min="9" max="9" width="14.85546875" style="29" bestFit="1" customWidth="1"/>
    <col min="10" max="10" width="13.85546875" style="4" customWidth="1"/>
    <col min="11" max="11" width="13.28515625" style="28" customWidth="1"/>
    <col min="12" max="12" width="12.5703125" style="5" customWidth="1"/>
    <col min="13" max="24" width="13.7109375" style="6" customWidth="1"/>
    <col min="25" max="30" width="13.7109375" style="2" customWidth="1"/>
    <col min="31" max="16384" width="9.7109375" style="2"/>
  </cols>
  <sheetData>
    <row r="1" spans="1:30" ht="39.950000000000003" customHeight="1">
      <c r="A1" s="101" t="s">
        <v>28</v>
      </c>
      <c r="B1" s="101"/>
      <c r="C1" s="101"/>
      <c r="D1" s="101" t="s">
        <v>30</v>
      </c>
      <c r="E1" s="101"/>
      <c r="F1" s="101"/>
      <c r="G1" s="101"/>
      <c r="H1" s="101"/>
      <c r="I1" s="101"/>
      <c r="J1" s="101" t="s">
        <v>29</v>
      </c>
      <c r="K1" s="101"/>
      <c r="L1" s="101"/>
      <c r="M1" s="99" t="s">
        <v>104</v>
      </c>
      <c r="N1" s="99" t="s">
        <v>27</v>
      </c>
      <c r="O1" s="99" t="s">
        <v>27</v>
      </c>
      <c r="P1" s="99" t="s">
        <v>27</v>
      </c>
      <c r="Q1" s="99" t="s">
        <v>27</v>
      </c>
      <c r="R1" s="99" t="s">
        <v>27</v>
      </c>
      <c r="S1" s="99" t="s">
        <v>27</v>
      </c>
      <c r="T1" s="99" t="s">
        <v>27</v>
      </c>
      <c r="U1" s="99" t="s">
        <v>27</v>
      </c>
      <c r="V1" s="99" t="s">
        <v>27</v>
      </c>
      <c r="W1" s="99" t="s">
        <v>27</v>
      </c>
      <c r="X1" s="99" t="s">
        <v>27</v>
      </c>
      <c r="Y1" s="99" t="s">
        <v>27</v>
      </c>
      <c r="Z1" s="99" t="s">
        <v>27</v>
      </c>
      <c r="AA1" s="99" t="s">
        <v>27</v>
      </c>
      <c r="AB1" s="99" t="s">
        <v>27</v>
      </c>
      <c r="AC1" s="99" t="s">
        <v>27</v>
      </c>
      <c r="AD1" s="99" t="s">
        <v>27</v>
      </c>
    </row>
    <row r="2" spans="1:30" ht="39.950000000000003" customHeight="1">
      <c r="A2" s="101" t="s">
        <v>14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</row>
    <row r="3" spans="1:30" s="3" customFormat="1" ht="57" customHeight="1">
      <c r="A3" s="36" t="s">
        <v>21</v>
      </c>
      <c r="B3" s="38" t="s">
        <v>15</v>
      </c>
      <c r="C3" s="37" t="s">
        <v>22</v>
      </c>
      <c r="D3" s="37" t="s">
        <v>16</v>
      </c>
      <c r="E3" s="37" t="s">
        <v>17</v>
      </c>
      <c r="F3" s="37" t="s">
        <v>35</v>
      </c>
      <c r="G3" s="38" t="s">
        <v>3</v>
      </c>
      <c r="H3" s="38" t="s">
        <v>18</v>
      </c>
      <c r="I3" s="39" t="s">
        <v>23</v>
      </c>
      <c r="J3" s="38" t="s">
        <v>24</v>
      </c>
      <c r="K3" s="44" t="s">
        <v>0</v>
      </c>
      <c r="L3" s="45" t="s">
        <v>2</v>
      </c>
      <c r="M3" s="74">
        <v>44475</v>
      </c>
      <c r="N3" s="24" t="s">
        <v>1</v>
      </c>
      <c r="O3" s="24" t="s">
        <v>1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</row>
    <row r="4" spans="1:30" ht="39.950000000000003" customHeight="1">
      <c r="A4" s="114">
        <v>1</v>
      </c>
      <c r="B4" s="111" t="s">
        <v>31</v>
      </c>
      <c r="C4" s="52">
        <v>1</v>
      </c>
      <c r="D4" s="53" t="s">
        <v>70</v>
      </c>
      <c r="E4" s="54" t="s">
        <v>36</v>
      </c>
      <c r="F4" s="54" t="s">
        <v>37</v>
      </c>
      <c r="G4" s="40" t="s">
        <v>12</v>
      </c>
      <c r="H4" s="40" t="s">
        <v>25</v>
      </c>
      <c r="I4" s="59">
        <v>4500</v>
      </c>
      <c r="J4" s="19"/>
      <c r="K4" s="25">
        <f t="shared" ref="K4:K30" si="0">J4-(SUM(M4:AD4))</f>
        <v>0</v>
      </c>
      <c r="L4" s="26" t="str">
        <f t="shared" ref="L4:L30" si="1">IF(K4&lt;0,"ATENÇÃO","OK")</f>
        <v>OK</v>
      </c>
      <c r="M4" s="62"/>
      <c r="N4" s="62"/>
      <c r="O4" s="62"/>
      <c r="P4" s="62"/>
      <c r="Q4" s="62"/>
      <c r="R4" s="62"/>
      <c r="S4" s="18"/>
      <c r="T4" s="18"/>
      <c r="U4" s="18"/>
      <c r="V4" s="18"/>
      <c r="W4" s="18"/>
      <c r="X4" s="18"/>
      <c r="Y4" s="32"/>
      <c r="Z4" s="32"/>
      <c r="AA4" s="32"/>
      <c r="AB4" s="32"/>
      <c r="AC4" s="32"/>
      <c r="AD4" s="32"/>
    </row>
    <row r="5" spans="1:30" ht="39.950000000000003" customHeight="1">
      <c r="A5" s="114"/>
      <c r="B5" s="112"/>
      <c r="C5" s="52">
        <v>2</v>
      </c>
      <c r="D5" s="53" t="s">
        <v>71</v>
      </c>
      <c r="E5" s="54" t="s">
        <v>36</v>
      </c>
      <c r="F5" s="54" t="s">
        <v>38</v>
      </c>
      <c r="G5" s="40" t="s">
        <v>12</v>
      </c>
      <c r="H5" s="40" t="s">
        <v>25</v>
      </c>
      <c r="I5" s="59">
        <v>17250</v>
      </c>
      <c r="J5" s="19">
        <v>3</v>
      </c>
      <c r="K5" s="25">
        <f t="shared" si="0"/>
        <v>3</v>
      </c>
      <c r="L5" s="26" t="str">
        <f t="shared" si="1"/>
        <v>OK</v>
      </c>
      <c r="M5" s="62"/>
      <c r="N5" s="62"/>
      <c r="O5" s="62"/>
      <c r="P5" s="62"/>
      <c r="Q5" s="62"/>
      <c r="R5" s="62"/>
      <c r="S5" s="18"/>
      <c r="T5" s="18"/>
      <c r="U5" s="18"/>
      <c r="V5" s="18"/>
      <c r="W5" s="18"/>
      <c r="X5" s="18"/>
      <c r="Y5" s="32"/>
      <c r="Z5" s="32"/>
      <c r="AA5" s="32"/>
      <c r="AB5" s="32"/>
      <c r="AC5" s="32"/>
      <c r="AD5" s="32"/>
    </row>
    <row r="6" spans="1:30" ht="39.950000000000003" customHeight="1">
      <c r="A6" s="114"/>
      <c r="B6" s="112"/>
      <c r="C6" s="52">
        <v>3</v>
      </c>
      <c r="D6" s="53" t="s">
        <v>72</v>
      </c>
      <c r="E6" s="54" t="s">
        <v>36</v>
      </c>
      <c r="F6" s="54" t="s">
        <v>39</v>
      </c>
      <c r="G6" s="40" t="s">
        <v>12</v>
      </c>
      <c r="H6" s="40" t="s">
        <v>25</v>
      </c>
      <c r="I6" s="59">
        <v>9900</v>
      </c>
      <c r="J6" s="19">
        <v>5</v>
      </c>
      <c r="K6" s="25">
        <f t="shared" si="0"/>
        <v>5</v>
      </c>
      <c r="L6" s="26" t="str">
        <f t="shared" si="1"/>
        <v>OK</v>
      </c>
      <c r="M6" s="62"/>
      <c r="N6" s="62"/>
      <c r="O6" s="62"/>
      <c r="P6" s="62"/>
      <c r="Q6" s="62"/>
      <c r="R6" s="62"/>
      <c r="S6" s="18"/>
      <c r="T6" s="18"/>
      <c r="U6" s="18"/>
      <c r="V6" s="18"/>
      <c r="W6" s="18"/>
      <c r="X6" s="18"/>
      <c r="Y6" s="32"/>
      <c r="Z6" s="32"/>
      <c r="AA6" s="32"/>
      <c r="AB6" s="32"/>
      <c r="AC6" s="32"/>
      <c r="AD6" s="32"/>
    </row>
    <row r="7" spans="1:30" ht="39.950000000000003" customHeight="1">
      <c r="A7" s="114"/>
      <c r="B7" s="112"/>
      <c r="C7" s="52">
        <v>4</v>
      </c>
      <c r="D7" s="53" t="s">
        <v>73</v>
      </c>
      <c r="E7" s="54" t="s">
        <v>36</v>
      </c>
      <c r="F7" s="54" t="s">
        <v>40</v>
      </c>
      <c r="G7" s="40" t="s">
        <v>12</v>
      </c>
      <c r="H7" s="40" t="s">
        <v>25</v>
      </c>
      <c r="I7" s="59">
        <v>9950</v>
      </c>
      <c r="J7" s="19">
        <v>1</v>
      </c>
      <c r="K7" s="25">
        <f t="shared" si="0"/>
        <v>0</v>
      </c>
      <c r="L7" s="26" t="str">
        <f t="shared" si="1"/>
        <v>OK</v>
      </c>
      <c r="M7" s="62">
        <v>1</v>
      </c>
      <c r="N7" s="62"/>
      <c r="O7" s="62"/>
      <c r="P7" s="62"/>
      <c r="Q7" s="62"/>
      <c r="R7" s="62"/>
      <c r="S7" s="18"/>
      <c r="T7" s="18"/>
      <c r="U7" s="18"/>
      <c r="V7" s="18"/>
      <c r="W7" s="18"/>
      <c r="X7" s="18"/>
      <c r="Y7" s="32"/>
      <c r="Z7" s="32"/>
      <c r="AA7" s="32"/>
      <c r="AB7" s="32"/>
      <c r="AC7" s="32"/>
      <c r="AD7" s="32"/>
    </row>
    <row r="8" spans="1:30" ht="39.950000000000003" customHeight="1">
      <c r="A8" s="114"/>
      <c r="B8" s="112"/>
      <c r="C8" s="52">
        <v>5</v>
      </c>
      <c r="D8" s="53" t="s">
        <v>74</v>
      </c>
      <c r="E8" s="54" t="s">
        <v>36</v>
      </c>
      <c r="F8" s="54" t="s">
        <v>41</v>
      </c>
      <c r="G8" s="40" t="s">
        <v>12</v>
      </c>
      <c r="H8" s="40" t="s">
        <v>25</v>
      </c>
      <c r="I8" s="59">
        <v>38000</v>
      </c>
      <c r="J8" s="19"/>
      <c r="K8" s="25">
        <f t="shared" si="0"/>
        <v>0</v>
      </c>
      <c r="L8" s="26" t="str">
        <f t="shared" si="1"/>
        <v>OK</v>
      </c>
      <c r="M8" s="62"/>
      <c r="N8" s="62"/>
      <c r="O8" s="62"/>
      <c r="P8" s="62"/>
      <c r="Q8" s="62"/>
      <c r="R8" s="62"/>
      <c r="S8" s="18"/>
      <c r="T8" s="18"/>
      <c r="U8" s="18"/>
      <c r="V8" s="18"/>
      <c r="W8" s="18"/>
      <c r="X8" s="18"/>
      <c r="Y8" s="32"/>
      <c r="Z8" s="32"/>
      <c r="AA8" s="32"/>
      <c r="AB8" s="32"/>
      <c r="AC8" s="32"/>
      <c r="AD8" s="32"/>
    </row>
    <row r="9" spans="1:30" ht="39.950000000000003" customHeight="1">
      <c r="A9" s="114"/>
      <c r="B9" s="112"/>
      <c r="C9" s="52">
        <v>6</v>
      </c>
      <c r="D9" s="53" t="s">
        <v>75</v>
      </c>
      <c r="E9" s="54" t="s">
        <v>36</v>
      </c>
      <c r="F9" s="54" t="s">
        <v>42</v>
      </c>
      <c r="G9" s="40" t="s">
        <v>12</v>
      </c>
      <c r="H9" s="40" t="s">
        <v>25</v>
      </c>
      <c r="I9" s="59">
        <v>12226.29</v>
      </c>
      <c r="J9" s="19"/>
      <c r="K9" s="25">
        <f t="shared" si="0"/>
        <v>0</v>
      </c>
      <c r="L9" s="26" t="str">
        <f t="shared" si="1"/>
        <v>OK</v>
      </c>
      <c r="M9" s="62"/>
      <c r="N9" s="62"/>
      <c r="O9" s="62"/>
      <c r="P9" s="62"/>
      <c r="Q9" s="62"/>
      <c r="R9" s="62"/>
      <c r="S9" s="18"/>
      <c r="T9" s="18"/>
      <c r="U9" s="18"/>
      <c r="V9" s="18"/>
      <c r="W9" s="18"/>
      <c r="X9" s="18"/>
      <c r="Y9" s="32"/>
      <c r="Z9" s="32"/>
      <c r="AA9" s="32"/>
      <c r="AB9" s="32"/>
      <c r="AC9" s="32"/>
      <c r="AD9" s="32"/>
    </row>
    <row r="10" spans="1:30" ht="39.950000000000003" customHeight="1">
      <c r="A10" s="114"/>
      <c r="B10" s="112"/>
      <c r="C10" s="52">
        <v>7</v>
      </c>
      <c r="D10" s="53" t="s">
        <v>76</v>
      </c>
      <c r="E10" s="54" t="s">
        <v>36</v>
      </c>
      <c r="F10" s="54" t="s">
        <v>43</v>
      </c>
      <c r="G10" s="40" t="s">
        <v>12</v>
      </c>
      <c r="H10" s="40" t="s">
        <v>26</v>
      </c>
      <c r="I10" s="59">
        <v>1214</v>
      </c>
      <c r="J10" s="19"/>
      <c r="K10" s="25">
        <f t="shared" si="0"/>
        <v>0</v>
      </c>
      <c r="L10" s="26" t="str">
        <f t="shared" si="1"/>
        <v>OK</v>
      </c>
      <c r="M10" s="62"/>
      <c r="N10" s="62"/>
      <c r="O10" s="62"/>
      <c r="P10" s="62"/>
      <c r="Q10" s="62"/>
      <c r="R10" s="62"/>
      <c r="S10" s="18"/>
      <c r="T10" s="18"/>
      <c r="U10" s="18"/>
      <c r="V10" s="18"/>
      <c r="W10" s="18"/>
      <c r="X10" s="18"/>
      <c r="Y10" s="32"/>
      <c r="Z10" s="32"/>
      <c r="AA10" s="32"/>
      <c r="AB10" s="32"/>
      <c r="AC10" s="32"/>
      <c r="AD10" s="32"/>
    </row>
    <row r="11" spans="1:30" ht="39.950000000000003" customHeight="1">
      <c r="A11" s="114"/>
      <c r="B11" s="112"/>
      <c r="C11" s="52">
        <v>8</v>
      </c>
      <c r="D11" s="53" t="s">
        <v>77</v>
      </c>
      <c r="E11" s="54" t="s">
        <v>36</v>
      </c>
      <c r="F11" s="54" t="s">
        <v>43</v>
      </c>
      <c r="G11" s="40" t="s">
        <v>12</v>
      </c>
      <c r="H11" s="40" t="s">
        <v>26</v>
      </c>
      <c r="I11" s="59">
        <v>1214</v>
      </c>
      <c r="J11" s="19">
        <v>1</v>
      </c>
      <c r="K11" s="25">
        <f t="shared" si="0"/>
        <v>0</v>
      </c>
      <c r="L11" s="26" t="str">
        <f t="shared" si="1"/>
        <v>OK</v>
      </c>
      <c r="M11" s="62">
        <v>1</v>
      </c>
      <c r="N11" s="62"/>
      <c r="O11" s="62"/>
      <c r="P11" s="62"/>
      <c r="Q11" s="62"/>
      <c r="R11" s="62"/>
      <c r="S11" s="18"/>
      <c r="T11" s="18"/>
      <c r="U11" s="18"/>
      <c r="V11" s="18"/>
      <c r="W11" s="18"/>
      <c r="X11" s="18"/>
      <c r="Y11" s="32"/>
      <c r="Z11" s="32"/>
      <c r="AA11" s="32"/>
      <c r="AB11" s="32"/>
      <c r="AC11" s="32"/>
      <c r="AD11" s="32"/>
    </row>
    <row r="12" spans="1:30" ht="39.950000000000003" customHeight="1">
      <c r="A12" s="114"/>
      <c r="B12" s="112"/>
      <c r="C12" s="52">
        <v>9</v>
      </c>
      <c r="D12" s="53" t="s">
        <v>78</v>
      </c>
      <c r="E12" s="54" t="s">
        <v>36</v>
      </c>
      <c r="F12" s="54" t="s">
        <v>44</v>
      </c>
      <c r="G12" s="40" t="s">
        <v>12</v>
      </c>
      <c r="H12" s="40" t="s">
        <v>26</v>
      </c>
      <c r="I12" s="59">
        <v>4320.8599999999997</v>
      </c>
      <c r="J12" s="19"/>
      <c r="K12" s="25">
        <f t="shared" si="0"/>
        <v>0</v>
      </c>
      <c r="L12" s="26" t="str">
        <f t="shared" si="1"/>
        <v>OK</v>
      </c>
      <c r="M12" s="62"/>
      <c r="N12" s="62"/>
      <c r="O12" s="62"/>
      <c r="P12" s="62"/>
      <c r="Q12" s="62"/>
      <c r="R12" s="62"/>
      <c r="S12" s="18"/>
      <c r="T12" s="18"/>
      <c r="U12" s="18"/>
      <c r="V12" s="18"/>
      <c r="W12" s="18"/>
      <c r="X12" s="18"/>
      <c r="Y12" s="32"/>
      <c r="Z12" s="32"/>
      <c r="AA12" s="32"/>
      <c r="AB12" s="32"/>
      <c r="AC12" s="32"/>
      <c r="AD12" s="32"/>
    </row>
    <row r="13" spans="1:30" ht="39.950000000000003" customHeight="1">
      <c r="A13" s="114"/>
      <c r="B13" s="113"/>
      <c r="C13" s="52">
        <v>10</v>
      </c>
      <c r="D13" s="53" t="s">
        <v>79</v>
      </c>
      <c r="E13" s="54" t="s">
        <v>36</v>
      </c>
      <c r="F13" s="54" t="s">
        <v>45</v>
      </c>
      <c r="G13" s="40" t="s">
        <v>12</v>
      </c>
      <c r="H13" s="40" t="s">
        <v>26</v>
      </c>
      <c r="I13" s="59">
        <v>5450</v>
      </c>
      <c r="J13" s="19"/>
      <c r="K13" s="25">
        <f t="shared" si="0"/>
        <v>0</v>
      </c>
      <c r="L13" s="26" t="str">
        <f t="shared" si="1"/>
        <v>OK</v>
      </c>
      <c r="M13" s="62"/>
      <c r="N13" s="62"/>
      <c r="O13" s="62"/>
      <c r="P13" s="62"/>
      <c r="Q13" s="62"/>
      <c r="R13" s="62"/>
      <c r="S13" s="18"/>
      <c r="T13" s="18"/>
      <c r="U13" s="18"/>
      <c r="V13" s="18"/>
      <c r="W13" s="18"/>
      <c r="X13" s="18"/>
      <c r="Y13" s="32"/>
      <c r="Z13" s="32"/>
      <c r="AA13" s="32"/>
      <c r="AB13" s="32"/>
      <c r="AC13" s="32"/>
      <c r="AD13" s="32"/>
    </row>
    <row r="14" spans="1:30" ht="39.950000000000003" customHeight="1">
      <c r="A14" s="107">
        <v>2</v>
      </c>
      <c r="B14" s="108" t="s">
        <v>32</v>
      </c>
      <c r="C14" s="51">
        <v>11</v>
      </c>
      <c r="D14" s="56" t="s">
        <v>80</v>
      </c>
      <c r="E14" s="57" t="s">
        <v>46</v>
      </c>
      <c r="F14" s="57" t="s">
        <v>47</v>
      </c>
      <c r="G14" s="33" t="s">
        <v>12</v>
      </c>
      <c r="H14" s="33" t="s">
        <v>26</v>
      </c>
      <c r="I14" s="60">
        <v>173.45</v>
      </c>
      <c r="J14" s="19"/>
      <c r="K14" s="25">
        <f t="shared" si="0"/>
        <v>0</v>
      </c>
      <c r="L14" s="26" t="str">
        <f t="shared" si="1"/>
        <v>OK</v>
      </c>
      <c r="M14" s="62"/>
      <c r="N14" s="62"/>
      <c r="O14" s="62"/>
      <c r="P14" s="62"/>
      <c r="Q14" s="62"/>
      <c r="R14" s="62"/>
      <c r="S14" s="18"/>
      <c r="T14" s="18"/>
      <c r="U14" s="18"/>
      <c r="V14" s="18"/>
      <c r="W14" s="18"/>
      <c r="X14" s="18"/>
      <c r="Y14" s="32"/>
      <c r="Z14" s="32"/>
      <c r="AA14" s="32"/>
      <c r="AB14" s="32"/>
      <c r="AC14" s="32"/>
      <c r="AD14" s="32"/>
    </row>
    <row r="15" spans="1:30" ht="39.950000000000003" customHeight="1">
      <c r="A15" s="107"/>
      <c r="B15" s="109"/>
      <c r="C15" s="51">
        <v>12</v>
      </c>
      <c r="D15" s="56" t="s">
        <v>81</v>
      </c>
      <c r="E15" s="57" t="s">
        <v>46</v>
      </c>
      <c r="F15" s="57" t="s">
        <v>48</v>
      </c>
      <c r="G15" s="33" t="s">
        <v>12</v>
      </c>
      <c r="H15" s="33" t="s">
        <v>26</v>
      </c>
      <c r="I15" s="60">
        <v>166</v>
      </c>
      <c r="J15" s="19"/>
      <c r="K15" s="25">
        <f t="shared" si="0"/>
        <v>0</v>
      </c>
      <c r="L15" s="26" t="str">
        <f t="shared" si="1"/>
        <v>OK</v>
      </c>
      <c r="M15" s="62"/>
      <c r="N15" s="62"/>
      <c r="O15" s="62"/>
      <c r="P15" s="62"/>
      <c r="Q15" s="62"/>
      <c r="R15" s="62"/>
      <c r="S15" s="18"/>
      <c r="T15" s="18"/>
      <c r="U15" s="18"/>
      <c r="V15" s="18"/>
      <c r="W15" s="18"/>
      <c r="X15" s="18"/>
      <c r="Y15" s="32"/>
      <c r="Z15" s="32"/>
      <c r="AA15" s="32"/>
      <c r="AB15" s="32"/>
      <c r="AC15" s="32"/>
      <c r="AD15" s="32"/>
    </row>
    <row r="16" spans="1:30" ht="39.950000000000003" customHeight="1">
      <c r="A16" s="107"/>
      <c r="B16" s="109"/>
      <c r="C16" s="51">
        <v>13</v>
      </c>
      <c r="D16" s="56" t="s">
        <v>82</v>
      </c>
      <c r="E16" s="57" t="s">
        <v>46</v>
      </c>
      <c r="F16" s="57" t="s">
        <v>49</v>
      </c>
      <c r="G16" s="33" t="s">
        <v>12</v>
      </c>
      <c r="H16" s="33" t="s">
        <v>26</v>
      </c>
      <c r="I16" s="60">
        <v>183.6</v>
      </c>
      <c r="J16" s="19"/>
      <c r="K16" s="25">
        <f t="shared" si="0"/>
        <v>0</v>
      </c>
      <c r="L16" s="26" t="str">
        <f t="shared" si="1"/>
        <v>OK</v>
      </c>
      <c r="M16" s="62"/>
      <c r="N16" s="62"/>
      <c r="O16" s="62"/>
      <c r="P16" s="62"/>
      <c r="Q16" s="62"/>
      <c r="R16" s="62"/>
      <c r="S16" s="18"/>
      <c r="T16" s="18"/>
      <c r="U16" s="18"/>
      <c r="V16" s="18"/>
      <c r="W16" s="18"/>
      <c r="X16" s="18"/>
      <c r="Y16" s="32"/>
      <c r="Z16" s="32"/>
      <c r="AA16" s="32"/>
      <c r="AB16" s="32"/>
      <c r="AC16" s="32"/>
      <c r="AD16" s="32"/>
    </row>
    <row r="17" spans="1:30" ht="39.950000000000003" customHeight="1">
      <c r="A17" s="107"/>
      <c r="B17" s="109"/>
      <c r="C17" s="51">
        <v>14</v>
      </c>
      <c r="D17" s="56" t="s">
        <v>83</v>
      </c>
      <c r="E17" s="57" t="s">
        <v>46</v>
      </c>
      <c r="F17" s="57" t="s">
        <v>50</v>
      </c>
      <c r="G17" s="33" t="s">
        <v>12</v>
      </c>
      <c r="H17" s="33" t="s">
        <v>26</v>
      </c>
      <c r="I17" s="60">
        <v>430</v>
      </c>
      <c r="J17" s="19"/>
      <c r="K17" s="25">
        <f t="shared" si="0"/>
        <v>0</v>
      </c>
      <c r="L17" s="26" t="str">
        <f t="shared" si="1"/>
        <v>OK</v>
      </c>
      <c r="M17" s="62"/>
      <c r="N17" s="62"/>
      <c r="O17" s="62"/>
      <c r="P17" s="62"/>
      <c r="Q17" s="62"/>
      <c r="R17" s="62"/>
      <c r="S17" s="18"/>
      <c r="T17" s="18"/>
      <c r="U17" s="18"/>
      <c r="V17" s="18"/>
      <c r="W17" s="18"/>
      <c r="X17" s="18"/>
      <c r="Y17" s="32"/>
      <c r="Z17" s="32"/>
      <c r="AA17" s="32"/>
      <c r="AB17" s="32"/>
      <c r="AC17" s="32"/>
      <c r="AD17" s="32"/>
    </row>
    <row r="18" spans="1:30" ht="39.950000000000003" customHeight="1">
      <c r="A18" s="107"/>
      <c r="B18" s="110"/>
      <c r="C18" s="51">
        <v>15</v>
      </c>
      <c r="D18" s="56" t="s">
        <v>84</v>
      </c>
      <c r="E18" s="57" t="s">
        <v>46</v>
      </c>
      <c r="F18" s="57" t="s">
        <v>51</v>
      </c>
      <c r="G18" s="33" t="s">
        <v>12</v>
      </c>
      <c r="H18" s="33" t="s">
        <v>26</v>
      </c>
      <c r="I18" s="60">
        <v>930</v>
      </c>
      <c r="J18" s="19"/>
      <c r="K18" s="25">
        <f t="shared" si="0"/>
        <v>0</v>
      </c>
      <c r="L18" s="26" t="str">
        <f t="shared" si="1"/>
        <v>OK</v>
      </c>
      <c r="M18" s="62"/>
      <c r="N18" s="62"/>
      <c r="O18" s="62"/>
      <c r="P18" s="62"/>
      <c r="Q18" s="62"/>
      <c r="R18" s="62"/>
      <c r="S18" s="18"/>
      <c r="T18" s="18"/>
      <c r="U18" s="18"/>
      <c r="V18" s="18"/>
      <c r="W18" s="18"/>
      <c r="X18" s="18"/>
      <c r="Y18" s="32"/>
      <c r="Z18" s="32"/>
      <c r="AA18" s="32"/>
      <c r="AB18" s="32"/>
      <c r="AC18" s="32"/>
      <c r="AD18" s="32"/>
    </row>
    <row r="19" spans="1:30" ht="57" customHeight="1">
      <c r="A19" s="64">
        <v>4</v>
      </c>
      <c r="B19" s="66" t="s">
        <v>31</v>
      </c>
      <c r="C19" s="52">
        <v>20</v>
      </c>
      <c r="D19" s="53" t="s">
        <v>85</v>
      </c>
      <c r="E19" s="54" t="s">
        <v>36</v>
      </c>
      <c r="F19" s="54" t="s">
        <v>52</v>
      </c>
      <c r="G19" s="40" t="s">
        <v>12</v>
      </c>
      <c r="H19" s="40" t="s">
        <v>25</v>
      </c>
      <c r="I19" s="59">
        <v>3022.56</v>
      </c>
      <c r="J19" s="19"/>
      <c r="K19" s="25">
        <f t="shared" si="0"/>
        <v>0</v>
      </c>
      <c r="L19" s="26" t="str">
        <f t="shared" si="1"/>
        <v>OK</v>
      </c>
      <c r="M19" s="62"/>
      <c r="N19" s="62"/>
      <c r="O19" s="62"/>
      <c r="P19" s="62"/>
      <c r="Q19" s="62"/>
      <c r="R19" s="62"/>
      <c r="S19" s="18"/>
      <c r="T19" s="18"/>
      <c r="U19" s="18"/>
      <c r="V19" s="18"/>
      <c r="W19" s="18"/>
      <c r="X19" s="18"/>
      <c r="Y19" s="32"/>
      <c r="Z19" s="32"/>
      <c r="AA19" s="32"/>
      <c r="AB19" s="32"/>
      <c r="AC19" s="32"/>
      <c r="AD19" s="32"/>
    </row>
    <row r="20" spans="1:30" ht="69" customHeight="1">
      <c r="A20" s="67">
        <v>7</v>
      </c>
      <c r="B20" s="68" t="s">
        <v>33</v>
      </c>
      <c r="C20" s="51">
        <v>24</v>
      </c>
      <c r="D20" s="56" t="s">
        <v>86</v>
      </c>
      <c r="E20" s="57" t="s">
        <v>53</v>
      </c>
      <c r="F20" s="57" t="s">
        <v>54</v>
      </c>
      <c r="G20" s="33" t="s">
        <v>12</v>
      </c>
      <c r="H20" s="33" t="s">
        <v>25</v>
      </c>
      <c r="I20" s="60">
        <v>601.75</v>
      </c>
      <c r="J20" s="19"/>
      <c r="K20" s="25">
        <f t="shared" si="0"/>
        <v>0</v>
      </c>
      <c r="L20" s="26" t="str">
        <f t="shared" si="1"/>
        <v>OK</v>
      </c>
      <c r="M20" s="62"/>
      <c r="N20" s="62"/>
      <c r="O20" s="62"/>
      <c r="P20" s="62"/>
      <c r="Q20" s="62"/>
      <c r="R20" s="62"/>
      <c r="S20" s="18"/>
      <c r="T20" s="18"/>
      <c r="U20" s="18"/>
      <c r="V20" s="18"/>
      <c r="W20" s="18"/>
      <c r="X20" s="18"/>
      <c r="Y20" s="32"/>
      <c r="Z20" s="32"/>
      <c r="AA20" s="32"/>
      <c r="AB20" s="32"/>
      <c r="AC20" s="32"/>
      <c r="AD20" s="32"/>
    </row>
    <row r="21" spans="1:30" ht="39.950000000000003" customHeight="1">
      <c r="A21" s="102">
        <v>8</v>
      </c>
      <c r="B21" s="104" t="s">
        <v>34</v>
      </c>
      <c r="C21" s="69">
        <v>25</v>
      </c>
      <c r="D21" s="70" t="s">
        <v>87</v>
      </c>
      <c r="E21" s="71" t="s">
        <v>55</v>
      </c>
      <c r="F21" s="71" t="s">
        <v>56</v>
      </c>
      <c r="G21" s="72" t="s">
        <v>66</v>
      </c>
      <c r="H21" s="72" t="s">
        <v>68</v>
      </c>
      <c r="I21" s="73">
        <v>3660.77</v>
      </c>
      <c r="J21" s="19"/>
      <c r="K21" s="25">
        <f t="shared" si="0"/>
        <v>0</v>
      </c>
      <c r="L21" s="26" t="str">
        <f t="shared" si="1"/>
        <v>OK</v>
      </c>
      <c r="M21" s="62"/>
      <c r="N21" s="62"/>
      <c r="O21" s="62"/>
      <c r="P21" s="62"/>
      <c r="Q21" s="62"/>
      <c r="R21" s="62"/>
      <c r="S21" s="18"/>
      <c r="T21" s="18"/>
      <c r="U21" s="18"/>
      <c r="V21" s="18"/>
      <c r="W21" s="18"/>
      <c r="X21" s="18"/>
      <c r="Y21" s="32"/>
      <c r="Z21" s="32"/>
      <c r="AA21" s="32"/>
      <c r="AB21" s="32"/>
      <c r="AC21" s="32"/>
      <c r="AD21" s="32"/>
    </row>
    <row r="22" spans="1:30" ht="39.950000000000003" customHeight="1">
      <c r="A22" s="103"/>
      <c r="B22" s="105"/>
      <c r="C22" s="69">
        <v>26</v>
      </c>
      <c r="D22" s="70" t="s">
        <v>88</v>
      </c>
      <c r="E22" s="71" t="s">
        <v>55</v>
      </c>
      <c r="F22" s="71" t="s">
        <v>57</v>
      </c>
      <c r="G22" s="72" t="s">
        <v>67</v>
      </c>
      <c r="H22" s="72" t="s">
        <v>68</v>
      </c>
      <c r="I22" s="73">
        <v>19595.79</v>
      </c>
      <c r="J22" s="19"/>
      <c r="K22" s="25">
        <f t="shared" si="0"/>
        <v>0</v>
      </c>
      <c r="L22" s="26" t="str">
        <f t="shared" si="1"/>
        <v>OK</v>
      </c>
      <c r="M22" s="62"/>
      <c r="N22" s="62"/>
      <c r="O22" s="62"/>
      <c r="P22" s="62"/>
      <c r="Q22" s="62"/>
      <c r="R22" s="62"/>
      <c r="S22" s="18"/>
      <c r="T22" s="18"/>
      <c r="U22" s="18"/>
      <c r="V22" s="18"/>
      <c r="W22" s="18"/>
      <c r="X22" s="18"/>
      <c r="Y22" s="32"/>
      <c r="Z22" s="32"/>
      <c r="AA22" s="32"/>
      <c r="AB22" s="32"/>
      <c r="AC22" s="32"/>
      <c r="AD22" s="32"/>
    </row>
    <row r="23" spans="1:30" ht="39.950000000000003" customHeight="1">
      <c r="A23" s="103"/>
      <c r="B23" s="105"/>
      <c r="C23" s="69">
        <v>27</v>
      </c>
      <c r="D23" s="70" t="s">
        <v>89</v>
      </c>
      <c r="E23" s="71" t="s">
        <v>55</v>
      </c>
      <c r="F23" s="71" t="s">
        <v>58</v>
      </c>
      <c r="G23" s="72" t="s">
        <v>66</v>
      </c>
      <c r="H23" s="72" t="s">
        <v>69</v>
      </c>
      <c r="I23" s="73">
        <v>4629.7700000000004</v>
      </c>
      <c r="J23" s="19"/>
      <c r="K23" s="25">
        <f t="shared" si="0"/>
        <v>0</v>
      </c>
      <c r="L23" s="26" t="str">
        <f t="shared" si="1"/>
        <v>OK</v>
      </c>
      <c r="M23" s="62"/>
      <c r="N23" s="62"/>
      <c r="O23" s="62"/>
      <c r="P23" s="62"/>
      <c r="Q23" s="62"/>
      <c r="R23" s="62"/>
      <c r="S23" s="18"/>
      <c r="T23" s="18"/>
      <c r="U23" s="18"/>
      <c r="V23" s="18"/>
      <c r="W23" s="18"/>
      <c r="X23" s="18"/>
      <c r="Y23" s="32"/>
      <c r="Z23" s="32"/>
      <c r="AA23" s="32"/>
      <c r="AB23" s="32"/>
      <c r="AC23" s="32"/>
      <c r="AD23" s="32"/>
    </row>
    <row r="24" spans="1:30" ht="39.950000000000003" customHeight="1">
      <c r="A24" s="103"/>
      <c r="B24" s="105"/>
      <c r="C24" s="69">
        <v>28</v>
      </c>
      <c r="D24" s="70" t="s">
        <v>90</v>
      </c>
      <c r="E24" s="71" t="s">
        <v>55</v>
      </c>
      <c r="F24" s="71" t="s">
        <v>59</v>
      </c>
      <c r="G24" s="72" t="s">
        <v>67</v>
      </c>
      <c r="H24" s="72" t="s">
        <v>68</v>
      </c>
      <c r="I24" s="73">
        <v>32193.08</v>
      </c>
      <c r="J24" s="19"/>
      <c r="K24" s="25">
        <f t="shared" si="0"/>
        <v>0</v>
      </c>
      <c r="L24" s="26" t="str">
        <f t="shared" si="1"/>
        <v>OK</v>
      </c>
      <c r="M24" s="62"/>
      <c r="N24" s="62"/>
      <c r="O24" s="62"/>
      <c r="P24" s="62"/>
      <c r="Q24" s="62"/>
      <c r="R24" s="62"/>
      <c r="S24" s="18"/>
      <c r="T24" s="18"/>
      <c r="U24" s="18"/>
      <c r="V24" s="18"/>
      <c r="W24" s="18"/>
      <c r="X24" s="18"/>
      <c r="Y24" s="32"/>
      <c r="Z24" s="32"/>
      <c r="AA24" s="32"/>
      <c r="AB24" s="32"/>
      <c r="AC24" s="32"/>
      <c r="AD24" s="32"/>
    </row>
    <row r="25" spans="1:30" ht="39.950000000000003" customHeight="1">
      <c r="A25" s="103"/>
      <c r="B25" s="105"/>
      <c r="C25" s="69">
        <v>29</v>
      </c>
      <c r="D25" s="70" t="s">
        <v>91</v>
      </c>
      <c r="E25" s="71" t="s">
        <v>55</v>
      </c>
      <c r="F25" s="71" t="s">
        <v>60</v>
      </c>
      <c r="G25" s="72" t="s">
        <v>66</v>
      </c>
      <c r="H25" s="72" t="s">
        <v>69</v>
      </c>
      <c r="I25" s="73">
        <v>6889.02</v>
      </c>
      <c r="J25" s="19"/>
      <c r="K25" s="25">
        <f t="shared" si="0"/>
        <v>0</v>
      </c>
      <c r="L25" s="26" t="str">
        <f t="shared" si="1"/>
        <v>OK</v>
      </c>
      <c r="M25" s="62"/>
      <c r="N25" s="62"/>
      <c r="O25" s="62"/>
      <c r="P25" s="62"/>
      <c r="Q25" s="62"/>
      <c r="R25" s="62"/>
      <c r="S25" s="18"/>
      <c r="T25" s="18"/>
      <c r="U25" s="18"/>
      <c r="V25" s="18"/>
      <c r="W25" s="18"/>
      <c r="X25" s="18"/>
      <c r="Y25" s="32"/>
      <c r="Z25" s="32"/>
      <c r="AA25" s="32"/>
      <c r="AB25" s="32"/>
      <c r="AC25" s="32"/>
      <c r="AD25" s="32"/>
    </row>
    <row r="26" spans="1:30" ht="39.950000000000003" customHeight="1">
      <c r="A26" s="103"/>
      <c r="B26" s="105"/>
      <c r="C26" s="69">
        <v>30</v>
      </c>
      <c r="D26" s="70" t="s">
        <v>92</v>
      </c>
      <c r="E26" s="71" t="s">
        <v>55</v>
      </c>
      <c r="F26" s="71" t="s">
        <v>61</v>
      </c>
      <c r="G26" s="72" t="s">
        <v>67</v>
      </c>
      <c r="H26" s="72" t="s">
        <v>68</v>
      </c>
      <c r="I26" s="73">
        <v>61588.56</v>
      </c>
      <c r="J26" s="19"/>
      <c r="K26" s="25">
        <f t="shared" si="0"/>
        <v>0</v>
      </c>
      <c r="L26" s="26" t="str">
        <f t="shared" si="1"/>
        <v>OK</v>
      </c>
      <c r="M26" s="62"/>
      <c r="N26" s="62"/>
      <c r="O26" s="62"/>
      <c r="P26" s="62"/>
      <c r="Q26" s="62"/>
      <c r="R26" s="62"/>
      <c r="S26" s="18"/>
      <c r="T26" s="18"/>
      <c r="U26" s="18"/>
      <c r="V26" s="18"/>
      <c r="W26" s="18"/>
      <c r="X26" s="18"/>
      <c r="Y26" s="32"/>
      <c r="Z26" s="32"/>
      <c r="AA26" s="32"/>
      <c r="AB26" s="32"/>
      <c r="AC26" s="32"/>
      <c r="AD26" s="32"/>
    </row>
    <row r="27" spans="1:30" ht="39.950000000000003" customHeight="1">
      <c r="A27" s="103"/>
      <c r="B27" s="106"/>
      <c r="C27" s="69">
        <v>31</v>
      </c>
      <c r="D27" s="70" t="s">
        <v>93</v>
      </c>
      <c r="E27" s="71" t="s">
        <v>55</v>
      </c>
      <c r="F27" s="71" t="s">
        <v>62</v>
      </c>
      <c r="G27" s="72" t="s">
        <v>66</v>
      </c>
      <c r="H27" s="72" t="s">
        <v>69</v>
      </c>
      <c r="I27" s="73">
        <v>22359.78</v>
      </c>
      <c r="J27" s="19"/>
      <c r="K27" s="25">
        <f t="shared" si="0"/>
        <v>0</v>
      </c>
      <c r="L27" s="26" t="str">
        <f t="shared" si="1"/>
        <v>OK</v>
      </c>
      <c r="M27" s="62"/>
      <c r="N27" s="62"/>
      <c r="O27" s="62"/>
      <c r="P27" s="62"/>
      <c r="Q27" s="62"/>
      <c r="R27" s="62"/>
      <c r="S27" s="18"/>
      <c r="T27" s="18"/>
      <c r="U27" s="18"/>
      <c r="V27" s="18"/>
      <c r="W27" s="18"/>
      <c r="X27" s="18"/>
      <c r="Y27" s="32"/>
      <c r="Z27" s="32"/>
      <c r="AA27" s="32"/>
      <c r="AB27" s="32"/>
      <c r="AC27" s="32"/>
      <c r="AD27" s="32"/>
    </row>
    <row r="28" spans="1:30" ht="39.950000000000003" customHeight="1">
      <c r="A28" s="107">
        <v>9</v>
      </c>
      <c r="B28" s="108" t="s">
        <v>34</v>
      </c>
      <c r="C28" s="55">
        <v>32</v>
      </c>
      <c r="D28" s="58" t="s">
        <v>94</v>
      </c>
      <c r="E28" s="57" t="s">
        <v>55</v>
      </c>
      <c r="F28" s="57" t="s">
        <v>63</v>
      </c>
      <c r="G28" s="33" t="s">
        <v>12</v>
      </c>
      <c r="H28" s="33" t="s">
        <v>25</v>
      </c>
      <c r="I28" s="60">
        <v>6318.89</v>
      </c>
      <c r="J28" s="19"/>
      <c r="K28" s="25">
        <f t="shared" si="0"/>
        <v>0</v>
      </c>
      <c r="L28" s="26" t="str">
        <f t="shared" si="1"/>
        <v>OK</v>
      </c>
      <c r="M28" s="62"/>
      <c r="N28" s="62"/>
      <c r="O28" s="62"/>
      <c r="P28" s="62"/>
      <c r="Q28" s="62"/>
      <c r="R28" s="62"/>
      <c r="S28" s="18"/>
      <c r="T28" s="18"/>
      <c r="U28" s="18"/>
      <c r="V28" s="18"/>
      <c r="W28" s="18"/>
      <c r="X28" s="18"/>
      <c r="Y28" s="32"/>
      <c r="Z28" s="32"/>
      <c r="AA28" s="32"/>
      <c r="AB28" s="32"/>
      <c r="AC28" s="32"/>
      <c r="AD28" s="32"/>
    </row>
    <row r="29" spans="1:30" ht="39.950000000000003" customHeight="1">
      <c r="A29" s="107"/>
      <c r="B29" s="109"/>
      <c r="C29" s="55">
        <v>33</v>
      </c>
      <c r="D29" s="58" t="s">
        <v>95</v>
      </c>
      <c r="E29" s="57" t="s">
        <v>55</v>
      </c>
      <c r="F29" s="57" t="s">
        <v>64</v>
      </c>
      <c r="G29" s="33" t="s">
        <v>12</v>
      </c>
      <c r="H29" s="33" t="s">
        <v>26</v>
      </c>
      <c r="I29" s="60">
        <v>580.79</v>
      </c>
      <c r="J29" s="19"/>
      <c r="K29" s="25">
        <f t="shared" si="0"/>
        <v>0</v>
      </c>
      <c r="L29" s="26" t="str">
        <f t="shared" si="1"/>
        <v>OK</v>
      </c>
      <c r="M29" s="62"/>
      <c r="N29" s="62"/>
      <c r="O29" s="62"/>
      <c r="P29" s="62"/>
      <c r="Q29" s="62"/>
      <c r="R29" s="62"/>
      <c r="S29" s="18"/>
      <c r="T29" s="18"/>
      <c r="U29" s="18"/>
      <c r="V29" s="18"/>
      <c r="W29" s="18"/>
      <c r="X29" s="18"/>
      <c r="Y29" s="32"/>
      <c r="Z29" s="32"/>
      <c r="AA29" s="32"/>
      <c r="AB29" s="32"/>
      <c r="AC29" s="32"/>
      <c r="AD29" s="32"/>
    </row>
    <row r="30" spans="1:30" ht="39.950000000000003" customHeight="1">
      <c r="A30" s="107"/>
      <c r="B30" s="110"/>
      <c r="C30" s="55">
        <v>34</v>
      </c>
      <c r="D30" s="58" t="s">
        <v>96</v>
      </c>
      <c r="E30" s="57" t="s">
        <v>55</v>
      </c>
      <c r="F30" s="57" t="s">
        <v>65</v>
      </c>
      <c r="G30" s="33" t="s">
        <v>66</v>
      </c>
      <c r="H30" s="33" t="s">
        <v>69</v>
      </c>
      <c r="I30" s="60">
        <v>1115.93</v>
      </c>
      <c r="J30" s="19"/>
      <c r="K30" s="25">
        <f t="shared" si="0"/>
        <v>0</v>
      </c>
      <c r="L30" s="26" t="str">
        <f t="shared" si="1"/>
        <v>OK</v>
      </c>
      <c r="M30" s="62"/>
      <c r="N30" s="62"/>
      <c r="O30" s="62"/>
      <c r="P30" s="62"/>
      <c r="Q30" s="62"/>
      <c r="R30" s="62"/>
      <c r="S30" s="18"/>
      <c r="T30" s="18"/>
      <c r="U30" s="18"/>
      <c r="V30" s="18"/>
      <c r="W30" s="18"/>
      <c r="X30" s="18"/>
      <c r="Y30" s="32"/>
      <c r="Z30" s="32"/>
      <c r="AA30" s="32"/>
      <c r="AB30" s="32"/>
      <c r="AC30" s="32"/>
      <c r="AD30" s="32"/>
    </row>
    <row r="31" spans="1:30" ht="39.950000000000003" customHeight="1">
      <c r="I31" s="61">
        <f>SUM(I4:I30)</f>
        <v>268464.88999999996</v>
      </c>
      <c r="M31" s="63">
        <f>SUMPRODUCT(I4:I30,M4:M30)</f>
        <v>11164</v>
      </c>
      <c r="N31" s="63">
        <f>SUMPRODUCT(I4:I30,N4:N30)</f>
        <v>0</v>
      </c>
      <c r="O31" s="63">
        <f>SUMPRODUCT(I4:I30,O4:O30)</f>
        <v>0</v>
      </c>
      <c r="P31" s="63">
        <f>SUMPRODUCT(I4:I30,P4:P30)</f>
        <v>0</v>
      </c>
      <c r="Q31" s="63">
        <f>SUMPRODUCT(I4:I30,Q4:Q30)</f>
        <v>0</v>
      </c>
      <c r="R31" s="63">
        <f>SUMPRODUCT(I4:I30,R4:R30)</f>
        <v>0</v>
      </c>
    </row>
  </sheetData>
  <mergeCells count="30">
    <mergeCell ref="AD1:AD2"/>
    <mergeCell ref="A2:L2"/>
    <mergeCell ref="A4:A13"/>
    <mergeCell ref="B4:B13"/>
    <mergeCell ref="A14:A18"/>
    <mergeCell ref="B14:B18"/>
    <mergeCell ref="AB1:AB2"/>
    <mergeCell ref="AC1:AC2"/>
    <mergeCell ref="AA1:AA2"/>
    <mergeCell ref="V1:V2"/>
    <mergeCell ref="W1:W2"/>
    <mergeCell ref="X1:X2"/>
    <mergeCell ref="Y1:Y2"/>
    <mergeCell ref="Z1:Z2"/>
    <mergeCell ref="A21:A27"/>
    <mergeCell ref="B21:B27"/>
    <mergeCell ref="A28:A30"/>
    <mergeCell ref="B28:B30"/>
    <mergeCell ref="U1:U2"/>
    <mergeCell ref="R1:R2"/>
    <mergeCell ref="A1:C1"/>
    <mergeCell ref="D1:I1"/>
    <mergeCell ref="J1:L1"/>
    <mergeCell ref="T1:T2"/>
    <mergeCell ref="S1:S2"/>
    <mergeCell ref="M1:M2"/>
    <mergeCell ref="N1:N2"/>
    <mergeCell ref="O1:O2"/>
    <mergeCell ref="P1:P2"/>
    <mergeCell ref="Q1:Q2"/>
  </mergeCells>
  <conditionalFormatting sqref="N4:X30">
    <cfRule type="cellIs" dxfId="51" priority="4" stopIfTrue="1" operator="greaterThan">
      <formula>0</formula>
    </cfRule>
    <cfRule type="cellIs" dxfId="50" priority="5" stopIfTrue="1" operator="greaterThan">
      <formula>0</formula>
    </cfRule>
    <cfRule type="cellIs" dxfId="49" priority="6" stopIfTrue="1" operator="greaterThan">
      <formula>0</formula>
    </cfRule>
  </conditionalFormatting>
  <conditionalFormatting sqref="M4:M30">
    <cfRule type="cellIs" dxfId="48" priority="1" stopIfTrue="1" operator="greaterThan">
      <formula>0</formula>
    </cfRule>
    <cfRule type="cellIs" dxfId="47" priority="2" stopIfTrue="1" operator="greaterThan">
      <formula>0</formula>
    </cfRule>
    <cfRule type="cellIs" dxfId="46" priority="3" stopIfTrue="1" operator="greaterThan">
      <formula>0</formula>
    </cfRule>
  </conditionalFormatting>
  <hyperlinks>
    <hyperlink ref="D577" r:id="rId1" display="https://www.havan.com.br/mangueira-para-gas-de-cozinha-glp-1-20m-durin-05207.html" xr:uid="{576FD676-4C75-4ED2-9C86-E0018B4D121D}"/>
  </hyperlink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649"/>
  <sheetViews>
    <sheetView zoomScale="70" zoomScaleNormal="70" workbookViewId="0">
      <selection activeCell="M7" sqref="M7"/>
    </sheetView>
  </sheetViews>
  <sheetFormatPr defaultColWidth="9.7109375" defaultRowHeight="26.25"/>
  <cols>
    <col min="1" max="1" width="7" style="35" customWidth="1"/>
    <col min="2" max="2" width="38.5703125" style="1" customWidth="1"/>
    <col min="3" max="3" width="9.5703125" style="34" customWidth="1"/>
    <col min="4" max="4" width="55.28515625" style="42" customWidth="1"/>
    <col min="5" max="6" width="19.42578125" style="43" customWidth="1"/>
    <col min="7" max="7" width="10" style="1" customWidth="1"/>
    <col min="8" max="8" width="16.7109375" style="1" customWidth="1"/>
    <col min="9" max="9" width="14.85546875" style="29" bestFit="1" customWidth="1"/>
    <col min="10" max="10" width="13.85546875" style="4" customWidth="1"/>
    <col min="11" max="11" width="13.28515625" style="28" customWidth="1"/>
    <col min="12" max="12" width="12.5703125" style="5" customWidth="1"/>
    <col min="13" max="24" width="13.7109375" style="6" customWidth="1"/>
    <col min="25" max="30" width="13.7109375" style="2" customWidth="1"/>
    <col min="31" max="16384" width="9.7109375" style="2"/>
  </cols>
  <sheetData>
    <row r="1" spans="1:30" ht="39.950000000000003" customHeight="1">
      <c r="A1" s="101" t="s">
        <v>28</v>
      </c>
      <c r="B1" s="101"/>
      <c r="C1" s="101"/>
      <c r="D1" s="101" t="s">
        <v>30</v>
      </c>
      <c r="E1" s="101"/>
      <c r="F1" s="101"/>
      <c r="G1" s="101"/>
      <c r="H1" s="101"/>
      <c r="I1" s="101"/>
      <c r="J1" s="101" t="s">
        <v>29</v>
      </c>
      <c r="K1" s="101"/>
      <c r="L1" s="101"/>
      <c r="M1" s="99" t="s">
        <v>105</v>
      </c>
      <c r="N1" s="99" t="s">
        <v>27</v>
      </c>
      <c r="O1" s="99" t="s">
        <v>27</v>
      </c>
      <c r="P1" s="99" t="s">
        <v>27</v>
      </c>
      <c r="Q1" s="99" t="s">
        <v>27</v>
      </c>
      <c r="R1" s="99" t="s">
        <v>27</v>
      </c>
      <c r="S1" s="99" t="s">
        <v>27</v>
      </c>
      <c r="T1" s="99" t="s">
        <v>27</v>
      </c>
      <c r="U1" s="99" t="s">
        <v>27</v>
      </c>
      <c r="V1" s="99" t="s">
        <v>27</v>
      </c>
      <c r="W1" s="99" t="s">
        <v>27</v>
      </c>
      <c r="X1" s="99" t="s">
        <v>27</v>
      </c>
      <c r="Y1" s="99" t="s">
        <v>27</v>
      </c>
      <c r="Z1" s="99" t="s">
        <v>27</v>
      </c>
      <c r="AA1" s="99" t="s">
        <v>27</v>
      </c>
      <c r="AB1" s="99" t="s">
        <v>27</v>
      </c>
      <c r="AC1" s="99" t="s">
        <v>27</v>
      </c>
      <c r="AD1" s="99" t="s">
        <v>27</v>
      </c>
    </row>
    <row r="2" spans="1:30" ht="39.950000000000003" customHeight="1">
      <c r="A2" s="101" t="s">
        <v>14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</row>
    <row r="3" spans="1:30" s="3" customFormat="1" ht="57" customHeight="1">
      <c r="A3" s="36" t="s">
        <v>21</v>
      </c>
      <c r="B3" s="38" t="s">
        <v>15</v>
      </c>
      <c r="C3" s="37" t="s">
        <v>22</v>
      </c>
      <c r="D3" s="37" t="s">
        <v>16</v>
      </c>
      <c r="E3" s="37" t="s">
        <v>17</v>
      </c>
      <c r="F3" s="37" t="s">
        <v>35</v>
      </c>
      <c r="G3" s="38" t="s">
        <v>3</v>
      </c>
      <c r="H3" s="38" t="s">
        <v>18</v>
      </c>
      <c r="I3" s="39" t="s">
        <v>23</v>
      </c>
      <c r="J3" s="38" t="s">
        <v>24</v>
      </c>
      <c r="K3" s="44" t="s">
        <v>0</v>
      </c>
      <c r="L3" s="45" t="s">
        <v>2</v>
      </c>
      <c r="M3" s="74">
        <v>44459</v>
      </c>
      <c r="N3" s="24" t="s">
        <v>1</v>
      </c>
      <c r="O3" s="24" t="s">
        <v>1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</row>
    <row r="4" spans="1:30" ht="39.950000000000003" customHeight="1">
      <c r="A4" s="114">
        <v>1</v>
      </c>
      <c r="B4" s="111" t="s">
        <v>31</v>
      </c>
      <c r="C4" s="52">
        <v>1</v>
      </c>
      <c r="D4" s="53" t="s">
        <v>70</v>
      </c>
      <c r="E4" s="54" t="s">
        <v>36</v>
      </c>
      <c r="F4" s="54" t="s">
        <v>37</v>
      </c>
      <c r="G4" s="40" t="s">
        <v>12</v>
      </c>
      <c r="H4" s="40" t="s">
        <v>25</v>
      </c>
      <c r="I4" s="59">
        <v>4500</v>
      </c>
      <c r="J4" s="19"/>
      <c r="K4" s="25">
        <f t="shared" ref="K4:K30" si="0">J4-(SUM(M4:AD4))</f>
        <v>0</v>
      </c>
      <c r="L4" s="26" t="str">
        <f t="shared" ref="L4:L30" si="1">IF(K4&lt;0,"ATENÇÃO","OK")</f>
        <v>OK</v>
      </c>
      <c r="M4" s="62"/>
      <c r="N4" s="62"/>
      <c r="O4" s="62"/>
      <c r="P4" s="62"/>
      <c r="Q4" s="62"/>
      <c r="R4" s="62"/>
      <c r="S4" s="18"/>
      <c r="T4" s="18"/>
      <c r="U4" s="18"/>
      <c r="V4" s="18"/>
      <c r="W4" s="18"/>
      <c r="X4" s="18"/>
      <c r="Y4" s="32"/>
      <c r="Z4" s="32"/>
      <c r="AA4" s="32"/>
      <c r="AB4" s="32"/>
      <c r="AC4" s="32"/>
      <c r="AD4" s="32"/>
    </row>
    <row r="5" spans="1:30" ht="39.950000000000003" customHeight="1">
      <c r="A5" s="114"/>
      <c r="B5" s="112"/>
      <c r="C5" s="52">
        <v>2</v>
      </c>
      <c r="D5" s="53" t="s">
        <v>71</v>
      </c>
      <c r="E5" s="54" t="s">
        <v>36</v>
      </c>
      <c r="F5" s="54" t="s">
        <v>38</v>
      </c>
      <c r="G5" s="40" t="s">
        <v>12</v>
      </c>
      <c r="H5" s="40" t="s">
        <v>25</v>
      </c>
      <c r="I5" s="59">
        <v>17250</v>
      </c>
      <c r="J5" s="19"/>
      <c r="K5" s="25">
        <f t="shared" si="0"/>
        <v>0</v>
      </c>
      <c r="L5" s="26" t="str">
        <f t="shared" si="1"/>
        <v>OK</v>
      </c>
      <c r="M5" s="62"/>
      <c r="N5" s="62"/>
      <c r="O5" s="62"/>
      <c r="P5" s="62"/>
      <c r="Q5" s="62"/>
      <c r="R5" s="62"/>
      <c r="S5" s="18"/>
      <c r="T5" s="18"/>
      <c r="U5" s="18"/>
      <c r="V5" s="18"/>
      <c r="W5" s="18"/>
      <c r="X5" s="18"/>
      <c r="Y5" s="32"/>
      <c r="Z5" s="32"/>
      <c r="AA5" s="32"/>
      <c r="AB5" s="32"/>
      <c r="AC5" s="32"/>
      <c r="AD5" s="32"/>
    </row>
    <row r="6" spans="1:30" ht="39.950000000000003" customHeight="1">
      <c r="A6" s="114"/>
      <c r="B6" s="112"/>
      <c r="C6" s="52">
        <v>3</v>
      </c>
      <c r="D6" s="53" t="s">
        <v>72</v>
      </c>
      <c r="E6" s="54" t="s">
        <v>36</v>
      </c>
      <c r="F6" s="54" t="s">
        <v>39</v>
      </c>
      <c r="G6" s="40" t="s">
        <v>12</v>
      </c>
      <c r="H6" s="40" t="s">
        <v>25</v>
      </c>
      <c r="I6" s="59">
        <v>9900</v>
      </c>
      <c r="J6" s="19"/>
      <c r="K6" s="25">
        <f t="shared" si="0"/>
        <v>0</v>
      </c>
      <c r="L6" s="26" t="str">
        <f t="shared" si="1"/>
        <v>OK</v>
      </c>
      <c r="M6" s="62"/>
      <c r="N6" s="62"/>
      <c r="O6" s="62"/>
      <c r="P6" s="62"/>
      <c r="Q6" s="62"/>
      <c r="R6" s="62"/>
      <c r="S6" s="18"/>
      <c r="T6" s="18"/>
      <c r="U6" s="18"/>
      <c r="V6" s="18"/>
      <c r="W6" s="18"/>
      <c r="X6" s="18"/>
      <c r="Y6" s="32"/>
      <c r="Z6" s="32"/>
      <c r="AA6" s="32"/>
      <c r="AB6" s="32"/>
      <c r="AC6" s="32"/>
      <c r="AD6" s="32"/>
    </row>
    <row r="7" spans="1:30" ht="39.950000000000003" customHeight="1">
      <c r="A7" s="114"/>
      <c r="B7" s="112"/>
      <c r="C7" s="52">
        <v>4</v>
      </c>
      <c r="D7" s="53" t="s">
        <v>73</v>
      </c>
      <c r="E7" s="54" t="s">
        <v>36</v>
      </c>
      <c r="F7" s="54" t="s">
        <v>40</v>
      </c>
      <c r="G7" s="40" t="s">
        <v>12</v>
      </c>
      <c r="H7" s="40" t="s">
        <v>25</v>
      </c>
      <c r="I7" s="59">
        <v>9950</v>
      </c>
      <c r="J7" s="19">
        <v>1</v>
      </c>
      <c r="K7" s="25">
        <f t="shared" si="0"/>
        <v>0</v>
      </c>
      <c r="L7" s="26" t="str">
        <f t="shared" si="1"/>
        <v>OK</v>
      </c>
      <c r="M7" s="62">
        <v>1</v>
      </c>
      <c r="N7" s="62"/>
      <c r="O7" s="62"/>
      <c r="P7" s="62"/>
      <c r="Q7" s="62"/>
      <c r="R7" s="62"/>
      <c r="S7" s="18"/>
      <c r="T7" s="18"/>
      <c r="U7" s="18"/>
      <c r="V7" s="18"/>
      <c r="W7" s="18"/>
      <c r="X7" s="18"/>
      <c r="Y7" s="32"/>
      <c r="Z7" s="32"/>
      <c r="AA7" s="32"/>
      <c r="AB7" s="32"/>
      <c r="AC7" s="32"/>
      <c r="AD7" s="32"/>
    </row>
    <row r="8" spans="1:30" ht="39.950000000000003" customHeight="1">
      <c r="A8" s="114"/>
      <c r="B8" s="112"/>
      <c r="C8" s="52">
        <v>5</v>
      </c>
      <c r="D8" s="53" t="s">
        <v>74</v>
      </c>
      <c r="E8" s="54" t="s">
        <v>36</v>
      </c>
      <c r="F8" s="54" t="s">
        <v>41</v>
      </c>
      <c r="G8" s="40" t="s">
        <v>12</v>
      </c>
      <c r="H8" s="40" t="s">
        <v>25</v>
      </c>
      <c r="I8" s="59">
        <v>38000</v>
      </c>
      <c r="J8" s="19"/>
      <c r="K8" s="25">
        <f t="shared" si="0"/>
        <v>0</v>
      </c>
      <c r="L8" s="26" t="str">
        <f t="shared" si="1"/>
        <v>OK</v>
      </c>
      <c r="M8" s="62"/>
      <c r="N8" s="62"/>
      <c r="O8" s="62"/>
      <c r="P8" s="62"/>
      <c r="Q8" s="62"/>
      <c r="R8" s="62"/>
      <c r="S8" s="18"/>
      <c r="T8" s="18"/>
      <c r="U8" s="18"/>
      <c r="V8" s="18"/>
      <c r="W8" s="18"/>
      <c r="X8" s="18"/>
      <c r="Y8" s="32"/>
      <c r="Z8" s="32"/>
      <c r="AA8" s="32"/>
      <c r="AB8" s="32"/>
      <c r="AC8" s="32"/>
      <c r="AD8" s="32"/>
    </row>
    <row r="9" spans="1:30" ht="39.950000000000003" customHeight="1">
      <c r="A9" s="114"/>
      <c r="B9" s="112"/>
      <c r="C9" s="52">
        <v>6</v>
      </c>
      <c r="D9" s="53" t="s">
        <v>75</v>
      </c>
      <c r="E9" s="54" t="s">
        <v>36</v>
      </c>
      <c r="F9" s="54" t="s">
        <v>42</v>
      </c>
      <c r="G9" s="40" t="s">
        <v>12</v>
      </c>
      <c r="H9" s="40" t="s">
        <v>25</v>
      </c>
      <c r="I9" s="59">
        <v>12226.29</v>
      </c>
      <c r="J9" s="19"/>
      <c r="K9" s="25">
        <f t="shared" si="0"/>
        <v>0</v>
      </c>
      <c r="L9" s="26" t="str">
        <f t="shared" si="1"/>
        <v>OK</v>
      </c>
      <c r="M9" s="62"/>
      <c r="N9" s="62"/>
      <c r="O9" s="62"/>
      <c r="P9" s="62"/>
      <c r="Q9" s="62"/>
      <c r="R9" s="62"/>
      <c r="S9" s="18"/>
      <c r="T9" s="18"/>
      <c r="U9" s="18"/>
      <c r="V9" s="18"/>
      <c r="W9" s="18"/>
      <c r="X9" s="18"/>
      <c r="Y9" s="32"/>
      <c r="Z9" s="32"/>
      <c r="AA9" s="32"/>
      <c r="AB9" s="32"/>
      <c r="AC9" s="32"/>
      <c r="AD9" s="32"/>
    </row>
    <row r="10" spans="1:30" ht="39.950000000000003" customHeight="1">
      <c r="A10" s="114"/>
      <c r="B10" s="112"/>
      <c r="C10" s="52">
        <v>7</v>
      </c>
      <c r="D10" s="53" t="s">
        <v>76</v>
      </c>
      <c r="E10" s="54" t="s">
        <v>36</v>
      </c>
      <c r="F10" s="54" t="s">
        <v>43</v>
      </c>
      <c r="G10" s="40" t="s">
        <v>12</v>
      </c>
      <c r="H10" s="40" t="s">
        <v>26</v>
      </c>
      <c r="I10" s="59">
        <v>1214</v>
      </c>
      <c r="J10" s="19"/>
      <c r="K10" s="25">
        <f t="shared" si="0"/>
        <v>0</v>
      </c>
      <c r="L10" s="26" t="str">
        <f t="shared" si="1"/>
        <v>OK</v>
      </c>
      <c r="M10" s="62"/>
      <c r="N10" s="62"/>
      <c r="O10" s="62"/>
      <c r="P10" s="62"/>
      <c r="Q10" s="62"/>
      <c r="R10" s="62"/>
      <c r="S10" s="18"/>
      <c r="T10" s="18"/>
      <c r="U10" s="18"/>
      <c r="V10" s="18"/>
      <c r="W10" s="18"/>
      <c r="X10" s="18"/>
      <c r="Y10" s="32"/>
      <c r="Z10" s="32"/>
      <c r="AA10" s="32"/>
      <c r="AB10" s="32"/>
      <c r="AC10" s="32"/>
      <c r="AD10" s="32"/>
    </row>
    <row r="11" spans="1:30" ht="39.950000000000003" customHeight="1">
      <c r="A11" s="114"/>
      <c r="B11" s="112"/>
      <c r="C11" s="52">
        <v>8</v>
      </c>
      <c r="D11" s="53" t="s">
        <v>77</v>
      </c>
      <c r="E11" s="54" t="s">
        <v>36</v>
      </c>
      <c r="F11" s="54" t="s">
        <v>43</v>
      </c>
      <c r="G11" s="40" t="s">
        <v>12</v>
      </c>
      <c r="H11" s="40" t="s">
        <v>26</v>
      </c>
      <c r="I11" s="59">
        <v>1214</v>
      </c>
      <c r="J11" s="19">
        <v>1</v>
      </c>
      <c r="K11" s="25">
        <f t="shared" si="0"/>
        <v>0</v>
      </c>
      <c r="L11" s="26" t="str">
        <f t="shared" si="1"/>
        <v>OK</v>
      </c>
      <c r="M11" s="62">
        <v>1</v>
      </c>
      <c r="N11" s="62"/>
      <c r="O11" s="62"/>
      <c r="P11" s="62"/>
      <c r="Q11" s="62"/>
      <c r="R11" s="62"/>
      <c r="S11" s="18"/>
      <c r="T11" s="18"/>
      <c r="U11" s="18"/>
      <c r="V11" s="18"/>
      <c r="W11" s="18"/>
      <c r="X11" s="18"/>
      <c r="Y11" s="32"/>
      <c r="Z11" s="32"/>
      <c r="AA11" s="32"/>
      <c r="AB11" s="32"/>
      <c r="AC11" s="32"/>
      <c r="AD11" s="32"/>
    </row>
    <row r="12" spans="1:30" ht="39.950000000000003" customHeight="1">
      <c r="A12" s="114"/>
      <c r="B12" s="112"/>
      <c r="C12" s="52">
        <v>9</v>
      </c>
      <c r="D12" s="53" t="s">
        <v>78</v>
      </c>
      <c r="E12" s="54" t="s">
        <v>36</v>
      </c>
      <c r="F12" s="54" t="s">
        <v>44</v>
      </c>
      <c r="G12" s="40" t="s">
        <v>12</v>
      </c>
      <c r="H12" s="40" t="s">
        <v>26</v>
      </c>
      <c r="I12" s="59">
        <v>4320.8599999999997</v>
      </c>
      <c r="J12" s="19"/>
      <c r="K12" s="25">
        <f t="shared" si="0"/>
        <v>0</v>
      </c>
      <c r="L12" s="26" t="str">
        <f t="shared" si="1"/>
        <v>OK</v>
      </c>
      <c r="M12" s="62"/>
      <c r="N12" s="62"/>
      <c r="O12" s="62"/>
      <c r="P12" s="62"/>
      <c r="Q12" s="62"/>
      <c r="R12" s="62"/>
      <c r="S12" s="18"/>
      <c r="T12" s="18"/>
      <c r="U12" s="18"/>
      <c r="V12" s="18"/>
      <c r="W12" s="18"/>
      <c r="X12" s="18"/>
      <c r="Y12" s="32"/>
      <c r="Z12" s="32"/>
      <c r="AA12" s="32"/>
      <c r="AB12" s="32"/>
      <c r="AC12" s="32"/>
      <c r="AD12" s="32"/>
    </row>
    <row r="13" spans="1:30" ht="39.950000000000003" customHeight="1">
      <c r="A13" s="114"/>
      <c r="B13" s="113"/>
      <c r="C13" s="52">
        <v>10</v>
      </c>
      <c r="D13" s="53" t="s">
        <v>79</v>
      </c>
      <c r="E13" s="54" t="s">
        <v>36</v>
      </c>
      <c r="F13" s="54" t="s">
        <v>45</v>
      </c>
      <c r="G13" s="40" t="s">
        <v>12</v>
      </c>
      <c r="H13" s="40" t="s">
        <v>26</v>
      </c>
      <c r="I13" s="59">
        <v>5450</v>
      </c>
      <c r="J13" s="19"/>
      <c r="K13" s="25">
        <f t="shared" si="0"/>
        <v>0</v>
      </c>
      <c r="L13" s="26" t="str">
        <f t="shared" si="1"/>
        <v>OK</v>
      </c>
      <c r="M13" s="62"/>
      <c r="N13" s="62"/>
      <c r="O13" s="62"/>
      <c r="P13" s="62"/>
      <c r="Q13" s="62"/>
      <c r="R13" s="62"/>
      <c r="S13" s="18"/>
      <c r="T13" s="18"/>
      <c r="U13" s="18"/>
      <c r="V13" s="18"/>
      <c r="W13" s="18"/>
      <c r="X13" s="18"/>
      <c r="Y13" s="32"/>
      <c r="Z13" s="32"/>
      <c r="AA13" s="32"/>
      <c r="AB13" s="32"/>
      <c r="AC13" s="32"/>
      <c r="AD13" s="32"/>
    </row>
    <row r="14" spans="1:30" ht="39.950000000000003" customHeight="1">
      <c r="A14" s="107">
        <v>2</v>
      </c>
      <c r="B14" s="108" t="s">
        <v>32</v>
      </c>
      <c r="C14" s="51">
        <v>11</v>
      </c>
      <c r="D14" s="56" t="s">
        <v>80</v>
      </c>
      <c r="E14" s="57" t="s">
        <v>46</v>
      </c>
      <c r="F14" s="57" t="s">
        <v>47</v>
      </c>
      <c r="G14" s="33" t="s">
        <v>12</v>
      </c>
      <c r="H14" s="33" t="s">
        <v>26</v>
      </c>
      <c r="I14" s="60">
        <v>173.45</v>
      </c>
      <c r="J14" s="19"/>
      <c r="K14" s="25">
        <f t="shared" si="0"/>
        <v>0</v>
      </c>
      <c r="L14" s="26" t="str">
        <f t="shared" si="1"/>
        <v>OK</v>
      </c>
      <c r="M14" s="62"/>
      <c r="N14" s="62"/>
      <c r="O14" s="62"/>
      <c r="P14" s="62"/>
      <c r="Q14" s="62"/>
      <c r="R14" s="62"/>
      <c r="S14" s="18"/>
      <c r="T14" s="18"/>
      <c r="U14" s="18"/>
      <c r="V14" s="18"/>
      <c r="W14" s="18"/>
      <c r="X14" s="18"/>
      <c r="Y14" s="32"/>
      <c r="Z14" s="32"/>
      <c r="AA14" s="32"/>
      <c r="AB14" s="32"/>
      <c r="AC14" s="32"/>
      <c r="AD14" s="32"/>
    </row>
    <row r="15" spans="1:30" ht="39.950000000000003" customHeight="1">
      <c r="A15" s="107"/>
      <c r="B15" s="109"/>
      <c r="C15" s="51">
        <v>12</v>
      </c>
      <c r="D15" s="56" t="s">
        <v>81</v>
      </c>
      <c r="E15" s="57" t="s">
        <v>46</v>
      </c>
      <c r="F15" s="57" t="s">
        <v>48</v>
      </c>
      <c r="G15" s="33" t="s">
        <v>12</v>
      </c>
      <c r="H15" s="33" t="s">
        <v>26</v>
      </c>
      <c r="I15" s="60">
        <v>166</v>
      </c>
      <c r="J15" s="19"/>
      <c r="K15" s="25">
        <f t="shared" si="0"/>
        <v>0</v>
      </c>
      <c r="L15" s="26" t="str">
        <f t="shared" si="1"/>
        <v>OK</v>
      </c>
      <c r="M15" s="62"/>
      <c r="N15" s="62"/>
      <c r="O15" s="62"/>
      <c r="P15" s="62"/>
      <c r="Q15" s="62"/>
      <c r="R15" s="62"/>
      <c r="S15" s="18"/>
      <c r="T15" s="18"/>
      <c r="U15" s="18"/>
      <c r="V15" s="18"/>
      <c r="W15" s="18"/>
      <c r="X15" s="18"/>
      <c r="Y15" s="32"/>
      <c r="Z15" s="32"/>
      <c r="AA15" s="32"/>
      <c r="AB15" s="32"/>
      <c r="AC15" s="32"/>
      <c r="AD15" s="32"/>
    </row>
    <row r="16" spans="1:30" ht="39.950000000000003" customHeight="1">
      <c r="A16" s="107"/>
      <c r="B16" s="109"/>
      <c r="C16" s="51">
        <v>13</v>
      </c>
      <c r="D16" s="56" t="s">
        <v>82</v>
      </c>
      <c r="E16" s="57" t="s">
        <v>46</v>
      </c>
      <c r="F16" s="57" t="s">
        <v>49</v>
      </c>
      <c r="G16" s="33" t="s">
        <v>12</v>
      </c>
      <c r="H16" s="33" t="s">
        <v>26</v>
      </c>
      <c r="I16" s="60">
        <v>183.6</v>
      </c>
      <c r="J16" s="19"/>
      <c r="K16" s="25">
        <f t="shared" si="0"/>
        <v>0</v>
      </c>
      <c r="L16" s="26" t="str">
        <f t="shared" si="1"/>
        <v>OK</v>
      </c>
      <c r="M16" s="62"/>
      <c r="N16" s="62"/>
      <c r="O16" s="62"/>
      <c r="P16" s="62"/>
      <c r="Q16" s="62"/>
      <c r="R16" s="62"/>
      <c r="S16" s="18"/>
      <c r="T16" s="18"/>
      <c r="U16" s="18"/>
      <c r="V16" s="18"/>
      <c r="W16" s="18"/>
      <c r="X16" s="18"/>
      <c r="Y16" s="32"/>
      <c r="Z16" s="32"/>
      <c r="AA16" s="32"/>
      <c r="AB16" s="32"/>
      <c r="AC16" s="32"/>
      <c r="AD16" s="32"/>
    </row>
    <row r="17" spans="1:30" ht="39.950000000000003" customHeight="1">
      <c r="A17" s="107"/>
      <c r="B17" s="109"/>
      <c r="C17" s="51">
        <v>14</v>
      </c>
      <c r="D17" s="56" t="s">
        <v>83</v>
      </c>
      <c r="E17" s="57" t="s">
        <v>46</v>
      </c>
      <c r="F17" s="57" t="s">
        <v>50</v>
      </c>
      <c r="G17" s="33" t="s">
        <v>12</v>
      </c>
      <c r="H17" s="33" t="s">
        <v>26</v>
      </c>
      <c r="I17" s="60">
        <v>430</v>
      </c>
      <c r="J17" s="19"/>
      <c r="K17" s="25">
        <f t="shared" si="0"/>
        <v>0</v>
      </c>
      <c r="L17" s="26" t="str">
        <f t="shared" si="1"/>
        <v>OK</v>
      </c>
      <c r="M17" s="62"/>
      <c r="N17" s="62"/>
      <c r="O17" s="62"/>
      <c r="P17" s="62"/>
      <c r="Q17" s="62"/>
      <c r="R17" s="62"/>
      <c r="S17" s="18"/>
      <c r="T17" s="18"/>
      <c r="U17" s="18"/>
      <c r="V17" s="18"/>
      <c r="W17" s="18"/>
      <c r="X17" s="18"/>
      <c r="Y17" s="32"/>
      <c r="Z17" s="32"/>
      <c r="AA17" s="32"/>
      <c r="AB17" s="32"/>
      <c r="AC17" s="32"/>
      <c r="AD17" s="32"/>
    </row>
    <row r="18" spans="1:30" ht="39.950000000000003" customHeight="1">
      <c r="A18" s="107"/>
      <c r="B18" s="110"/>
      <c r="C18" s="51">
        <v>15</v>
      </c>
      <c r="D18" s="56" t="s">
        <v>84</v>
      </c>
      <c r="E18" s="57" t="s">
        <v>46</v>
      </c>
      <c r="F18" s="57" t="s">
        <v>51</v>
      </c>
      <c r="G18" s="33" t="s">
        <v>12</v>
      </c>
      <c r="H18" s="33" t="s">
        <v>26</v>
      </c>
      <c r="I18" s="60">
        <v>930</v>
      </c>
      <c r="J18" s="19"/>
      <c r="K18" s="25">
        <f t="shared" si="0"/>
        <v>0</v>
      </c>
      <c r="L18" s="26" t="str">
        <f t="shared" si="1"/>
        <v>OK</v>
      </c>
      <c r="M18" s="62"/>
      <c r="N18" s="62"/>
      <c r="O18" s="62"/>
      <c r="P18" s="62"/>
      <c r="Q18" s="62"/>
      <c r="R18" s="62"/>
      <c r="S18" s="18"/>
      <c r="T18" s="18"/>
      <c r="U18" s="18"/>
      <c r="V18" s="18"/>
      <c r="W18" s="18"/>
      <c r="X18" s="18"/>
      <c r="Y18" s="32"/>
      <c r="Z18" s="32"/>
      <c r="AA18" s="32"/>
      <c r="AB18" s="32"/>
      <c r="AC18" s="32"/>
      <c r="AD18" s="32"/>
    </row>
    <row r="19" spans="1:30" ht="57" customHeight="1">
      <c r="A19" s="64">
        <v>4</v>
      </c>
      <c r="B19" s="66" t="s">
        <v>31</v>
      </c>
      <c r="C19" s="52">
        <v>20</v>
      </c>
      <c r="D19" s="53" t="s">
        <v>85</v>
      </c>
      <c r="E19" s="54" t="s">
        <v>36</v>
      </c>
      <c r="F19" s="54" t="s">
        <v>52</v>
      </c>
      <c r="G19" s="40" t="s">
        <v>12</v>
      </c>
      <c r="H19" s="40" t="s">
        <v>25</v>
      </c>
      <c r="I19" s="59">
        <v>3022.56</v>
      </c>
      <c r="J19" s="19"/>
      <c r="K19" s="25">
        <f t="shared" si="0"/>
        <v>0</v>
      </c>
      <c r="L19" s="26" t="str">
        <f t="shared" si="1"/>
        <v>OK</v>
      </c>
      <c r="M19" s="62"/>
      <c r="N19" s="62"/>
      <c r="O19" s="62"/>
      <c r="P19" s="62"/>
      <c r="Q19" s="62"/>
      <c r="R19" s="62"/>
      <c r="S19" s="18"/>
      <c r="T19" s="18"/>
      <c r="U19" s="18"/>
      <c r="V19" s="18"/>
      <c r="W19" s="18"/>
      <c r="X19" s="18"/>
      <c r="Y19" s="32"/>
      <c r="Z19" s="32"/>
      <c r="AA19" s="32"/>
      <c r="AB19" s="32"/>
      <c r="AC19" s="32"/>
      <c r="AD19" s="32"/>
    </row>
    <row r="20" spans="1:30" ht="69" customHeight="1">
      <c r="A20" s="67">
        <v>7</v>
      </c>
      <c r="B20" s="68" t="s">
        <v>33</v>
      </c>
      <c r="C20" s="51">
        <v>24</v>
      </c>
      <c r="D20" s="56" t="s">
        <v>86</v>
      </c>
      <c r="E20" s="57" t="s">
        <v>53</v>
      </c>
      <c r="F20" s="57" t="s">
        <v>54</v>
      </c>
      <c r="G20" s="33" t="s">
        <v>12</v>
      </c>
      <c r="H20" s="33" t="s">
        <v>25</v>
      </c>
      <c r="I20" s="60">
        <v>601.75</v>
      </c>
      <c r="J20" s="19"/>
      <c r="K20" s="25">
        <f t="shared" si="0"/>
        <v>0</v>
      </c>
      <c r="L20" s="26" t="str">
        <f t="shared" si="1"/>
        <v>OK</v>
      </c>
      <c r="M20" s="62"/>
      <c r="N20" s="62"/>
      <c r="O20" s="62"/>
      <c r="P20" s="62"/>
      <c r="Q20" s="62"/>
      <c r="R20" s="62"/>
      <c r="S20" s="18"/>
      <c r="T20" s="18"/>
      <c r="U20" s="18"/>
      <c r="V20" s="18"/>
      <c r="W20" s="18"/>
      <c r="X20" s="18"/>
      <c r="Y20" s="32"/>
      <c r="Z20" s="32"/>
      <c r="AA20" s="32"/>
      <c r="AB20" s="32"/>
      <c r="AC20" s="32"/>
      <c r="AD20" s="32"/>
    </row>
    <row r="21" spans="1:30" ht="39.950000000000003" customHeight="1">
      <c r="A21" s="102">
        <v>8</v>
      </c>
      <c r="B21" s="104" t="s">
        <v>34</v>
      </c>
      <c r="C21" s="69">
        <v>25</v>
      </c>
      <c r="D21" s="70" t="s">
        <v>87</v>
      </c>
      <c r="E21" s="71" t="s">
        <v>55</v>
      </c>
      <c r="F21" s="71" t="s">
        <v>56</v>
      </c>
      <c r="G21" s="72" t="s">
        <v>66</v>
      </c>
      <c r="H21" s="72" t="s">
        <v>68</v>
      </c>
      <c r="I21" s="73">
        <v>3660.77</v>
      </c>
      <c r="J21" s="19"/>
      <c r="K21" s="25">
        <f t="shared" si="0"/>
        <v>0</v>
      </c>
      <c r="L21" s="26" t="str">
        <f t="shared" si="1"/>
        <v>OK</v>
      </c>
      <c r="M21" s="62"/>
      <c r="N21" s="62"/>
      <c r="O21" s="62"/>
      <c r="P21" s="62"/>
      <c r="Q21" s="62"/>
      <c r="R21" s="62"/>
      <c r="S21" s="18"/>
      <c r="T21" s="18"/>
      <c r="U21" s="18"/>
      <c r="V21" s="18"/>
      <c r="W21" s="18"/>
      <c r="X21" s="18"/>
      <c r="Y21" s="32"/>
      <c r="Z21" s="32"/>
      <c r="AA21" s="32"/>
      <c r="AB21" s="32"/>
      <c r="AC21" s="32"/>
      <c r="AD21" s="32"/>
    </row>
    <row r="22" spans="1:30" ht="39.950000000000003" customHeight="1">
      <c r="A22" s="103"/>
      <c r="B22" s="105"/>
      <c r="C22" s="69">
        <v>26</v>
      </c>
      <c r="D22" s="70" t="s">
        <v>88</v>
      </c>
      <c r="E22" s="71" t="s">
        <v>55</v>
      </c>
      <c r="F22" s="71" t="s">
        <v>57</v>
      </c>
      <c r="G22" s="72" t="s">
        <v>67</v>
      </c>
      <c r="H22" s="72" t="s">
        <v>68</v>
      </c>
      <c r="I22" s="73">
        <v>19595.79</v>
      </c>
      <c r="J22" s="19"/>
      <c r="K22" s="25">
        <f t="shared" si="0"/>
        <v>0</v>
      </c>
      <c r="L22" s="26" t="str">
        <f t="shared" si="1"/>
        <v>OK</v>
      </c>
      <c r="M22" s="62"/>
      <c r="N22" s="62"/>
      <c r="O22" s="62"/>
      <c r="P22" s="62"/>
      <c r="Q22" s="62"/>
      <c r="R22" s="62"/>
      <c r="S22" s="18"/>
      <c r="T22" s="18"/>
      <c r="U22" s="18"/>
      <c r="V22" s="18"/>
      <c r="W22" s="18"/>
      <c r="X22" s="18"/>
      <c r="Y22" s="32"/>
      <c r="Z22" s="32"/>
      <c r="AA22" s="32"/>
      <c r="AB22" s="32"/>
      <c r="AC22" s="32"/>
      <c r="AD22" s="32"/>
    </row>
    <row r="23" spans="1:30" ht="39.950000000000003" customHeight="1">
      <c r="A23" s="103"/>
      <c r="B23" s="105"/>
      <c r="C23" s="69">
        <v>27</v>
      </c>
      <c r="D23" s="70" t="s">
        <v>89</v>
      </c>
      <c r="E23" s="71" t="s">
        <v>55</v>
      </c>
      <c r="F23" s="71" t="s">
        <v>58</v>
      </c>
      <c r="G23" s="72" t="s">
        <v>66</v>
      </c>
      <c r="H23" s="72" t="s">
        <v>69</v>
      </c>
      <c r="I23" s="73">
        <v>4629.7700000000004</v>
      </c>
      <c r="J23" s="19"/>
      <c r="K23" s="25">
        <f t="shared" si="0"/>
        <v>0</v>
      </c>
      <c r="L23" s="26" t="str">
        <f t="shared" si="1"/>
        <v>OK</v>
      </c>
      <c r="M23" s="62"/>
      <c r="N23" s="62"/>
      <c r="O23" s="62"/>
      <c r="P23" s="62"/>
      <c r="Q23" s="62"/>
      <c r="R23" s="62"/>
      <c r="S23" s="18"/>
      <c r="T23" s="18"/>
      <c r="U23" s="18"/>
      <c r="V23" s="18"/>
      <c r="W23" s="18"/>
      <c r="X23" s="18"/>
      <c r="Y23" s="32"/>
      <c r="Z23" s="32"/>
      <c r="AA23" s="32"/>
      <c r="AB23" s="32"/>
      <c r="AC23" s="32"/>
      <c r="AD23" s="32"/>
    </row>
    <row r="24" spans="1:30" ht="39.950000000000003" customHeight="1">
      <c r="A24" s="103"/>
      <c r="B24" s="105"/>
      <c r="C24" s="69">
        <v>28</v>
      </c>
      <c r="D24" s="70" t="s">
        <v>90</v>
      </c>
      <c r="E24" s="71" t="s">
        <v>55</v>
      </c>
      <c r="F24" s="71" t="s">
        <v>59</v>
      </c>
      <c r="G24" s="72" t="s">
        <v>67</v>
      </c>
      <c r="H24" s="72" t="s">
        <v>68</v>
      </c>
      <c r="I24" s="73">
        <v>32193.08</v>
      </c>
      <c r="J24" s="19"/>
      <c r="K24" s="25">
        <f t="shared" si="0"/>
        <v>0</v>
      </c>
      <c r="L24" s="26" t="str">
        <f t="shared" si="1"/>
        <v>OK</v>
      </c>
      <c r="M24" s="62"/>
      <c r="N24" s="62"/>
      <c r="O24" s="62"/>
      <c r="P24" s="62"/>
      <c r="Q24" s="62"/>
      <c r="R24" s="62"/>
      <c r="S24" s="18"/>
      <c r="T24" s="18"/>
      <c r="U24" s="18"/>
      <c r="V24" s="18"/>
      <c r="W24" s="18"/>
      <c r="X24" s="18"/>
      <c r="Y24" s="32"/>
      <c r="Z24" s="32"/>
      <c r="AA24" s="32"/>
      <c r="AB24" s="32"/>
      <c r="AC24" s="32"/>
      <c r="AD24" s="32"/>
    </row>
    <row r="25" spans="1:30" ht="39.950000000000003" customHeight="1">
      <c r="A25" s="103"/>
      <c r="B25" s="105"/>
      <c r="C25" s="69">
        <v>29</v>
      </c>
      <c r="D25" s="70" t="s">
        <v>91</v>
      </c>
      <c r="E25" s="71" t="s">
        <v>55</v>
      </c>
      <c r="F25" s="71" t="s">
        <v>60</v>
      </c>
      <c r="G25" s="72" t="s">
        <v>66</v>
      </c>
      <c r="H25" s="72" t="s">
        <v>69</v>
      </c>
      <c r="I25" s="73">
        <v>6889.02</v>
      </c>
      <c r="J25" s="19"/>
      <c r="K25" s="25">
        <f t="shared" si="0"/>
        <v>0</v>
      </c>
      <c r="L25" s="26" t="str">
        <f t="shared" si="1"/>
        <v>OK</v>
      </c>
      <c r="M25" s="62"/>
      <c r="N25" s="62"/>
      <c r="O25" s="62"/>
      <c r="P25" s="62"/>
      <c r="Q25" s="62"/>
      <c r="R25" s="62"/>
      <c r="S25" s="18"/>
      <c r="T25" s="18"/>
      <c r="U25" s="18"/>
      <c r="V25" s="18"/>
      <c r="W25" s="18"/>
      <c r="X25" s="18"/>
      <c r="Y25" s="32"/>
      <c r="Z25" s="32"/>
      <c r="AA25" s="32"/>
      <c r="AB25" s="32"/>
      <c r="AC25" s="32"/>
      <c r="AD25" s="32"/>
    </row>
    <row r="26" spans="1:30" ht="39.950000000000003" customHeight="1">
      <c r="A26" s="103"/>
      <c r="B26" s="105"/>
      <c r="C26" s="69">
        <v>30</v>
      </c>
      <c r="D26" s="70" t="s">
        <v>92</v>
      </c>
      <c r="E26" s="71" t="s">
        <v>55</v>
      </c>
      <c r="F26" s="71" t="s">
        <v>61</v>
      </c>
      <c r="G26" s="72" t="s">
        <v>67</v>
      </c>
      <c r="H26" s="72" t="s">
        <v>68</v>
      </c>
      <c r="I26" s="73">
        <v>61588.56</v>
      </c>
      <c r="J26" s="19"/>
      <c r="K26" s="25">
        <f t="shared" si="0"/>
        <v>0</v>
      </c>
      <c r="L26" s="26" t="str">
        <f t="shared" si="1"/>
        <v>OK</v>
      </c>
      <c r="M26" s="62"/>
      <c r="N26" s="62"/>
      <c r="O26" s="62"/>
      <c r="P26" s="62"/>
      <c r="Q26" s="62"/>
      <c r="R26" s="62"/>
      <c r="S26" s="18"/>
      <c r="T26" s="18"/>
      <c r="U26" s="18"/>
      <c r="V26" s="18"/>
      <c r="W26" s="18"/>
      <c r="X26" s="18"/>
      <c r="Y26" s="32"/>
      <c r="Z26" s="32"/>
      <c r="AA26" s="32"/>
      <c r="AB26" s="32"/>
      <c r="AC26" s="32"/>
      <c r="AD26" s="32"/>
    </row>
    <row r="27" spans="1:30" ht="39.950000000000003" customHeight="1">
      <c r="A27" s="103"/>
      <c r="B27" s="106"/>
      <c r="C27" s="69">
        <v>31</v>
      </c>
      <c r="D27" s="70" t="s">
        <v>93</v>
      </c>
      <c r="E27" s="71" t="s">
        <v>55</v>
      </c>
      <c r="F27" s="71" t="s">
        <v>62</v>
      </c>
      <c r="G27" s="72" t="s">
        <v>66</v>
      </c>
      <c r="H27" s="72" t="s">
        <v>69</v>
      </c>
      <c r="I27" s="73">
        <v>22359.78</v>
      </c>
      <c r="J27" s="19"/>
      <c r="K27" s="25">
        <f t="shared" si="0"/>
        <v>0</v>
      </c>
      <c r="L27" s="26" t="str">
        <f t="shared" si="1"/>
        <v>OK</v>
      </c>
      <c r="M27" s="62"/>
      <c r="N27" s="62"/>
      <c r="O27" s="62"/>
      <c r="P27" s="62"/>
      <c r="Q27" s="62"/>
      <c r="R27" s="62"/>
      <c r="S27" s="18"/>
      <c r="T27" s="18"/>
      <c r="U27" s="18"/>
      <c r="V27" s="18"/>
      <c r="W27" s="18"/>
      <c r="X27" s="18"/>
      <c r="Y27" s="32"/>
      <c r="Z27" s="32"/>
      <c r="AA27" s="32"/>
      <c r="AB27" s="32"/>
      <c r="AC27" s="32"/>
      <c r="AD27" s="32"/>
    </row>
    <row r="28" spans="1:30" ht="39.950000000000003" customHeight="1">
      <c r="A28" s="107">
        <v>9</v>
      </c>
      <c r="B28" s="108" t="s">
        <v>34</v>
      </c>
      <c r="C28" s="55">
        <v>32</v>
      </c>
      <c r="D28" s="58" t="s">
        <v>94</v>
      </c>
      <c r="E28" s="57" t="s">
        <v>55</v>
      </c>
      <c r="F28" s="57" t="s">
        <v>63</v>
      </c>
      <c r="G28" s="33" t="s">
        <v>12</v>
      </c>
      <c r="H28" s="33" t="s">
        <v>25</v>
      </c>
      <c r="I28" s="60">
        <v>6318.89</v>
      </c>
      <c r="J28" s="19"/>
      <c r="K28" s="25">
        <f t="shared" si="0"/>
        <v>0</v>
      </c>
      <c r="L28" s="26" t="str">
        <f t="shared" si="1"/>
        <v>OK</v>
      </c>
      <c r="M28" s="62"/>
      <c r="N28" s="62"/>
      <c r="O28" s="62"/>
      <c r="P28" s="62"/>
      <c r="Q28" s="62"/>
      <c r="R28" s="62"/>
      <c r="S28" s="18"/>
      <c r="T28" s="18"/>
      <c r="U28" s="18"/>
      <c r="V28" s="18"/>
      <c r="W28" s="18"/>
      <c r="X28" s="18"/>
      <c r="Y28" s="32"/>
      <c r="Z28" s="32"/>
      <c r="AA28" s="32"/>
      <c r="AB28" s="32"/>
      <c r="AC28" s="32"/>
      <c r="AD28" s="32"/>
    </row>
    <row r="29" spans="1:30" ht="39.950000000000003" customHeight="1">
      <c r="A29" s="107"/>
      <c r="B29" s="109"/>
      <c r="C29" s="55">
        <v>33</v>
      </c>
      <c r="D29" s="58" t="s">
        <v>95</v>
      </c>
      <c r="E29" s="57" t="s">
        <v>55</v>
      </c>
      <c r="F29" s="57" t="s">
        <v>64</v>
      </c>
      <c r="G29" s="33" t="s">
        <v>12</v>
      </c>
      <c r="H29" s="33" t="s">
        <v>26</v>
      </c>
      <c r="I29" s="60">
        <v>580.79</v>
      </c>
      <c r="J29" s="19"/>
      <c r="K29" s="25">
        <f t="shared" si="0"/>
        <v>0</v>
      </c>
      <c r="L29" s="26" t="str">
        <f t="shared" si="1"/>
        <v>OK</v>
      </c>
      <c r="M29" s="62"/>
      <c r="N29" s="62"/>
      <c r="O29" s="62"/>
      <c r="P29" s="62"/>
      <c r="Q29" s="62"/>
      <c r="R29" s="62"/>
      <c r="S29" s="18"/>
      <c r="T29" s="18"/>
      <c r="U29" s="18"/>
      <c r="V29" s="18"/>
      <c r="W29" s="18"/>
      <c r="X29" s="18"/>
      <c r="Y29" s="32"/>
      <c r="Z29" s="32"/>
      <c r="AA29" s="32"/>
      <c r="AB29" s="32"/>
      <c r="AC29" s="32"/>
      <c r="AD29" s="32"/>
    </row>
    <row r="30" spans="1:30" ht="39.950000000000003" customHeight="1">
      <c r="A30" s="107"/>
      <c r="B30" s="110"/>
      <c r="C30" s="55">
        <v>34</v>
      </c>
      <c r="D30" s="58" t="s">
        <v>96</v>
      </c>
      <c r="E30" s="57" t="s">
        <v>55</v>
      </c>
      <c r="F30" s="57" t="s">
        <v>65</v>
      </c>
      <c r="G30" s="33" t="s">
        <v>66</v>
      </c>
      <c r="H30" s="33" t="s">
        <v>69</v>
      </c>
      <c r="I30" s="60">
        <v>1115.93</v>
      </c>
      <c r="J30" s="19"/>
      <c r="K30" s="25">
        <f t="shared" si="0"/>
        <v>0</v>
      </c>
      <c r="L30" s="26" t="str">
        <f t="shared" si="1"/>
        <v>OK</v>
      </c>
      <c r="M30" s="62"/>
      <c r="N30" s="62"/>
      <c r="O30" s="62"/>
      <c r="P30" s="62"/>
      <c r="Q30" s="62"/>
      <c r="R30" s="62"/>
      <c r="S30" s="18"/>
      <c r="T30" s="18"/>
      <c r="U30" s="18"/>
      <c r="V30" s="18"/>
      <c r="W30" s="18"/>
      <c r="X30" s="18"/>
      <c r="Y30" s="32"/>
      <c r="Z30" s="32"/>
      <c r="AA30" s="32"/>
      <c r="AB30" s="32"/>
      <c r="AC30" s="32"/>
      <c r="AD30" s="32"/>
    </row>
    <row r="31" spans="1:30" ht="39.950000000000003" customHeight="1">
      <c r="I31" s="61">
        <f>SUM(I4:I30)</f>
        <v>268464.88999999996</v>
      </c>
      <c r="M31" s="63">
        <f>SUMPRODUCT(I4:I30,M4:M30)</f>
        <v>11164</v>
      </c>
      <c r="N31" s="63">
        <f>SUMPRODUCT(I4:I30,N4:N30)</f>
        <v>0</v>
      </c>
      <c r="O31" s="63">
        <f>SUMPRODUCT(I4:I30,O4:O30)</f>
        <v>0</v>
      </c>
      <c r="P31" s="63">
        <f>SUMPRODUCT(I4:I30,P4:P30)</f>
        <v>0</v>
      </c>
      <c r="Q31" s="63">
        <f>SUMPRODUCT(I4:I30,Q4:Q30)</f>
        <v>0</v>
      </c>
      <c r="R31" s="63">
        <f>SUMPRODUCT(I4:I30,R4:R30)</f>
        <v>0</v>
      </c>
    </row>
    <row r="32" spans="1:30" ht="39.950000000000003" customHeight="1"/>
    <row r="33" ht="39.950000000000003" customHeight="1"/>
    <row r="34" ht="39.950000000000003" customHeight="1"/>
    <row r="35" ht="39.950000000000003" customHeight="1"/>
    <row r="36" ht="39.950000000000003" customHeight="1"/>
    <row r="37" ht="39.950000000000003" customHeight="1"/>
    <row r="38" ht="39.950000000000003" customHeight="1"/>
    <row r="39" ht="39.950000000000003" customHeight="1"/>
    <row r="40" ht="39.950000000000003" customHeight="1"/>
    <row r="41" ht="39.950000000000003" customHeight="1"/>
    <row r="42" ht="39.950000000000003" customHeight="1"/>
    <row r="43" ht="39.950000000000003" customHeight="1"/>
    <row r="44" ht="39.950000000000003" customHeight="1"/>
    <row r="45" ht="39.950000000000003" customHeight="1"/>
    <row r="46" ht="39.950000000000003" customHeight="1"/>
    <row r="47" ht="39.950000000000003" customHeight="1"/>
    <row r="48" ht="39.950000000000003" customHeight="1"/>
    <row r="49" ht="39.950000000000003" customHeight="1"/>
    <row r="50" ht="39.950000000000003" customHeight="1"/>
    <row r="51" ht="39.950000000000003" customHeight="1"/>
    <row r="52" ht="39.950000000000003" customHeight="1"/>
    <row r="53" ht="39.950000000000003" customHeight="1"/>
    <row r="54" ht="39.950000000000003" customHeight="1"/>
    <row r="55" ht="39.950000000000003" customHeight="1"/>
    <row r="56" ht="39.950000000000003" customHeight="1"/>
    <row r="57" ht="39.950000000000003" customHeight="1"/>
    <row r="58" ht="39.950000000000003" customHeight="1"/>
    <row r="59" ht="39.950000000000003" customHeight="1"/>
    <row r="60" ht="39.950000000000003" customHeight="1"/>
    <row r="61" ht="39.950000000000003" customHeight="1"/>
    <row r="62" ht="39.950000000000003" customHeight="1"/>
    <row r="63" ht="39.950000000000003" customHeight="1"/>
    <row r="64" ht="39.950000000000003" customHeight="1"/>
    <row r="65" ht="39.950000000000003" customHeight="1"/>
    <row r="66" ht="39.950000000000003" customHeight="1"/>
    <row r="67" ht="39.950000000000003" customHeight="1"/>
    <row r="68" ht="39.950000000000003" customHeight="1"/>
    <row r="69" ht="39.950000000000003" customHeight="1"/>
    <row r="70" ht="39.950000000000003" customHeight="1"/>
    <row r="71" ht="39.950000000000003" customHeight="1"/>
    <row r="72" ht="39.950000000000003" customHeight="1"/>
    <row r="73" ht="39.950000000000003" customHeight="1"/>
    <row r="74" ht="39.950000000000003" customHeight="1"/>
    <row r="75" ht="39.950000000000003" customHeight="1"/>
    <row r="76" ht="39.950000000000003" customHeight="1"/>
    <row r="77" ht="39.950000000000003" customHeight="1"/>
    <row r="78" ht="39.950000000000003" customHeight="1"/>
    <row r="79" ht="39.950000000000003" customHeight="1"/>
    <row r="80" ht="39.950000000000003" customHeight="1"/>
    <row r="81" ht="39.950000000000003" customHeight="1"/>
    <row r="82" ht="39.950000000000003" customHeight="1"/>
    <row r="83" ht="39.950000000000003" customHeight="1"/>
    <row r="84" ht="39.950000000000003" customHeight="1"/>
    <row r="85" ht="39.950000000000003" customHeight="1"/>
    <row r="86" ht="39.950000000000003" customHeight="1"/>
    <row r="87" ht="39.950000000000003" customHeight="1"/>
    <row r="88" ht="39.950000000000003" customHeight="1"/>
    <row r="89" ht="39.950000000000003" customHeight="1"/>
    <row r="90" ht="39.950000000000003" customHeight="1"/>
    <row r="91" ht="39.950000000000003" customHeight="1"/>
    <row r="92" ht="39.950000000000003" customHeight="1"/>
    <row r="93" ht="39.950000000000003" customHeight="1"/>
    <row r="94" ht="39.950000000000003" customHeight="1"/>
    <row r="95" ht="39.950000000000003" customHeight="1"/>
    <row r="96" ht="39.950000000000003" customHeight="1"/>
    <row r="97" ht="39.950000000000003" customHeight="1"/>
    <row r="98" ht="39.950000000000003" customHeight="1"/>
    <row r="99" ht="39.950000000000003" customHeight="1"/>
    <row r="100" ht="39.950000000000003" customHeight="1"/>
    <row r="101" ht="39.950000000000003" customHeight="1"/>
    <row r="102" ht="39.950000000000003" customHeight="1"/>
    <row r="103" ht="39.950000000000003" customHeight="1"/>
    <row r="104" ht="39.950000000000003" customHeight="1"/>
    <row r="105" ht="39.950000000000003" customHeight="1"/>
    <row r="106" ht="39.950000000000003" customHeight="1"/>
    <row r="107" ht="39.950000000000003" customHeight="1"/>
    <row r="108" ht="39.950000000000003" customHeight="1"/>
    <row r="109" ht="39.950000000000003" customHeight="1"/>
    <row r="110" ht="39.950000000000003" customHeight="1"/>
    <row r="111" ht="39.950000000000003" customHeight="1"/>
    <row r="112" ht="39.950000000000003" customHeight="1"/>
    <row r="113" ht="39.950000000000003" customHeight="1"/>
    <row r="114" ht="39.950000000000003" customHeight="1"/>
    <row r="115" ht="39.950000000000003" customHeight="1"/>
    <row r="116" ht="39.950000000000003" customHeight="1"/>
    <row r="117" ht="39.950000000000003" customHeight="1"/>
    <row r="118" ht="39.950000000000003" customHeight="1"/>
    <row r="119" ht="39.950000000000003" customHeight="1"/>
    <row r="120" ht="39.950000000000003" customHeight="1"/>
    <row r="121" ht="39.950000000000003" customHeight="1"/>
    <row r="122" ht="39.950000000000003" customHeight="1"/>
    <row r="123" ht="39.950000000000003" customHeight="1"/>
    <row r="124" ht="39.950000000000003" customHeight="1"/>
    <row r="125" ht="39.950000000000003" customHeight="1"/>
    <row r="126" ht="39.950000000000003" customHeight="1"/>
    <row r="127" ht="39.950000000000003" customHeight="1"/>
    <row r="128" ht="39.950000000000003" customHeight="1"/>
    <row r="129" ht="39.950000000000003" customHeight="1"/>
    <row r="130" ht="39.950000000000003" customHeight="1"/>
    <row r="131" ht="39.950000000000003" customHeight="1"/>
    <row r="132" ht="39.950000000000003" customHeight="1"/>
    <row r="133" ht="39.950000000000003" customHeight="1"/>
    <row r="134" ht="39.950000000000003" customHeight="1"/>
    <row r="135" ht="39.950000000000003" customHeight="1"/>
    <row r="136" ht="39.950000000000003" customHeight="1"/>
    <row r="137" ht="39.950000000000003" customHeight="1"/>
    <row r="138" ht="39.950000000000003" customHeight="1"/>
    <row r="139" ht="39.950000000000003" customHeight="1"/>
    <row r="140" ht="39.950000000000003" customHeight="1"/>
    <row r="141" ht="39.950000000000003" customHeight="1"/>
    <row r="142" ht="39.950000000000003" customHeight="1"/>
    <row r="143" ht="39.950000000000003" customHeight="1"/>
    <row r="144" ht="39.950000000000003" customHeight="1"/>
    <row r="145" ht="39.950000000000003" customHeight="1"/>
    <row r="146" ht="39.950000000000003" customHeight="1"/>
    <row r="147" ht="39.950000000000003" customHeight="1"/>
    <row r="148" ht="39.950000000000003" customHeight="1"/>
    <row r="149" ht="39.950000000000003" customHeight="1"/>
    <row r="150" ht="39.950000000000003" customHeight="1"/>
    <row r="151" ht="39.950000000000003" customHeight="1"/>
    <row r="152" ht="39.950000000000003" customHeight="1"/>
    <row r="153" ht="39.950000000000003" customHeight="1"/>
    <row r="154" ht="39.950000000000003" customHeight="1"/>
    <row r="155" ht="39.950000000000003" customHeight="1"/>
    <row r="156" ht="39.950000000000003" customHeight="1"/>
    <row r="157" ht="39.950000000000003" customHeight="1"/>
    <row r="158" ht="39.950000000000003" customHeight="1"/>
    <row r="159" ht="39.950000000000003" customHeight="1"/>
    <row r="160" ht="39.950000000000003" customHeight="1"/>
    <row r="161" ht="39.950000000000003" customHeight="1"/>
    <row r="162" ht="39.950000000000003" customHeight="1"/>
    <row r="163" ht="39.950000000000003" customHeight="1"/>
    <row r="164" ht="39.950000000000003" customHeight="1"/>
    <row r="165" ht="39.950000000000003" customHeight="1"/>
    <row r="166" ht="39.950000000000003" customHeight="1"/>
    <row r="167" ht="39.950000000000003" customHeight="1"/>
    <row r="168" ht="39.950000000000003" customHeight="1"/>
    <row r="169" ht="39.950000000000003" customHeight="1"/>
    <row r="170" ht="39.950000000000003" customHeight="1"/>
    <row r="171" ht="39.950000000000003" customHeight="1"/>
    <row r="172" ht="39.950000000000003" customHeight="1"/>
    <row r="173" ht="39.950000000000003" customHeight="1"/>
    <row r="174" ht="39.950000000000003" customHeight="1"/>
    <row r="175" ht="39.950000000000003" customHeight="1"/>
    <row r="176" ht="39.950000000000003" customHeight="1"/>
    <row r="177" ht="39.950000000000003" customHeight="1"/>
    <row r="178" ht="39.950000000000003" customHeight="1"/>
    <row r="179" ht="39.950000000000003" customHeight="1"/>
    <row r="180" ht="39.950000000000003" customHeight="1"/>
    <row r="181" ht="39.950000000000003" customHeight="1"/>
    <row r="182" ht="39.950000000000003" customHeight="1"/>
    <row r="183" ht="39.950000000000003" customHeight="1"/>
    <row r="184" ht="39.950000000000003" customHeight="1"/>
    <row r="185" ht="39.950000000000003" customHeight="1"/>
    <row r="186" ht="39.950000000000003" customHeight="1"/>
    <row r="187" ht="39.950000000000003" customHeight="1"/>
    <row r="188" ht="39.950000000000003" customHeight="1"/>
    <row r="189" ht="39.950000000000003" customHeight="1"/>
    <row r="190" ht="39.950000000000003" customHeight="1"/>
    <row r="191" ht="39.950000000000003" customHeight="1"/>
    <row r="192" ht="39.950000000000003" customHeight="1"/>
    <row r="193" ht="39.950000000000003" customHeight="1"/>
    <row r="194" ht="39.950000000000003" customHeight="1"/>
    <row r="195" ht="39.950000000000003" customHeight="1"/>
    <row r="196" ht="39.950000000000003" customHeight="1"/>
    <row r="197" ht="39.950000000000003" customHeight="1"/>
    <row r="198" ht="39.950000000000003" customHeight="1"/>
    <row r="199" ht="39.950000000000003" customHeight="1"/>
    <row r="200" ht="39.950000000000003" customHeight="1"/>
    <row r="201" ht="39.950000000000003" customHeight="1"/>
    <row r="202" ht="39.950000000000003" customHeight="1"/>
    <row r="203" ht="39.950000000000003" customHeight="1"/>
    <row r="204" ht="39.950000000000003" customHeight="1"/>
    <row r="205" ht="39.950000000000003" customHeight="1"/>
    <row r="206" ht="39.950000000000003" customHeight="1"/>
    <row r="207" ht="39.950000000000003" customHeight="1"/>
    <row r="208" ht="39.950000000000003" customHeight="1"/>
    <row r="209" ht="39.950000000000003" customHeight="1"/>
    <row r="210" ht="39.950000000000003" customHeight="1"/>
    <row r="211" ht="39.950000000000003" customHeight="1"/>
    <row r="212" ht="39.950000000000003" customHeight="1"/>
    <row r="213" ht="39.950000000000003" customHeight="1"/>
    <row r="214" ht="39.950000000000003" customHeight="1"/>
    <row r="215" ht="39.950000000000003" customHeight="1"/>
    <row r="216" ht="39.950000000000003" customHeight="1"/>
    <row r="217" ht="39.950000000000003" customHeight="1"/>
    <row r="218" ht="39.950000000000003" customHeight="1"/>
    <row r="219" ht="39.950000000000003" customHeight="1"/>
    <row r="220" ht="39.950000000000003" customHeight="1"/>
    <row r="221" ht="39.950000000000003" customHeight="1"/>
    <row r="222" ht="39.950000000000003" customHeight="1"/>
    <row r="223" ht="39.950000000000003" customHeight="1"/>
    <row r="224" ht="39.950000000000003" customHeight="1"/>
    <row r="225" ht="39.950000000000003" customHeight="1"/>
    <row r="226" ht="39.950000000000003" customHeight="1"/>
    <row r="227" ht="39.950000000000003" customHeight="1"/>
    <row r="228" ht="39.950000000000003" customHeight="1"/>
    <row r="229" ht="39.950000000000003" customHeight="1"/>
    <row r="230" ht="39.950000000000003" customHeight="1"/>
    <row r="231" ht="39.950000000000003" customHeight="1"/>
    <row r="232" ht="39.950000000000003" customHeight="1"/>
    <row r="233" ht="39.950000000000003" customHeight="1"/>
    <row r="234" ht="39.950000000000003" customHeight="1"/>
    <row r="235" ht="39.950000000000003" customHeight="1"/>
    <row r="236" ht="39.950000000000003" customHeight="1"/>
    <row r="237" ht="39.950000000000003" customHeight="1"/>
    <row r="238" ht="39.950000000000003" customHeight="1"/>
    <row r="239" ht="39.950000000000003" customHeight="1"/>
    <row r="240" ht="39.950000000000003" customHeight="1"/>
    <row r="241" ht="39.950000000000003" customHeight="1"/>
    <row r="242" ht="39.950000000000003" customHeight="1"/>
    <row r="243" ht="39.950000000000003" customHeight="1"/>
    <row r="244" ht="39.950000000000003" customHeight="1"/>
    <row r="245" ht="39.950000000000003" customHeight="1"/>
    <row r="246" ht="39.950000000000003" customHeight="1"/>
    <row r="247" ht="39.950000000000003" customHeight="1"/>
    <row r="248" ht="39.950000000000003" customHeight="1"/>
    <row r="249" ht="39.950000000000003" customHeight="1"/>
    <row r="250" ht="39.950000000000003" customHeight="1"/>
    <row r="251" ht="39.950000000000003" customHeight="1"/>
    <row r="252" ht="39.950000000000003" customHeight="1"/>
    <row r="253" ht="39.950000000000003" customHeight="1"/>
    <row r="254" ht="39.950000000000003" customHeight="1"/>
    <row r="255" ht="39.950000000000003" customHeight="1"/>
    <row r="256" ht="39.950000000000003" customHeight="1"/>
    <row r="257" ht="39.950000000000003" customHeight="1"/>
    <row r="258" ht="39.950000000000003" customHeight="1"/>
    <row r="259" ht="39.950000000000003" customHeight="1"/>
    <row r="260" ht="39.950000000000003" customHeight="1"/>
    <row r="261" ht="39.950000000000003" customHeight="1"/>
    <row r="262" ht="39.950000000000003" customHeight="1"/>
    <row r="263" ht="39.950000000000003" customHeight="1"/>
    <row r="264" ht="39.950000000000003" customHeight="1"/>
    <row r="265" ht="39.950000000000003" customHeight="1"/>
    <row r="266" ht="39.950000000000003" customHeight="1"/>
    <row r="267" ht="39.950000000000003" customHeight="1"/>
    <row r="268" ht="39.950000000000003" customHeight="1"/>
    <row r="269" ht="39.950000000000003" customHeight="1"/>
    <row r="270" ht="39.950000000000003" customHeight="1"/>
    <row r="271" ht="39.950000000000003" customHeight="1"/>
    <row r="272" ht="39.950000000000003" customHeight="1"/>
    <row r="273" ht="39.950000000000003" customHeight="1"/>
    <row r="274" ht="39.950000000000003" customHeight="1"/>
    <row r="275" ht="39.950000000000003" customHeight="1"/>
    <row r="276" ht="39.950000000000003" customHeight="1"/>
    <row r="277" ht="39.950000000000003" customHeight="1"/>
    <row r="278" ht="39.950000000000003" customHeight="1"/>
    <row r="279" ht="39.950000000000003" customHeight="1"/>
    <row r="280" ht="39.950000000000003" customHeight="1"/>
    <row r="281" ht="39.950000000000003" customHeight="1"/>
    <row r="282" ht="39.950000000000003" customHeight="1"/>
    <row r="283" ht="39.950000000000003" customHeight="1"/>
    <row r="284" ht="39.950000000000003" customHeight="1"/>
    <row r="285" ht="39.950000000000003" customHeight="1"/>
    <row r="286" ht="39.950000000000003" customHeight="1"/>
    <row r="287" ht="39.950000000000003" customHeight="1"/>
    <row r="288" ht="39.950000000000003" customHeight="1"/>
    <row r="289" ht="39.950000000000003" customHeight="1"/>
    <row r="290" ht="39.950000000000003" customHeight="1"/>
    <row r="291" ht="39.950000000000003" customHeight="1"/>
    <row r="292" ht="39.950000000000003" customHeight="1"/>
    <row r="293" ht="39.950000000000003" customHeight="1"/>
    <row r="294" ht="39.950000000000003" customHeight="1"/>
    <row r="295" ht="39.950000000000003" customHeight="1"/>
    <row r="296" ht="39.950000000000003" customHeight="1"/>
    <row r="297" ht="39.950000000000003" customHeight="1"/>
    <row r="298" ht="39.950000000000003" customHeight="1"/>
    <row r="299" ht="39.950000000000003" customHeight="1"/>
    <row r="300" ht="39.950000000000003" customHeight="1"/>
    <row r="301" ht="39.950000000000003" customHeight="1"/>
    <row r="302" ht="39.950000000000003" customHeight="1"/>
    <row r="303" ht="39.950000000000003" customHeight="1"/>
    <row r="304" ht="39.950000000000003" customHeight="1"/>
    <row r="305" ht="39.950000000000003" customHeight="1"/>
    <row r="306" ht="39.950000000000003" customHeight="1"/>
    <row r="307" ht="39.950000000000003" customHeight="1"/>
    <row r="308" ht="39.950000000000003" customHeight="1"/>
    <row r="309" ht="39.950000000000003" customHeight="1"/>
    <row r="310" ht="39.950000000000003" customHeight="1"/>
    <row r="311" ht="39.950000000000003" customHeight="1"/>
    <row r="312" ht="39.950000000000003" customHeight="1"/>
    <row r="313" ht="39.950000000000003" customHeight="1"/>
    <row r="314" ht="39.950000000000003" customHeight="1"/>
    <row r="315" ht="39.950000000000003" customHeight="1"/>
    <row r="316" ht="39.950000000000003" customHeight="1"/>
    <row r="317" ht="39.950000000000003" customHeight="1"/>
    <row r="318" ht="39.950000000000003" customHeight="1"/>
    <row r="319" ht="39.950000000000003" customHeight="1"/>
    <row r="320" ht="39.950000000000003" customHeight="1"/>
    <row r="321" ht="39.950000000000003" customHeight="1"/>
    <row r="322" ht="39.950000000000003" customHeight="1"/>
    <row r="323" ht="39.950000000000003" customHeight="1"/>
    <row r="324" ht="39.950000000000003" customHeight="1"/>
    <row r="325" ht="39.950000000000003" customHeight="1"/>
    <row r="326" ht="39.950000000000003" customHeight="1"/>
    <row r="327" ht="39.950000000000003" customHeight="1"/>
    <row r="328" ht="39.950000000000003" customHeight="1"/>
    <row r="329" ht="39.950000000000003" customHeight="1"/>
    <row r="330" ht="39.950000000000003" customHeight="1"/>
    <row r="331" ht="39.950000000000003" customHeight="1"/>
    <row r="332" ht="39.950000000000003" customHeight="1"/>
    <row r="333" ht="39.950000000000003" customHeight="1"/>
    <row r="334" ht="39.950000000000003" customHeight="1"/>
    <row r="335" ht="39.950000000000003" customHeight="1"/>
    <row r="336" ht="39.950000000000003" customHeight="1"/>
    <row r="337" ht="39.950000000000003" customHeight="1"/>
    <row r="338" ht="39.950000000000003" customHeight="1"/>
    <row r="339" ht="39.950000000000003" customHeight="1"/>
    <row r="340" ht="39.950000000000003" customHeight="1"/>
    <row r="341" ht="39.950000000000003" customHeight="1"/>
    <row r="342" ht="39.950000000000003" customHeight="1"/>
    <row r="343" ht="39.950000000000003" customHeight="1"/>
    <row r="344" ht="39.950000000000003" customHeight="1"/>
    <row r="345" ht="39.950000000000003" customHeight="1"/>
    <row r="346" ht="39.950000000000003" customHeight="1"/>
    <row r="347" ht="39.950000000000003" customHeight="1"/>
    <row r="348" ht="39.950000000000003" customHeight="1"/>
    <row r="349" ht="39.950000000000003" customHeight="1"/>
    <row r="350" ht="39.950000000000003" customHeight="1"/>
    <row r="351" ht="39.950000000000003" customHeight="1"/>
    <row r="352" ht="39.950000000000003" customHeight="1"/>
    <row r="353" ht="39.950000000000003" customHeight="1"/>
    <row r="354" ht="39.950000000000003" customHeight="1"/>
    <row r="355" ht="39.950000000000003" customHeight="1"/>
    <row r="356" ht="39.950000000000003" customHeight="1"/>
    <row r="357" ht="39.950000000000003" customHeight="1"/>
    <row r="358" ht="39.950000000000003" customHeight="1"/>
    <row r="359" ht="39.950000000000003" customHeight="1"/>
    <row r="360" ht="39.950000000000003" customHeight="1"/>
    <row r="361" ht="39.950000000000003" customHeight="1"/>
    <row r="362" ht="39.950000000000003" customHeight="1"/>
    <row r="363" ht="39.950000000000003" customHeight="1"/>
    <row r="364" ht="39.950000000000003" customHeight="1"/>
    <row r="365" ht="39.950000000000003" customHeight="1"/>
    <row r="366" ht="39.950000000000003" customHeight="1"/>
    <row r="367" ht="39.950000000000003" customHeight="1"/>
    <row r="368" ht="39.950000000000003" customHeight="1"/>
    <row r="369" ht="39.950000000000003" customHeight="1"/>
    <row r="370" ht="39.950000000000003" customHeight="1"/>
    <row r="371" ht="39.950000000000003" customHeight="1"/>
    <row r="372" ht="39.950000000000003" customHeight="1"/>
    <row r="373" ht="39.950000000000003" customHeight="1"/>
    <row r="374" ht="39.950000000000003" customHeight="1"/>
    <row r="375" ht="39.950000000000003" customHeight="1"/>
    <row r="376" ht="39.950000000000003" customHeight="1"/>
    <row r="377" ht="39.950000000000003" customHeight="1"/>
    <row r="378" ht="39.950000000000003" customHeight="1"/>
    <row r="379" ht="39.950000000000003" customHeight="1"/>
    <row r="380" ht="39.950000000000003" customHeight="1"/>
    <row r="381" ht="39.950000000000003" customHeight="1"/>
    <row r="382" ht="39.950000000000003" customHeight="1"/>
    <row r="383" ht="39.950000000000003" customHeight="1"/>
    <row r="384" ht="39.950000000000003" customHeight="1"/>
    <row r="385" ht="39.950000000000003" customHeight="1"/>
    <row r="386" ht="39.950000000000003" customHeight="1"/>
    <row r="387" ht="39.950000000000003" customHeight="1"/>
    <row r="388" ht="39.950000000000003" customHeight="1"/>
    <row r="389" ht="39.950000000000003" customHeight="1"/>
    <row r="390" ht="39.950000000000003" customHeight="1"/>
    <row r="391" ht="39.950000000000003" customHeight="1"/>
    <row r="392" ht="39.950000000000003" customHeight="1"/>
    <row r="393" ht="39.950000000000003" customHeight="1"/>
    <row r="394" ht="39.950000000000003" customHeight="1"/>
    <row r="395" ht="39.950000000000003" customHeight="1"/>
    <row r="396" ht="39.950000000000003" customHeight="1"/>
    <row r="397" ht="39.950000000000003" customHeight="1"/>
    <row r="398" ht="39.950000000000003" customHeight="1"/>
    <row r="399" ht="39.950000000000003" customHeight="1"/>
    <row r="400" ht="39.950000000000003" customHeight="1"/>
    <row r="401" ht="39.950000000000003" customHeight="1"/>
    <row r="402" ht="39.950000000000003" customHeight="1"/>
    <row r="403" ht="39.950000000000003" customHeight="1"/>
    <row r="404" ht="39.950000000000003" customHeight="1"/>
    <row r="405" ht="39.950000000000003" customHeight="1"/>
    <row r="406" ht="39.950000000000003" customHeight="1"/>
    <row r="407" ht="39.950000000000003" customHeight="1"/>
    <row r="408" ht="39.950000000000003" customHeight="1"/>
    <row r="409" ht="39.950000000000003" customHeight="1"/>
    <row r="410" ht="39.950000000000003" customHeight="1"/>
    <row r="411" ht="39.950000000000003" customHeight="1"/>
    <row r="412" ht="39.950000000000003" customHeight="1"/>
    <row r="413" ht="39.950000000000003" customHeight="1"/>
    <row r="414" ht="39.950000000000003" customHeight="1"/>
    <row r="415" ht="39.950000000000003" customHeight="1"/>
    <row r="416" ht="39.950000000000003" customHeight="1"/>
    <row r="417" ht="39.950000000000003" customHeight="1"/>
    <row r="418" ht="39.950000000000003" customHeight="1"/>
    <row r="419" ht="39.950000000000003" customHeight="1"/>
    <row r="420" ht="39.950000000000003" customHeight="1"/>
    <row r="421" ht="39.950000000000003" customHeight="1"/>
    <row r="422" ht="39.950000000000003" customHeight="1"/>
    <row r="423" ht="39.950000000000003" customHeight="1"/>
    <row r="424" ht="39.950000000000003" customHeight="1"/>
    <row r="425" ht="39.950000000000003" customHeight="1"/>
    <row r="426" ht="39.950000000000003" customHeight="1"/>
    <row r="427" ht="39.950000000000003" customHeight="1"/>
    <row r="428" ht="39.950000000000003" customHeight="1"/>
    <row r="429" ht="39.950000000000003" customHeight="1"/>
    <row r="430" ht="39.950000000000003" customHeight="1"/>
    <row r="431" ht="39.950000000000003" customHeight="1"/>
    <row r="432" ht="39.950000000000003" customHeight="1"/>
    <row r="433" ht="39.950000000000003" customHeight="1"/>
    <row r="434" ht="39.950000000000003" customHeight="1"/>
    <row r="435" ht="39.950000000000003" customHeight="1"/>
    <row r="436" ht="39.950000000000003" customHeight="1"/>
    <row r="437" ht="39.950000000000003" customHeight="1"/>
    <row r="438" ht="39.950000000000003" customHeight="1"/>
    <row r="439" ht="39.950000000000003" customHeight="1"/>
    <row r="440" ht="39.950000000000003" customHeight="1"/>
    <row r="441" ht="39.950000000000003" customHeight="1"/>
    <row r="442" ht="39.950000000000003" customHeight="1"/>
    <row r="443" ht="39.950000000000003" customHeight="1"/>
    <row r="444" ht="39.950000000000003" customHeight="1"/>
    <row r="445" ht="39.950000000000003" customHeight="1"/>
    <row r="446" ht="39.950000000000003" customHeight="1"/>
    <row r="447" ht="39.950000000000003" customHeight="1"/>
    <row r="448" ht="39.950000000000003" customHeight="1"/>
    <row r="449" ht="39.950000000000003" customHeight="1"/>
    <row r="450" ht="39.950000000000003" customHeight="1"/>
    <row r="451" ht="39.950000000000003" customHeight="1"/>
    <row r="452" ht="39.950000000000003" customHeight="1"/>
    <row r="453" ht="39.950000000000003" customHeight="1"/>
    <row r="454" ht="39.950000000000003" customHeight="1"/>
    <row r="455" ht="39.950000000000003" customHeight="1"/>
    <row r="456" ht="39.950000000000003" customHeight="1"/>
    <row r="457" ht="39.950000000000003" customHeight="1"/>
    <row r="458" ht="39.950000000000003" customHeight="1"/>
    <row r="459" ht="39.950000000000003" customHeight="1"/>
    <row r="460" ht="39.950000000000003" customHeight="1"/>
    <row r="461" ht="39.950000000000003" customHeight="1"/>
    <row r="462" ht="39.950000000000003" customHeight="1"/>
    <row r="463" ht="39.950000000000003" customHeight="1"/>
    <row r="464" ht="39.950000000000003" customHeight="1"/>
    <row r="465" ht="39.950000000000003" customHeight="1"/>
    <row r="466" ht="39.950000000000003" customHeight="1"/>
    <row r="467" ht="39.950000000000003" customHeight="1"/>
    <row r="468" ht="39.950000000000003" customHeight="1"/>
    <row r="469" ht="39.950000000000003" customHeight="1"/>
    <row r="470" ht="39.950000000000003" customHeight="1"/>
    <row r="471" ht="39.950000000000003" customHeight="1"/>
    <row r="472" ht="39.950000000000003" customHeight="1"/>
    <row r="473" ht="39.950000000000003" customHeight="1"/>
    <row r="474" ht="39.950000000000003" customHeight="1"/>
    <row r="475" ht="39.950000000000003" customHeight="1"/>
    <row r="476" ht="39.950000000000003" customHeight="1"/>
    <row r="477" ht="39.950000000000003" customHeight="1"/>
    <row r="478" ht="39.950000000000003" customHeight="1"/>
    <row r="479" ht="39.950000000000003" customHeight="1"/>
    <row r="480" ht="39.950000000000003" customHeight="1"/>
    <row r="481" ht="39.950000000000003" customHeight="1"/>
    <row r="482" ht="39.950000000000003" customHeight="1"/>
    <row r="483" ht="39.950000000000003" customHeight="1"/>
    <row r="484" ht="39.950000000000003" customHeight="1"/>
    <row r="485" ht="39.950000000000003" customHeight="1"/>
    <row r="486" ht="39.950000000000003" customHeight="1"/>
    <row r="487" ht="39.950000000000003" customHeight="1"/>
    <row r="488" ht="39.950000000000003" customHeight="1"/>
    <row r="489" ht="39.950000000000003" customHeight="1"/>
    <row r="490" ht="39.950000000000003" customHeight="1"/>
    <row r="491" ht="39.950000000000003" customHeight="1"/>
    <row r="492" ht="39.950000000000003" customHeight="1"/>
    <row r="493" ht="39.950000000000003" customHeight="1"/>
    <row r="494" ht="39.950000000000003" customHeight="1"/>
    <row r="495" ht="39.950000000000003" customHeight="1"/>
    <row r="496" ht="39.950000000000003" customHeight="1"/>
    <row r="497" ht="39.950000000000003" customHeight="1"/>
    <row r="498" ht="39.950000000000003" customHeight="1"/>
    <row r="499" ht="39.950000000000003" customHeight="1"/>
    <row r="500" ht="39.950000000000003" customHeight="1"/>
    <row r="501" ht="39.950000000000003" customHeight="1"/>
    <row r="502" ht="39.950000000000003" customHeight="1"/>
    <row r="503" ht="39.950000000000003" customHeight="1"/>
    <row r="504" ht="39.950000000000003" customHeight="1"/>
    <row r="505" ht="39.950000000000003" customHeight="1"/>
    <row r="506" ht="39.950000000000003" customHeight="1"/>
    <row r="507" ht="39.950000000000003" customHeight="1"/>
    <row r="508" ht="39.950000000000003" customHeight="1"/>
    <row r="509" ht="39.950000000000003" customHeight="1"/>
    <row r="510" ht="39.950000000000003" customHeight="1"/>
    <row r="511" ht="39.950000000000003" customHeight="1"/>
    <row r="512" ht="39.950000000000003" customHeight="1"/>
    <row r="513" ht="39.950000000000003" customHeight="1"/>
    <row r="514" ht="39.950000000000003" customHeight="1"/>
    <row r="515" ht="39.950000000000003" customHeight="1"/>
    <row r="516" ht="39.950000000000003" customHeight="1"/>
    <row r="517" ht="39.950000000000003" customHeight="1"/>
    <row r="518" ht="39.950000000000003" customHeight="1"/>
    <row r="519" ht="39.950000000000003" customHeight="1"/>
    <row r="520" ht="39.950000000000003" customHeight="1"/>
    <row r="521" ht="39.950000000000003" customHeight="1"/>
    <row r="522" ht="39.950000000000003" customHeight="1"/>
    <row r="523" ht="39.950000000000003" customHeight="1"/>
    <row r="524" ht="39.950000000000003" customHeight="1"/>
    <row r="525" ht="39.950000000000003" customHeight="1"/>
    <row r="526" ht="39.950000000000003" customHeight="1"/>
    <row r="527" ht="39.950000000000003" customHeight="1"/>
    <row r="528" ht="39.950000000000003" customHeight="1"/>
    <row r="529" ht="39.950000000000003" customHeight="1"/>
    <row r="530" ht="39.950000000000003" customHeight="1"/>
    <row r="531" ht="39.950000000000003" customHeight="1"/>
    <row r="532" ht="39.950000000000003" customHeight="1"/>
    <row r="533" ht="39.950000000000003" customHeight="1"/>
    <row r="534" ht="39.950000000000003" customHeight="1"/>
    <row r="535" ht="39.950000000000003" customHeight="1"/>
    <row r="536" ht="39.950000000000003" customHeight="1"/>
    <row r="537" ht="39.950000000000003" customHeight="1"/>
    <row r="538" ht="39.950000000000003" customHeight="1"/>
    <row r="539" ht="39.950000000000003" customHeight="1"/>
    <row r="540" ht="39.950000000000003" customHeight="1"/>
    <row r="541" ht="39.950000000000003" customHeight="1"/>
    <row r="542" ht="39.950000000000003" customHeight="1"/>
    <row r="543" ht="39.950000000000003" customHeight="1"/>
    <row r="544" ht="39.950000000000003" customHeight="1"/>
    <row r="545" ht="39.950000000000003" customHeight="1"/>
    <row r="546" ht="39.950000000000003" customHeight="1"/>
    <row r="547" ht="39.950000000000003" customHeight="1"/>
    <row r="548" ht="39.950000000000003" customHeight="1"/>
    <row r="549" ht="39.950000000000003" customHeight="1"/>
    <row r="550" ht="39.950000000000003" customHeight="1"/>
    <row r="551" ht="39.950000000000003" customHeight="1"/>
    <row r="552" ht="39.950000000000003" customHeight="1"/>
    <row r="553" ht="39.950000000000003" customHeight="1"/>
    <row r="554" ht="39.950000000000003" customHeight="1"/>
    <row r="555" ht="39.950000000000003" customHeight="1"/>
    <row r="556" ht="39.950000000000003" customHeight="1"/>
    <row r="557" ht="39.950000000000003" customHeight="1"/>
    <row r="558" ht="39.950000000000003" customHeight="1"/>
    <row r="559" ht="39.950000000000003" customHeight="1"/>
    <row r="560" ht="39.950000000000003" customHeight="1"/>
    <row r="561" ht="39.950000000000003" customHeight="1"/>
    <row r="562" ht="39.950000000000003" customHeight="1"/>
    <row r="563" ht="39.950000000000003" customHeight="1"/>
    <row r="564" ht="39.950000000000003" customHeight="1"/>
    <row r="565" ht="39.950000000000003" customHeight="1"/>
    <row r="566" ht="39.950000000000003" customHeight="1"/>
    <row r="567" ht="39.950000000000003" customHeight="1"/>
    <row r="568" ht="39.950000000000003" customHeight="1"/>
    <row r="569" ht="39.950000000000003" customHeight="1"/>
    <row r="570" ht="39.950000000000003" customHeight="1"/>
    <row r="571" ht="39.950000000000003" customHeight="1"/>
    <row r="572" ht="39.950000000000003" customHeight="1"/>
    <row r="573" ht="39.950000000000003" customHeight="1"/>
    <row r="574" ht="39.950000000000003" customHeight="1"/>
    <row r="575" ht="39.950000000000003" customHeight="1"/>
    <row r="576" ht="39.950000000000003" customHeight="1"/>
    <row r="577" ht="39.950000000000003" customHeight="1"/>
    <row r="578" ht="39.950000000000003" customHeight="1"/>
    <row r="579" ht="39.950000000000003" customHeight="1"/>
    <row r="580" ht="39.950000000000003" customHeight="1"/>
    <row r="581" ht="39.950000000000003" customHeight="1"/>
    <row r="582" ht="39.950000000000003" customHeight="1"/>
    <row r="583" ht="39.950000000000003" customHeight="1"/>
    <row r="584" ht="39.950000000000003" customHeight="1"/>
    <row r="585" ht="39.950000000000003" customHeight="1"/>
    <row r="586" ht="39.950000000000003" customHeight="1"/>
    <row r="587" ht="39.950000000000003" customHeight="1"/>
    <row r="588" ht="39.950000000000003" customHeight="1"/>
    <row r="589" ht="39.950000000000003" customHeight="1"/>
    <row r="590" ht="39.950000000000003" customHeight="1"/>
    <row r="591" ht="39.950000000000003" customHeight="1"/>
    <row r="592" ht="39.950000000000003" customHeight="1"/>
    <row r="593" ht="39.950000000000003" customHeight="1"/>
    <row r="594" ht="39.950000000000003" customHeight="1"/>
    <row r="595" ht="39.950000000000003" customHeight="1"/>
    <row r="596" ht="39.950000000000003" customHeight="1"/>
    <row r="597" ht="39.950000000000003" customHeight="1"/>
    <row r="598" ht="39.950000000000003" customHeight="1"/>
    <row r="599" ht="39.950000000000003" customHeight="1"/>
    <row r="600" ht="39.950000000000003" customHeight="1"/>
    <row r="601" ht="39.950000000000003" customHeight="1"/>
    <row r="602" ht="39.950000000000003" customHeight="1"/>
    <row r="603" ht="39.950000000000003" customHeight="1"/>
    <row r="604" ht="39.950000000000003" customHeight="1"/>
    <row r="605" ht="39.950000000000003" customHeight="1"/>
    <row r="606" ht="39.950000000000003" customHeight="1"/>
    <row r="607" ht="39.950000000000003" customHeight="1"/>
    <row r="608" ht="39.950000000000003" customHeight="1"/>
    <row r="609" ht="39.950000000000003" customHeight="1"/>
    <row r="610" ht="39.950000000000003" customHeight="1"/>
    <row r="611" ht="39.950000000000003" customHeight="1"/>
    <row r="612" ht="39.950000000000003" customHeight="1"/>
    <row r="613" ht="39.950000000000003" customHeight="1"/>
    <row r="614" ht="39.950000000000003" customHeight="1"/>
    <row r="615" ht="39.950000000000003" customHeight="1"/>
    <row r="616" ht="39.950000000000003" customHeight="1"/>
    <row r="617" ht="39.950000000000003" customHeight="1"/>
    <row r="618" ht="39.950000000000003" customHeight="1"/>
    <row r="619" ht="39.950000000000003" customHeight="1"/>
    <row r="620" ht="39.950000000000003" customHeight="1"/>
    <row r="621" ht="39.950000000000003" customHeight="1"/>
    <row r="622" ht="39.950000000000003" customHeight="1"/>
    <row r="623" ht="39.950000000000003" customHeight="1"/>
    <row r="624" ht="39.950000000000003" customHeight="1"/>
    <row r="625" ht="39.950000000000003" customHeight="1"/>
    <row r="626" ht="39.950000000000003" customHeight="1"/>
    <row r="627" ht="39.950000000000003" customHeight="1"/>
    <row r="628" ht="39.950000000000003" customHeight="1"/>
    <row r="629" ht="39.950000000000003" customHeight="1"/>
    <row r="630" ht="39.950000000000003" customHeight="1"/>
    <row r="631" ht="39.950000000000003" customHeight="1"/>
    <row r="632" ht="39.950000000000003" customHeight="1"/>
    <row r="633" ht="39.950000000000003" customHeight="1"/>
    <row r="634" ht="39.950000000000003" customHeight="1"/>
    <row r="635" ht="39.950000000000003" customHeight="1"/>
    <row r="636" ht="39.950000000000003" customHeight="1"/>
    <row r="637" ht="39.950000000000003" customHeight="1"/>
    <row r="638" ht="39.950000000000003" customHeight="1"/>
    <row r="639" ht="39.950000000000003" customHeight="1"/>
    <row r="640" ht="39.950000000000003" customHeight="1"/>
    <row r="641" ht="39.950000000000003" customHeight="1"/>
    <row r="642" ht="39.950000000000003" customHeight="1"/>
    <row r="643" ht="39.950000000000003" customHeight="1"/>
    <row r="644" ht="39.950000000000003" customHeight="1"/>
    <row r="645" ht="39.950000000000003" customHeight="1"/>
    <row r="646" ht="39.950000000000003" customHeight="1"/>
    <row r="647" ht="39.950000000000003" customHeight="1"/>
    <row r="648" ht="39.950000000000003" customHeight="1"/>
    <row r="649" ht="39.950000000000003" customHeight="1"/>
  </sheetData>
  <mergeCells count="30">
    <mergeCell ref="D1:I1"/>
    <mergeCell ref="J1:L1"/>
    <mergeCell ref="AD1:AD2"/>
    <mergeCell ref="A2:L2"/>
    <mergeCell ref="A4:A13"/>
    <mergeCell ref="B4:B13"/>
    <mergeCell ref="W1:W2"/>
    <mergeCell ref="S1:S2"/>
    <mergeCell ref="T1:T2"/>
    <mergeCell ref="A1:C1"/>
    <mergeCell ref="V1:V2"/>
    <mergeCell ref="U1:U2"/>
    <mergeCell ref="M1:M2"/>
    <mergeCell ref="N1:N2"/>
    <mergeCell ref="O1:O2"/>
    <mergeCell ref="P1:P2"/>
    <mergeCell ref="A14:A18"/>
    <mergeCell ref="B14:B18"/>
    <mergeCell ref="A21:A27"/>
    <mergeCell ref="B21:B27"/>
    <mergeCell ref="A28:A30"/>
    <mergeCell ref="B28:B30"/>
    <mergeCell ref="Q1:Q2"/>
    <mergeCell ref="R1:R2"/>
    <mergeCell ref="AC1:AC2"/>
    <mergeCell ref="X1:X2"/>
    <mergeCell ref="Y1:Y2"/>
    <mergeCell ref="Z1:Z2"/>
    <mergeCell ref="AA1:AA2"/>
    <mergeCell ref="AB1:AB2"/>
  </mergeCells>
  <conditionalFormatting sqref="N4:X30">
    <cfRule type="cellIs" dxfId="45" priority="4" stopIfTrue="1" operator="greaterThan">
      <formula>0</formula>
    </cfRule>
    <cfRule type="cellIs" dxfId="44" priority="5" stopIfTrue="1" operator="greaterThan">
      <formula>0</formula>
    </cfRule>
    <cfRule type="cellIs" dxfId="43" priority="6" stopIfTrue="1" operator="greaterThan">
      <formula>0</formula>
    </cfRule>
  </conditionalFormatting>
  <conditionalFormatting sqref="M4:M30">
    <cfRule type="cellIs" dxfId="42" priority="1" stopIfTrue="1" operator="greaterThan">
      <formula>0</formula>
    </cfRule>
    <cfRule type="cellIs" dxfId="41" priority="2" stopIfTrue="1" operator="greaterThan">
      <formula>0</formula>
    </cfRule>
    <cfRule type="cellIs" dxfId="40" priority="3" stopIfTrue="1" operator="greaterThan">
      <formula>0</formula>
    </cfRule>
  </conditionalFormatting>
  <hyperlinks>
    <hyperlink ref="D577" r:id="rId1" display="https://www.havan.com.br/mangueira-para-gas-de-cozinha-glp-1-20m-durin-05207.html" xr:uid="{37CADA47-1B39-48A1-9B2E-49EE593BF3F8}"/>
  </hyperlinks>
  <pageMargins left="0.511811024" right="0.511811024" top="0.78740157499999996" bottom="0.78740157499999996" header="0.31496062000000002" footer="0.31496062000000002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D31"/>
  <sheetViews>
    <sheetView zoomScale="70" zoomScaleNormal="70" workbookViewId="0">
      <selection activeCell="N15" sqref="N15"/>
    </sheetView>
  </sheetViews>
  <sheetFormatPr defaultColWidth="9.7109375" defaultRowHeight="39.950000000000003" customHeight="1"/>
  <cols>
    <col min="1" max="1" width="7" style="35" customWidth="1"/>
    <col min="2" max="2" width="38.5703125" style="1" customWidth="1"/>
    <col min="3" max="3" width="9.5703125" style="34" customWidth="1"/>
    <col min="4" max="4" width="55.28515625" style="42" customWidth="1"/>
    <col min="5" max="6" width="19.42578125" style="43" customWidth="1"/>
    <col min="7" max="7" width="10" style="1" customWidth="1"/>
    <col min="8" max="8" width="16.7109375" style="1" customWidth="1"/>
    <col min="9" max="9" width="14.85546875" style="29" bestFit="1" customWidth="1"/>
    <col min="10" max="10" width="13.85546875" style="4" customWidth="1"/>
    <col min="11" max="11" width="13.28515625" style="28" customWidth="1"/>
    <col min="12" max="12" width="12.5703125" style="5" customWidth="1"/>
    <col min="13" max="24" width="13.7109375" style="6" customWidth="1"/>
    <col min="25" max="30" width="13.7109375" style="2" customWidth="1"/>
    <col min="31" max="16384" width="9.7109375" style="2"/>
  </cols>
  <sheetData>
    <row r="1" spans="1:30" ht="39.950000000000003" customHeight="1">
      <c r="A1" s="101" t="s">
        <v>28</v>
      </c>
      <c r="B1" s="101"/>
      <c r="C1" s="101"/>
      <c r="D1" s="101" t="s">
        <v>30</v>
      </c>
      <c r="E1" s="101"/>
      <c r="F1" s="101"/>
      <c r="G1" s="101"/>
      <c r="H1" s="101"/>
      <c r="I1" s="101"/>
      <c r="J1" s="101" t="s">
        <v>29</v>
      </c>
      <c r="K1" s="101"/>
      <c r="L1" s="101"/>
      <c r="M1" s="99" t="s">
        <v>106</v>
      </c>
      <c r="N1" s="99" t="s">
        <v>107</v>
      </c>
      <c r="O1" s="99" t="s">
        <v>27</v>
      </c>
      <c r="P1" s="99" t="s">
        <v>27</v>
      </c>
      <c r="Q1" s="99" t="s">
        <v>27</v>
      </c>
      <c r="R1" s="99" t="s">
        <v>27</v>
      </c>
      <c r="S1" s="99" t="s">
        <v>27</v>
      </c>
      <c r="T1" s="99" t="s">
        <v>27</v>
      </c>
      <c r="U1" s="99" t="s">
        <v>27</v>
      </c>
      <c r="V1" s="99" t="s">
        <v>27</v>
      </c>
      <c r="W1" s="99" t="s">
        <v>27</v>
      </c>
      <c r="X1" s="99" t="s">
        <v>27</v>
      </c>
      <c r="Y1" s="99" t="s">
        <v>27</v>
      </c>
      <c r="Z1" s="99" t="s">
        <v>27</v>
      </c>
      <c r="AA1" s="99" t="s">
        <v>27</v>
      </c>
      <c r="AB1" s="99" t="s">
        <v>27</v>
      </c>
      <c r="AC1" s="99" t="s">
        <v>27</v>
      </c>
      <c r="AD1" s="99" t="s">
        <v>27</v>
      </c>
    </row>
    <row r="2" spans="1:30" ht="39.950000000000003" customHeight="1">
      <c r="A2" s="101" t="s">
        <v>14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</row>
    <row r="3" spans="1:30" s="3" customFormat="1" ht="57" customHeight="1">
      <c r="A3" s="36" t="s">
        <v>21</v>
      </c>
      <c r="B3" s="38" t="s">
        <v>15</v>
      </c>
      <c r="C3" s="37" t="s">
        <v>22</v>
      </c>
      <c r="D3" s="37" t="s">
        <v>16</v>
      </c>
      <c r="E3" s="37" t="s">
        <v>17</v>
      </c>
      <c r="F3" s="37" t="s">
        <v>35</v>
      </c>
      <c r="G3" s="38" t="s">
        <v>3</v>
      </c>
      <c r="H3" s="38" t="s">
        <v>18</v>
      </c>
      <c r="I3" s="39" t="s">
        <v>23</v>
      </c>
      <c r="J3" s="38" t="s">
        <v>24</v>
      </c>
      <c r="K3" s="44" t="s">
        <v>0</v>
      </c>
      <c r="L3" s="45" t="s">
        <v>2</v>
      </c>
      <c r="M3" s="74">
        <v>44447</v>
      </c>
      <c r="N3" s="74">
        <v>44489</v>
      </c>
      <c r="O3" s="24" t="s">
        <v>1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</row>
    <row r="4" spans="1:30" ht="39.950000000000003" customHeight="1">
      <c r="A4" s="114">
        <v>1</v>
      </c>
      <c r="B4" s="111" t="s">
        <v>31</v>
      </c>
      <c r="C4" s="52">
        <v>1</v>
      </c>
      <c r="D4" s="53" t="s">
        <v>70</v>
      </c>
      <c r="E4" s="54" t="s">
        <v>36</v>
      </c>
      <c r="F4" s="54" t="s">
        <v>37</v>
      </c>
      <c r="G4" s="40" t="s">
        <v>12</v>
      </c>
      <c r="H4" s="40" t="s">
        <v>25</v>
      </c>
      <c r="I4" s="59">
        <v>4500</v>
      </c>
      <c r="J4" s="19"/>
      <c r="K4" s="25">
        <f t="shared" ref="K4:K30" si="0">J4-(SUM(M4:AD4))</f>
        <v>0</v>
      </c>
      <c r="L4" s="26" t="str">
        <f t="shared" ref="L4:L30" si="1">IF(K4&lt;0,"ATENÇÃO","OK")</f>
        <v>OK</v>
      </c>
      <c r="M4" s="62"/>
      <c r="N4" s="62"/>
      <c r="O4" s="62"/>
      <c r="P4" s="62"/>
      <c r="Q4" s="62"/>
      <c r="R4" s="62"/>
      <c r="S4" s="18"/>
      <c r="T4" s="18"/>
      <c r="U4" s="18"/>
      <c r="V4" s="18"/>
      <c r="W4" s="18"/>
      <c r="X4" s="18"/>
      <c r="Y4" s="32"/>
      <c r="Z4" s="32"/>
      <c r="AA4" s="32"/>
      <c r="AB4" s="32"/>
      <c r="AC4" s="32"/>
      <c r="AD4" s="32"/>
    </row>
    <row r="5" spans="1:30" ht="39.950000000000003" customHeight="1">
      <c r="A5" s="114"/>
      <c r="B5" s="112"/>
      <c r="C5" s="52">
        <v>2</v>
      </c>
      <c r="D5" s="53" t="s">
        <v>71</v>
      </c>
      <c r="E5" s="54" t="s">
        <v>36</v>
      </c>
      <c r="F5" s="54" t="s">
        <v>38</v>
      </c>
      <c r="G5" s="40" t="s">
        <v>12</v>
      </c>
      <c r="H5" s="40" t="s">
        <v>25</v>
      </c>
      <c r="I5" s="59">
        <v>17250</v>
      </c>
      <c r="J5" s="19">
        <v>5</v>
      </c>
      <c r="K5" s="25">
        <f t="shared" si="0"/>
        <v>1</v>
      </c>
      <c r="L5" s="26" t="str">
        <f t="shared" si="1"/>
        <v>OK</v>
      </c>
      <c r="M5" s="62"/>
      <c r="N5" s="62">
        <v>4</v>
      </c>
      <c r="O5" s="62"/>
      <c r="P5" s="62"/>
      <c r="Q5" s="62"/>
      <c r="R5" s="62"/>
      <c r="S5" s="18"/>
      <c r="T5" s="18"/>
      <c r="U5" s="18"/>
      <c r="V5" s="18"/>
      <c r="W5" s="18"/>
      <c r="X5" s="18"/>
      <c r="Y5" s="32"/>
      <c r="Z5" s="32"/>
      <c r="AA5" s="32"/>
      <c r="AB5" s="32"/>
      <c r="AC5" s="32"/>
      <c r="AD5" s="32"/>
    </row>
    <row r="6" spans="1:30" ht="39.950000000000003" customHeight="1">
      <c r="A6" s="114"/>
      <c r="B6" s="112"/>
      <c r="C6" s="52">
        <v>3</v>
      </c>
      <c r="D6" s="53" t="s">
        <v>72</v>
      </c>
      <c r="E6" s="54" t="s">
        <v>36</v>
      </c>
      <c r="F6" s="54" t="s">
        <v>39</v>
      </c>
      <c r="G6" s="40" t="s">
        <v>12</v>
      </c>
      <c r="H6" s="40" t="s">
        <v>25</v>
      </c>
      <c r="I6" s="59">
        <v>9900</v>
      </c>
      <c r="J6" s="19">
        <v>4</v>
      </c>
      <c r="K6" s="25">
        <f t="shared" si="0"/>
        <v>2</v>
      </c>
      <c r="L6" s="26" t="str">
        <f t="shared" si="1"/>
        <v>OK</v>
      </c>
      <c r="M6" s="62"/>
      <c r="N6" s="62">
        <v>2</v>
      </c>
      <c r="O6" s="62"/>
      <c r="P6" s="62"/>
      <c r="Q6" s="62"/>
      <c r="R6" s="62"/>
      <c r="S6" s="18"/>
      <c r="T6" s="18"/>
      <c r="U6" s="18"/>
      <c r="V6" s="18"/>
      <c r="W6" s="18"/>
      <c r="X6" s="18"/>
      <c r="Y6" s="32"/>
      <c r="Z6" s="32"/>
      <c r="AA6" s="32"/>
      <c r="AB6" s="32"/>
      <c r="AC6" s="32"/>
      <c r="AD6" s="32"/>
    </row>
    <row r="7" spans="1:30" ht="39.950000000000003" customHeight="1">
      <c r="A7" s="114"/>
      <c r="B7" s="112"/>
      <c r="C7" s="52">
        <v>4</v>
      </c>
      <c r="D7" s="53" t="s">
        <v>73</v>
      </c>
      <c r="E7" s="54" t="s">
        <v>36</v>
      </c>
      <c r="F7" s="54" t="s">
        <v>40</v>
      </c>
      <c r="G7" s="40" t="s">
        <v>12</v>
      </c>
      <c r="H7" s="40" t="s">
        <v>25</v>
      </c>
      <c r="I7" s="59">
        <v>9950</v>
      </c>
      <c r="J7" s="19">
        <v>1</v>
      </c>
      <c r="K7" s="25">
        <f t="shared" si="0"/>
        <v>0</v>
      </c>
      <c r="L7" s="26" t="str">
        <f t="shared" si="1"/>
        <v>OK</v>
      </c>
      <c r="M7" s="62">
        <v>1</v>
      </c>
      <c r="N7" s="62"/>
      <c r="O7" s="62"/>
      <c r="P7" s="62"/>
      <c r="Q7" s="62"/>
      <c r="R7" s="62"/>
      <c r="S7" s="18"/>
      <c r="T7" s="18"/>
      <c r="U7" s="18"/>
      <c r="V7" s="18"/>
      <c r="W7" s="18"/>
      <c r="X7" s="18"/>
      <c r="Y7" s="32"/>
      <c r="Z7" s="32"/>
      <c r="AA7" s="32"/>
      <c r="AB7" s="32"/>
      <c r="AC7" s="32"/>
      <c r="AD7" s="32"/>
    </row>
    <row r="8" spans="1:30" ht="39.950000000000003" customHeight="1">
      <c r="A8" s="114"/>
      <c r="B8" s="112"/>
      <c r="C8" s="52">
        <v>5</v>
      </c>
      <c r="D8" s="53" t="s">
        <v>74</v>
      </c>
      <c r="E8" s="54" t="s">
        <v>36</v>
      </c>
      <c r="F8" s="54" t="s">
        <v>41</v>
      </c>
      <c r="G8" s="40" t="s">
        <v>12</v>
      </c>
      <c r="H8" s="40" t="s">
        <v>25</v>
      </c>
      <c r="I8" s="59">
        <v>38000</v>
      </c>
      <c r="J8" s="19"/>
      <c r="K8" s="25">
        <f t="shared" si="0"/>
        <v>0</v>
      </c>
      <c r="L8" s="26" t="str">
        <f t="shared" si="1"/>
        <v>OK</v>
      </c>
      <c r="M8" s="62"/>
      <c r="N8" s="62"/>
      <c r="O8" s="62"/>
      <c r="P8" s="62"/>
      <c r="Q8" s="62"/>
      <c r="R8" s="62"/>
      <c r="S8" s="18"/>
      <c r="T8" s="18"/>
      <c r="U8" s="18"/>
      <c r="V8" s="18"/>
      <c r="W8" s="18"/>
      <c r="X8" s="18"/>
      <c r="Y8" s="32"/>
      <c r="Z8" s="32"/>
      <c r="AA8" s="32"/>
      <c r="AB8" s="32"/>
      <c r="AC8" s="32"/>
      <c r="AD8" s="32"/>
    </row>
    <row r="9" spans="1:30" ht="39.950000000000003" customHeight="1">
      <c r="A9" s="114"/>
      <c r="B9" s="112"/>
      <c r="C9" s="52">
        <v>6</v>
      </c>
      <c r="D9" s="53" t="s">
        <v>75</v>
      </c>
      <c r="E9" s="54" t="s">
        <v>36</v>
      </c>
      <c r="F9" s="54" t="s">
        <v>42</v>
      </c>
      <c r="G9" s="40" t="s">
        <v>12</v>
      </c>
      <c r="H9" s="40" t="s">
        <v>25</v>
      </c>
      <c r="I9" s="59">
        <v>12226.29</v>
      </c>
      <c r="J9" s="19"/>
      <c r="K9" s="25">
        <f t="shared" si="0"/>
        <v>0</v>
      </c>
      <c r="L9" s="26" t="str">
        <f t="shared" si="1"/>
        <v>OK</v>
      </c>
      <c r="M9" s="62"/>
      <c r="N9" s="62"/>
      <c r="O9" s="62"/>
      <c r="P9" s="62"/>
      <c r="Q9" s="62"/>
      <c r="R9" s="62"/>
      <c r="S9" s="18"/>
      <c r="T9" s="18"/>
      <c r="U9" s="18"/>
      <c r="V9" s="18"/>
      <c r="W9" s="18"/>
      <c r="X9" s="18"/>
      <c r="Y9" s="32"/>
      <c r="Z9" s="32"/>
      <c r="AA9" s="32"/>
      <c r="AB9" s="32"/>
      <c r="AC9" s="32"/>
      <c r="AD9" s="32"/>
    </row>
    <row r="10" spans="1:30" ht="39.950000000000003" customHeight="1">
      <c r="A10" s="114"/>
      <c r="B10" s="112"/>
      <c r="C10" s="52">
        <v>7</v>
      </c>
      <c r="D10" s="53" t="s">
        <v>76</v>
      </c>
      <c r="E10" s="54" t="s">
        <v>36</v>
      </c>
      <c r="F10" s="54" t="s">
        <v>43</v>
      </c>
      <c r="G10" s="40" t="s">
        <v>12</v>
      </c>
      <c r="H10" s="40" t="s">
        <v>26</v>
      </c>
      <c r="I10" s="59">
        <v>1214</v>
      </c>
      <c r="J10" s="19"/>
      <c r="K10" s="25">
        <f t="shared" si="0"/>
        <v>0</v>
      </c>
      <c r="L10" s="26" t="str">
        <f t="shared" si="1"/>
        <v>OK</v>
      </c>
      <c r="M10" s="62"/>
      <c r="N10" s="62"/>
      <c r="O10" s="62"/>
      <c r="P10" s="62"/>
      <c r="Q10" s="62"/>
      <c r="R10" s="62"/>
      <c r="S10" s="18"/>
      <c r="T10" s="18"/>
      <c r="U10" s="18"/>
      <c r="V10" s="18"/>
      <c r="W10" s="18"/>
      <c r="X10" s="18"/>
      <c r="Y10" s="32"/>
      <c r="Z10" s="32"/>
      <c r="AA10" s="32"/>
      <c r="AB10" s="32"/>
      <c r="AC10" s="32"/>
      <c r="AD10" s="32"/>
    </row>
    <row r="11" spans="1:30" ht="39.950000000000003" customHeight="1">
      <c r="A11" s="114"/>
      <c r="B11" s="112"/>
      <c r="C11" s="52">
        <v>8</v>
      </c>
      <c r="D11" s="53" t="s">
        <v>77</v>
      </c>
      <c r="E11" s="54" t="s">
        <v>36</v>
      </c>
      <c r="F11" s="54" t="s">
        <v>43</v>
      </c>
      <c r="G11" s="40" t="s">
        <v>12</v>
      </c>
      <c r="H11" s="40" t="s">
        <v>26</v>
      </c>
      <c r="I11" s="59">
        <v>1214</v>
      </c>
      <c r="J11" s="19">
        <f>1-1</f>
        <v>0</v>
      </c>
      <c r="K11" s="25">
        <f t="shared" si="0"/>
        <v>0</v>
      </c>
      <c r="L11" s="26" t="str">
        <f t="shared" si="1"/>
        <v>OK</v>
      </c>
      <c r="M11" s="62"/>
      <c r="N11" s="62"/>
      <c r="O11" s="62"/>
      <c r="P11" s="62"/>
      <c r="Q11" s="62"/>
      <c r="R11" s="62"/>
      <c r="S11" s="18"/>
      <c r="T11" s="18"/>
      <c r="U11" s="18"/>
      <c r="V11" s="18"/>
      <c r="W11" s="18"/>
      <c r="X11" s="18"/>
      <c r="Y11" s="32"/>
      <c r="Z11" s="32"/>
      <c r="AA11" s="32"/>
      <c r="AB11" s="32"/>
      <c r="AC11" s="32"/>
      <c r="AD11" s="32"/>
    </row>
    <row r="12" spans="1:30" ht="39.950000000000003" customHeight="1">
      <c r="A12" s="114"/>
      <c r="B12" s="112"/>
      <c r="C12" s="52">
        <v>9</v>
      </c>
      <c r="D12" s="53" t="s">
        <v>78</v>
      </c>
      <c r="E12" s="54" t="s">
        <v>36</v>
      </c>
      <c r="F12" s="54" t="s">
        <v>44</v>
      </c>
      <c r="G12" s="40" t="s">
        <v>12</v>
      </c>
      <c r="H12" s="40" t="s">
        <v>26</v>
      </c>
      <c r="I12" s="59">
        <v>4320.8599999999997</v>
      </c>
      <c r="J12" s="19"/>
      <c r="K12" s="25">
        <f t="shared" si="0"/>
        <v>0</v>
      </c>
      <c r="L12" s="26" t="str">
        <f t="shared" si="1"/>
        <v>OK</v>
      </c>
      <c r="M12" s="62"/>
      <c r="N12" s="62"/>
      <c r="O12" s="62"/>
      <c r="P12" s="62"/>
      <c r="Q12" s="62"/>
      <c r="R12" s="62"/>
      <c r="S12" s="18"/>
      <c r="T12" s="18"/>
      <c r="U12" s="18"/>
      <c r="V12" s="18"/>
      <c r="W12" s="18"/>
      <c r="X12" s="18"/>
      <c r="Y12" s="32"/>
      <c r="Z12" s="32"/>
      <c r="AA12" s="32"/>
      <c r="AB12" s="32"/>
      <c r="AC12" s="32"/>
      <c r="AD12" s="32"/>
    </row>
    <row r="13" spans="1:30" ht="39.950000000000003" customHeight="1">
      <c r="A13" s="114"/>
      <c r="B13" s="113"/>
      <c r="C13" s="52">
        <v>10</v>
      </c>
      <c r="D13" s="53" t="s">
        <v>79</v>
      </c>
      <c r="E13" s="54" t="s">
        <v>36</v>
      </c>
      <c r="F13" s="54" t="s">
        <v>45</v>
      </c>
      <c r="G13" s="40" t="s">
        <v>12</v>
      </c>
      <c r="H13" s="40" t="s">
        <v>26</v>
      </c>
      <c r="I13" s="59">
        <v>5450</v>
      </c>
      <c r="J13" s="19"/>
      <c r="K13" s="25">
        <f t="shared" si="0"/>
        <v>0</v>
      </c>
      <c r="L13" s="26" t="str">
        <f t="shared" si="1"/>
        <v>OK</v>
      </c>
      <c r="M13" s="62"/>
      <c r="N13" s="62"/>
      <c r="O13" s="62"/>
      <c r="P13" s="62"/>
      <c r="Q13" s="62"/>
      <c r="R13" s="62"/>
      <c r="S13" s="18"/>
      <c r="T13" s="18"/>
      <c r="U13" s="18"/>
      <c r="V13" s="18"/>
      <c r="W13" s="18"/>
      <c r="X13" s="18"/>
      <c r="Y13" s="32"/>
      <c r="Z13" s="32"/>
      <c r="AA13" s="32"/>
      <c r="AB13" s="32"/>
      <c r="AC13" s="32"/>
      <c r="AD13" s="32"/>
    </row>
    <row r="14" spans="1:30" ht="39.950000000000003" customHeight="1">
      <c r="A14" s="107">
        <v>2</v>
      </c>
      <c r="B14" s="108" t="s">
        <v>32</v>
      </c>
      <c r="C14" s="51">
        <v>11</v>
      </c>
      <c r="D14" s="56" t="s">
        <v>80</v>
      </c>
      <c r="E14" s="57" t="s">
        <v>46</v>
      </c>
      <c r="F14" s="57" t="s">
        <v>47</v>
      </c>
      <c r="G14" s="33" t="s">
        <v>12</v>
      </c>
      <c r="H14" s="33" t="s">
        <v>26</v>
      </c>
      <c r="I14" s="60">
        <v>173.45</v>
      </c>
      <c r="J14" s="19"/>
      <c r="K14" s="25">
        <f t="shared" si="0"/>
        <v>0</v>
      </c>
      <c r="L14" s="26" t="str">
        <f t="shared" si="1"/>
        <v>OK</v>
      </c>
      <c r="M14" s="62"/>
      <c r="N14" s="62"/>
      <c r="O14" s="62"/>
      <c r="P14" s="62"/>
      <c r="Q14" s="62"/>
      <c r="R14" s="62"/>
      <c r="S14" s="18"/>
      <c r="T14" s="18"/>
      <c r="U14" s="18"/>
      <c r="V14" s="18"/>
      <c r="W14" s="18"/>
      <c r="X14" s="18"/>
      <c r="Y14" s="32"/>
      <c r="Z14" s="32"/>
      <c r="AA14" s="32"/>
      <c r="AB14" s="32"/>
      <c r="AC14" s="32"/>
      <c r="AD14" s="32"/>
    </row>
    <row r="15" spans="1:30" ht="39.950000000000003" customHeight="1">
      <c r="A15" s="107"/>
      <c r="B15" s="109"/>
      <c r="C15" s="51">
        <v>12</v>
      </c>
      <c r="D15" s="56" t="s">
        <v>81</v>
      </c>
      <c r="E15" s="57" t="s">
        <v>46</v>
      </c>
      <c r="F15" s="57" t="s">
        <v>48</v>
      </c>
      <c r="G15" s="33" t="s">
        <v>12</v>
      </c>
      <c r="H15" s="33" t="s">
        <v>26</v>
      </c>
      <c r="I15" s="60">
        <v>166</v>
      </c>
      <c r="J15" s="19"/>
      <c r="K15" s="25">
        <f t="shared" si="0"/>
        <v>0</v>
      </c>
      <c r="L15" s="26" t="str">
        <f t="shared" si="1"/>
        <v>OK</v>
      </c>
      <c r="M15" s="62"/>
      <c r="N15" s="62"/>
      <c r="O15" s="62"/>
      <c r="P15" s="62"/>
      <c r="Q15" s="62"/>
      <c r="R15" s="62"/>
      <c r="S15" s="18"/>
      <c r="T15" s="18"/>
      <c r="U15" s="18"/>
      <c r="V15" s="18"/>
      <c r="W15" s="18"/>
      <c r="X15" s="18"/>
      <c r="Y15" s="32"/>
      <c r="Z15" s="32"/>
      <c r="AA15" s="32"/>
      <c r="AB15" s="32"/>
      <c r="AC15" s="32"/>
      <c r="AD15" s="32"/>
    </row>
    <row r="16" spans="1:30" ht="39.950000000000003" customHeight="1">
      <c r="A16" s="107"/>
      <c r="B16" s="109"/>
      <c r="C16" s="51">
        <v>13</v>
      </c>
      <c r="D16" s="56" t="s">
        <v>82</v>
      </c>
      <c r="E16" s="57" t="s">
        <v>46</v>
      </c>
      <c r="F16" s="57" t="s">
        <v>49</v>
      </c>
      <c r="G16" s="33" t="s">
        <v>12</v>
      </c>
      <c r="H16" s="33" t="s">
        <v>26</v>
      </c>
      <c r="I16" s="60">
        <v>183.6</v>
      </c>
      <c r="J16" s="19"/>
      <c r="K16" s="25">
        <f t="shared" si="0"/>
        <v>0</v>
      </c>
      <c r="L16" s="26" t="str">
        <f t="shared" si="1"/>
        <v>OK</v>
      </c>
      <c r="M16" s="62"/>
      <c r="N16" s="62"/>
      <c r="O16" s="62"/>
      <c r="P16" s="62"/>
      <c r="Q16" s="62"/>
      <c r="R16" s="62"/>
      <c r="S16" s="18"/>
      <c r="T16" s="18"/>
      <c r="U16" s="18"/>
      <c r="V16" s="18"/>
      <c r="W16" s="18"/>
      <c r="X16" s="18"/>
      <c r="Y16" s="32"/>
      <c r="Z16" s="32"/>
      <c r="AA16" s="32"/>
      <c r="AB16" s="32"/>
      <c r="AC16" s="32"/>
      <c r="AD16" s="32"/>
    </row>
    <row r="17" spans="1:30" ht="39.950000000000003" customHeight="1">
      <c r="A17" s="107"/>
      <c r="B17" s="109"/>
      <c r="C17" s="51">
        <v>14</v>
      </c>
      <c r="D17" s="56" t="s">
        <v>83</v>
      </c>
      <c r="E17" s="57" t="s">
        <v>46</v>
      </c>
      <c r="F17" s="57" t="s">
        <v>50</v>
      </c>
      <c r="G17" s="33" t="s">
        <v>12</v>
      </c>
      <c r="H17" s="33" t="s">
        <v>26</v>
      </c>
      <c r="I17" s="60">
        <v>430</v>
      </c>
      <c r="J17" s="19"/>
      <c r="K17" s="25">
        <f t="shared" si="0"/>
        <v>0</v>
      </c>
      <c r="L17" s="26" t="str">
        <f t="shared" si="1"/>
        <v>OK</v>
      </c>
      <c r="M17" s="62"/>
      <c r="N17" s="62"/>
      <c r="O17" s="62"/>
      <c r="P17" s="62"/>
      <c r="Q17" s="62"/>
      <c r="R17" s="62"/>
      <c r="S17" s="18"/>
      <c r="T17" s="18"/>
      <c r="U17" s="18"/>
      <c r="V17" s="18"/>
      <c r="W17" s="18"/>
      <c r="X17" s="18"/>
      <c r="Y17" s="32"/>
      <c r="Z17" s="32"/>
      <c r="AA17" s="32"/>
      <c r="AB17" s="32"/>
      <c r="AC17" s="32"/>
      <c r="AD17" s="32"/>
    </row>
    <row r="18" spans="1:30" ht="39.950000000000003" customHeight="1">
      <c r="A18" s="107"/>
      <c r="B18" s="110"/>
      <c r="C18" s="51">
        <v>15</v>
      </c>
      <c r="D18" s="56" t="s">
        <v>84</v>
      </c>
      <c r="E18" s="57" t="s">
        <v>46</v>
      </c>
      <c r="F18" s="57" t="s">
        <v>51</v>
      </c>
      <c r="G18" s="33" t="s">
        <v>12</v>
      </c>
      <c r="H18" s="33" t="s">
        <v>26</v>
      </c>
      <c r="I18" s="60">
        <v>930</v>
      </c>
      <c r="J18" s="19"/>
      <c r="K18" s="25">
        <f t="shared" si="0"/>
        <v>0</v>
      </c>
      <c r="L18" s="26" t="str">
        <f t="shared" si="1"/>
        <v>OK</v>
      </c>
      <c r="M18" s="62"/>
      <c r="N18" s="62"/>
      <c r="O18" s="62"/>
      <c r="P18" s="62"/>
      <c r="Q18" s="62"/>
      <c r="R18" s="62"/>
      <c r="S18" s="18"/>
      <c r="T18" s="18"/>
      <c r="U18" s="18"/>
      <c r="V18" s="18"/>
      <c r="W18" s="18"/>
      <c r="X18" s="18"/>
      <c r="Y18" s="32"/>
      <c r="Z18" s="32"/>
      <c r="AA18" s="32"/>
      <c r="AB18" s="32"/>
      <c r="AC18" s="32"/>
      <c r="AD18" s="32"/>
    </row>
    <row r="19" spans="1:30" ht="57" customHeight="1">
      <c r="A19" s="64">
        <v>4</v>
      </c>
      <c r="B19" s="66" t="s">
        <v>31</v>
      </c>
      <c r="C19" s="52">
        <v>20</v>
      </c>
      <c r="D19" s="53" t="s">
        <v>85</v>
      </c>
      <c r="E19" s="54" t="s">
        <v>36</v>
      </c>
      <c r="F19" s="54" t="s">
        <v>52</v>
      </c>
      <c r="G19" s="40" t="s">
        <v>12</v>
      </c>
      <c r="H19" s="40" t="s">
        <v>25</v>
      </c>
      <c r="I19" s="59">
        <v>3022.56</v>
      </c>
      <c r="J19" s="19"/>
      <c r="K19" s="25">
        <f t="shared" si="0"/>
        <v>0</v>
      </c>
      <c r="L19" s="26" t="str">
        <f t="shared" si="1"/>
        <v>OK</v>
      </c>
      <c r="M19" s="62"/>
      <c r="N19" s="62"/>
      <c r="O19" s="62"/>
      <c r="P19" s="62"/>
      <c r="Q19" s="62"/>
      <c r="R19" s="62"/>
      <c r="S19" s="18"/>
      <c r="T19" s="18"/>
      <c r="U19" s="18"/>
      <c r="V19" s="18"/>
      <c r="W19" s="18"/>
      <c r="X19" s="18"/>
      <c r="Y19" s="32"/>
      <c r="Z19" s="32"/>
      <c r="AA19" s="32"/>
      <c r="AB19" s="32"/>
      <c r="AC19" s="32"/>
      <c r="AD19" s="32"/>
    </row>
    <row r="20" spans="1:30" ht="69" customHeight="1">
      <c r="A20" s="67">
        <v>7</v>
      </c>
      <c r="B20" s="68" t="s">
        <v>33</v>
      </c>
      <c r="C20" s="51">
        <v>24</v>
      </c>
      <c r="D20" s="56" t="s">
        <v>86</v>
      </c>
      <c r="E20" s="57" t="s">
        <v>53</v>
      </c>
      <c r="F20" s="57" t="s">
        <v>54</v>
      </c>
      <c r="G20" s="33" t="s">
        <v>12</v>
      </c>
      <c r="H20" s="33" t="s">
        <v>25</v>
      </c>
      <c r="I20" s="60">
        <v>601.75</v>
      </c>
      <c r="J20" s="19"/>
      <c r="K20" s="25">
        <f t="shared" si="0"/>
        <v>0</v>
      </c>
      <c r="L20" s="26" t="str">
        <f t="shared" si="1"/>
        <v>OK</v>
      </c>
      <c r="M20" s="62"/>
      <c r="N20" s="62"/>
      <c r="O20" s="62"/>
      <c r="P20" s="62"/>
      <c r="Q20" s="62"/>
      <c r="R20" s="62"/>
      <c r="S20" s="18"/>
      <c r="T20" s="18"/>
      <c r="U20" s="18"/>
      <c r="V20" s="18"/>
      <c r="W20" s="18"/>
      <c r="X20" s="18"/>
      <c r="Y20" s="32"/>
      <c r="Z20" s="32"/>
      <c r="AA20" s="32"/>
      <c r="AB20" s="32"/>
      <c r="AC20" s="32"/>
      <c r="AD20" s="32"/>
    </row>
    <row r="21" spans="1:30" ht="39.950000000000003" customHeight="1">
      <c r="A21" s="102">
        <v>8</v>
      </c>
      <c r="B21" s="104" t="s">
        <v>34</v>
      </c>
      <c r="C21" s="69">
        <v>25</v>
      </c>
      <c r="D21" s="70" t="s">
        <v>87</v>
      </c>
      <c r="E21" s="71" t="s">
        <v>55</v>
      </c>
      <c r="F21" s="71" t="s">
        <v>56</v>
      </c>
      <c r="G21" s="72" t="s">
        <v>66</v>
      </c>
      <c r="H21" s="72" t="s">
        <v>68</v>
      </c>
      <c r="I21" s="73">
        <v>3660.77</v>
      </c>
      <c r="J21" s="19"/>
      <c r="K21" s="25">
        <f t="shared" si="0"/>
        <v>0</v>
      </c>
      <c r="L21" s="26" t="str">
        <f t="shared" si="1"/>
        <v>OK</v>
      </c>
      <c r="M21" s="62"/>
      <c r="N21" s="62"/>
      <c r="O21" s="62"/>
      <c r="P21" s="62"/>
      <c r="Q21" s="62"/>
      <c r="R21" s="62"/>
      <c r="S21" s="18"/>
      <c r="T21" s="18"/>
      <c r="U21" s="18"/>
      <c r="V21" s="18"/>
      <c r="W21" s="18"/>
      <c r="X21" s="18"/>
      <c r="Y21" s="32"/>
      <c r="Z21" s="32"/>
      <c r="AA21" s="32"/>
      <c r="AB21" s="32"/>
      <c r="AC21" s="32"/>
      <c r="AD21" s="32"/>
    </row>
    <row r="22" spans="1:30" ht="39.950000000000003" customHeight="1">
      <c r="A22" s="103"/>
      <c r="B22" s="105"/>
      <c r="C22" s="69">
        <v>26</v>
      </c>
      <c r="D22" s="70" t="s">
        <v>88</v>
      </c>
      <c r="E22" s="71" t="s">
        <v>55</v>
      </c>
      <c r="F22" s="71" t="s">
        <v>57</v>
      </c>
      <c r="G22" s="72" t="s">
        <v>67</v>
      </c>
      <c r="H22" s="72" t="s">
        <v>68</v>
      </c>
      <c r="I22" s="73">
        <v>19595.79</v>
      </c>
      <c r="J22" s="19"/>
      <c r="K22" s="25">
        <f t="shared" si="0"/>
        <v>0</v>
      </c>
      <c r="L22" s="26" t="str">
        <f t="shared" si="1"/>
        <v>OK</v>
      </c>
      <c r="M22" s="62"/>
      <c r="N22" s="62"/>
      <c r="O22" s="62"/>
      <c r="P22" s="62"/>
      <c r="Q22" s="62"/>
      <c r="R22" s="62"/>
      <c r="S22" s="18"/>
      <c r="T22" s="18"/>
      <c r="U22" s="18"/>
      <c r="V22" s="18"/>
      <c r="W22" s="18"/>
      <c r="X22" s="18"/>
      <c r="Y22" s="32"/>
      <c r="Z22" s="32"/>
      <c r="AA22" s="32"/>
      <c r="AB22" s="32"/>
      <c r="AC22" s="32"/>
      <c r="AD22" s="32"/>
    </row>
    <row r="23" spans="1:30" ht="39.950000000000003" customHeight="1">
      <c r="A23" s="103"/>
      <c r="B23" s="105"/>
      <c r="C23" s="69">
        <v>27</v>
      </c>
      <c r="D23" s="70" t="s">
        <v>89</v>
      </c>
      <c r="E23" s="71" t="s">
        <v>55</v>
      </c>
      <c r="F23" s="71" t="s">
        <v>58</v>
      </c>
      <c r="G23" s="72" t="s">
        <v>66</v>
      </c>
      <c r="H23" s="72" t="s">
        <v>69</v>
      </c>
      <c r="I23" s="73">
        <v>4629.7700000000004</v>
      </c>
      <c r="J23" s="19"/>
      <c r="K23" s="25">
        <f t="shared" si="0"/>
        <v>0</v>
      </c>
      <c r="L23" s="26" t="str">
        <f t="shared" si="1"/>
        <v>OK</v>
      </c>
      <c r="M23" s="62"/>
      <c r="N23" s="62"/>
      <c r="O23" s="62"/>
      <c r="P23" s="62"/>
      <c r="Q23" s="62"/>
      <c r="R23" s="62"/>
      <c r="S23" s="18"/>
      <c r="T23" s="18"/>
      <c r="U23" s="18"/>
      <c r="V23" s="18"/>
      <c r="W23" s="18"/>
      <c r="X23" s="18"/>
      <c r="Y23" s="32"/>
      <c r="Z23" s="32"/>
      <c r="AA23" s="32"/>
      <c r="AB23" s="32"/>
      <c r="AC23" s="32"/>
      <c r="AD23" s="32"/>
    </row>
    <row r="24" spans="1:30" ht="39.950000000000003" customHeight="1">
      <c r="A24" s="103"/>
      <c r="B24" s="105"/>
      <c r="C24" s="69">
        <v>28</v>
      </c>
      <c r="D24" s="70" t="s">
        <v>90</v>
      </c>
      <c r="E24" s="71" t="s">
        <v>55</v>
      </c>
      <c r="F24" s="71" t="s">
        <v>59</v>
      </c>
      <c r="G24" s="72" t="s">
        <v>67</v>
      </c>
      <c r="H24" s="72" t="s">
        <v>68</v>
      </c>
      <c r="I24" s="73">
        <v>32193.08</v>
      </c>
      <c r="J24" s="19"/>
      <c r="K24" s="25">
        <f t="shared" si="0"/>
        <v>0</v>
      </c>
      <c r="L24" s="26" t="str">
        <f t="shared" si="1"/>
        <v>OK</v>
      </c>
      <c r="M24" s="62"/>
      <c r="N24" s="62"/>
      <c r="O24" s="62"/>
      <c r="P24" s="62"/>
      <c r="Q24" s="62"/>
      <c r="R24" s="62"/>
      <c r="S24" s="18"/>
      <c r="T24" s="18"/>
      <c r="U24" s="18"/>
      <c r="V24" s="18"/>
      <c r="W24" s="18"/>
      <c r="X24" s="18"/>
      <c r="Y24" s="32"/>
      <c r="Z24" s="32"/>
      <c r="AA24" s="32"/>
      <c r="AB24" s="32"/>
      <c r="AC24" s="32"/>
      <c r="AD24" s="32"/>
    </row>
    <row r="25" spans="1:30" ht="39.950000000000003" customHeight="1">
      <c r="A25" s="103"/>
      <c r="B25" s="105"/>
      <c r="C25" s="69">
        <v>29</v>
      </c>
      <c r="D25" s="70" t="s">
        <v>91</v>
      </c>
      <c r="E25" s="71" t="s">
        <v>55</v>
      </c>
      <c r="F25" s="71" t="s">
        <v>60</v>
      </c>
      <c r="G25" s="72" t="s">
        <v>66</v>
      </c>
      <c r="H25" s="72" t="s">
        <v>69</v>
      </c>
      <c r="I25" s="73">
        <v>6889.02</v>
      </c>
      <c r="J25" s="19"/>
      <c r="K25" s="25">
        <f t="shared" si="0"/>
        <v>0</v>
      </c>
      <c r="L25" s="26" t="str">
        <f t="shared" si="1"/>
        <v>OK</v>
      </c>
      <c r="M25" s="62"/>
      <c r="N25" s="62"/>
      <c r="O25" s="62"/>
      <c r="P25" s="62"/>
      <c r="Q25" s="62"/>
      <c r="R25" s="62"/>
      <c r="S25" s="18"/>
      <c r="T25" s="18"/>
      <c r="U25" s="18"/>
      <c r="V25" s="18"/>
      <c r="W25" s="18"/>
      <c r="X25" s="18"/>
      <c r="Y25" s="32"/>
      <c r="Z25" s="32"/>
      <c r="AA25" s="32"/>
      <c r="AB25" s="32"/>
      <c r="AC25" s="32"/>
      <c r="AD25" s="32"/>
    </row>
    <row r="26" spans="1:30" ht="39.950000000000003" customHeight="1">
      <c r="A26" s="103"/>
      <c r="B26" s="105"/>
      <c r="C26" s="69">
        <v>30</v>
      </c>
      <c r="D26" s="70" t="s">
        <v>92</v>
      </c>
      <c r="E26" s="71" t="s">
        <v>55</v>
      </c>
      <c r="F26" s="71" t="s">
        <v>61</v>
      </c>
      <c r="G26" s="72" t="s">
        <v>67</v>
      </c>
      <c r="H26" s="72" t="s">
        <v>68</v>
      </c>
      <c r="I26" s="73">
        <v>61588.56</v>
      </c>
      <c r="J26" s="19"/>
      <c r="K26" s="25">
        <f t="shared" si="0"/>
        <v>0</v>
      </c>
      <c r="L26" s="26" t="str">
        <f t="shared" si="1"/>
        <v>OK</v>
      </c>
      <c r="M26" s="62"/>
      <c r="N26" s="62"/>
      <c r="O26" s="62"/>
      <c r="P26" s="62"/>
      <c r="Q26" s="62"/>
      <c r="R26" s="62"/>
      <c r="S26" s="18"/>
      <c r="T26" s="18"/>
      <c r="U26" s="18"/>
      <c r="V26" s="18"/>
      <c r="W26" s="18"/>
      <c r="X26" s="18"/>
      <c r="Y26" s="32"/>
      <c r="Z26" s="32"/>
      <c r="AA26" s="32"/>
      <c r="AB26" s="32"/>
      <c r="AC26" s="32"/>
      <c r="AD26" s="32"/>
    </row>
    <row r="27" spans="1:30" ht="39.950000000000003" customHeight="1">
      <c r="A27" s="103"/>
      <c r="B27" s="106"/>
      <c r="C27" s="69">
        <v>31</v>
      </c>
      <c r="D27" s="70" t="s">
        <v>93</v>
      </c>
      <c r="E27" s="71" t="s">
        <v>55</v>
      </c>
      <c r="F27" s="71" t="s">
        <v>62</v>
      </c>
      <c r="G27" s="72" t="s">
        <v>66</v>
      </c>
      <c r="H27" s="72" t="s">
        <v>69</v>
      </c>
      <c r="I27" s="73">
        <v>22359.78</v>
      </c>
      <c r="J27" s="19"/>
      <c r="K27" s="25">
        <f t="shared" si="0"/>
        <v>0</v>
      </c>
      <c r="L27" s="26" t="str">
        <f t="shared" si="1"/>
        <v>OK</v>
      </c>
      <c r="M27" s="62"/>
      <c r="N27" s="62"/>
      <c r="O27" s="62"/>
      <c r="P27" s="62"/>
      <c r="Q27" s="62"/>
      <c r="R27" s="62"/>
      <c r="S27" s="18"/>
      <c r="T27" s="18"/>
      <c r="U27" s="18"/>
      <c r="V27" s="18"/>
      <c r="W27" s="18"/>
      <c r="X27" s="18"/>
      <c r="Y27" s="32"/>
      <c r="Z27" s="32"/>
      <c r="AA27" s="32"/>
      <c r="AB27" s="32"/>
      <c r="AC27" s="32"/>
      <c r="AD27" s="32"/>
    </row>
    <row r="28" spans="1:30" ht="39.950000000000003" customHeight="1">
      <c r="A28" s="107">
        <v>9</v>
      </c>
      <c r="B28" s="108" t="s">
        <v>34</v>
      </c>
      <c r="C28" s="55">
        <v>32</v>
      </c>
      <c r="D28" s="58" t="s">
        <v>94</v>
      </c>
      <c r="E28" s="57" t="s">
        <v>55</v>
      </c>
      <c r="F28" s="57" t="s">
        <v>63</v>
      </c>
      <c r="G28" s="33" t="s">
        <v>12</v>
      </c>
      <c r="H28" s="33" t="s">
        <v>25</v>
      </c>
      <c r="I28" s="60">
        <v>6318.89</v>
      </c>
      <c r="J28" s="19"/>
      <c r="K28" s="25">
        <f t="shared" si="0"/>
        <v>0</v>
      </c>
      <c r="L28" s="26" t="str">
        <f t="shared" si="1"/>
        <v>OK</v>
      </c>
      <c r="M28" s="62"/>
      <c r="N28" s="62"/>
      <c r="O28" s="62"/>
      <c r="P28" s="62"/>
      <c r="Q28" s="62"/>
      <c r="R28" s="62"/>
      <c r="S28" s="18"/>
      <c r="T28" s="18"/>
      <c r="U28" s="18"/>
      <c r="V28" s="18"/>
      <c r="W28" s="18"/>
      <c r="X28" s="18"/>
      <c r="Y28" s="32"/>
      <c r="Z28" s="32"/>
      <c r="AA28" s="32"/>
      <c r="AB28" s="32"/>
      <c r="AC28" s="32"/>
      <c r="AD28" s="32"/>
    </row>
    <row r="29" spans="1:30" ht="39.950000000000003" customHeight="1">
      <c r="A29" s="107"/>
      <c r="B29" s="109"/>
      <c r="C29" s="55">
        <v>33</v>
      </c>
      <c r="D29" s="58" t="s">
        <v>95</v>
      </c>
      <c r="E29" s="57" t="s">
        <v>55</v>
      </c>
      <c r="F29" s="57" t="s">
        <v>64</v>
      </c>
      <c r="G29" s="33" t="s">
        <v>12</v>
      </c>
      <c r="H29" s="33" t="s">
        <v>26</v>
      </c>
      <c r="I29" s="60">
        <v>580.79</v>
      </c>
      <c r="J29" s="19"/>
      <c r="K29" s="25">
        <f t="shared" si="0"/>
        <v>0</v>
      </c>
      <c r="L29" s="26" t="str">
        <f t="shared" si="1"/>
        <v>OK</v>
      </c>
      <c r="M29" s="62"/>
      <c r="N29" s="62"/>
      <c r="O29" s="62"/>
      <c r="P29" s="62"/>
      <c r="Q29" s="62"/>
      <c r="R29" s="62"/>
      <c r="S29" s="18"/>
      <c r="T29" s="18"/>
      <c r="U29" s="18"/>
      <c r="V29" s="18"/>
      <c r="W29" s="18"/>
      <c r="X29" s="18"/>
      <c r="Y29" s="32"/>
      <c r="Z29" s="32"/>
      <c r="AA29" s="32"/>
      <c r="AB29" s="32"/>
      <c r="AC29" s="32"/>
      <c r="AD29" s="32"/>
    </row>
    <row r="30" spans="1:30" ht="39.950000000000003" customHeight="1">
      <c r="A30" s="107"/>
      <c r="B30" s="110"/>
      <c r="C30" s="55">
        <v>34</v>
      </c>
      <c r="D30" s="58" t="s">
        <v>96</v>
      </c>
      <c r="E30" s="57" t="s">
        <v>55</v>
      </c>
      <c r="F30" s="57" t="s">
        <v>65</v>
      </c>
      <c r="G30" s="33" t="s">
        <v>66</v>
      </c>
      <c r="H30" s="33" t="s">
        <v>69</v>
      </c>
      <c r="I30" s="60">
        <v>1115.93</v>
      </c>
      <c r="J30" s="19"/>
      <c r="K30" s="25">
        <f t="shared" si="0"/>
        <v>0</v>
      </c>
      <c r="L30" s="26" t="str">
        <f t="shared" si="1"/>
        <v>OK</v>
      </c>
      <c r="M30" s="62"/>
      <c r="N30" s="62"/>
      <c r="O30" s="62"/>
      <c r="P30" s="62"/>
      <c r="Q30" s="62"/>
      <c r="R30" s="62"/>
      <c r="S30" s="18"/>
      <c r="T30" s="18"/>
      <c r="U30" s="18"/>
      <c r="V30" s="18"/>
      <c r="W30" s="18"/>
      <c r="X30" s="18"/>
      <c r="Y30" s="32"/>
      <c r="Z30" s="32"/>
      <c r="AA30" s="32"/>
      <c r="AB30" s="32"/>
      <c r="AC30" s="32"/>
      <c r="AD30" s="32"/>
    </row>
    <row r="31" spans="1:30" ht="39.950000000000003" customHeight="1">
      <c r="I31" s="61">
        <f>SUM(I4:I30)</f>
        <v>268464.88999999996</v>
      </c>
      <c r="M31" s="63">
        <f>SUMPRODUCT(I4:I30,M4:M30)</f>
        <v>9950</v>
      </c>
      <c r="N31" s="63">
        <f>SUMPRODUCT(I4:I30,N4:N30)</f>
        <v>88800</v>
      </c>
      <c r="O31" s="63">
        <f>SUMPRODUCT(I4:I30,O4:O30)</f>
        <v>0</v>
      </c>
      <c r="P31" s="63">
        <f>SUMPRODUCT(I4:I30,P4:P30)</f>
        <v>0</v>
      </c>
      <c r="Q31" s="63">
        <f>SUMPRODUCT(I4:I30,Q4:Q30)</f>
        <v>0</v>
      </c>
      <c r="R31" s="63">
        <f>SUMPRODUCT(I4:I30,R4:R30)</f>
        <v>0</v>
      </c>
    </row>
  </sheetData>
  <mergeCells count="30">
    <mergeCell ref="A28:A30"/>
    <mergeCell ref="B28:B30"/>
    <mergeCell ref="AC1:AC2"/>
    <mergeCell ref="AD1:AD2"/>
    <mergeCell ref="A2:L2"/>
    <mergeCell ref="A4:A13"/>
    <mergeCell ref="B4:B13"/>
    <mergeCell ref="AB1:AB2"/>
    <mergeCell ref="T1:T2"/>
    <mergeCell ref="M1:M2"/>
    <mergeCell ref="N1:N2"/>
    <mergeCell ref="O1:O2"/>
    <mergeCell ref="P1:P2"/>
    <mergeCell ref="Q1:Q2"/>
    <mergeCell ref="AA1:AA2"/>
    <mergeCell ref="D1:I1"/>
    <mergeCell ref="J1:L1"/>
    <mergeCell ref="A14:A18"/>
    <mergeCell ref="B14:B18"/>
    <mergeCell ref="A21:A27"/>
    <mergeCell ref="A1:C1"/>
    <mergeCell ref="B21:B27"/>
    <mergeCell ref="Z1:Z2"/>
    <mergeCell ref="V1:V2"/>
    <mergeCell ref="R1:R2"/>
    <mergeCell ref="S1:S2"/>
    <mergeCell ref="U1:U2"/>
    <mergeCell ref="W1:W2"/>
    <mergeCell ref="X1:X2"/>
    <mergeCell ref="Y1:Y2"/>
  </mergeCells>
  <conditionalFormatting sqref="O4:X30">
    <cfRule type="cellIs" dxfId="39" priority="4" stopIfTrue="1" operator="greaterThan">
      <formula>0</formula>
    </cfRule>
    <cfRule type="cellIs" dxfId="38" priority="5" stopIfTrue="1" operator="greaterThan">
      <formula>0</formula>
    </cfRule>
    <cfRule type="cellIs" dxfId="37" priority="6" stopIfTrue="1" operator="greaterThan">
      <formula>0</formula>
    </cfRule>
  </conditionalFormatting>
  <conditionalFormatting sqref="M4:N30">
    <cfRule type="cellIs" dxfId="36" priority="1" stopIfTrue="1" operator="greaterThan">
      <formula>0</formula>
    </cfRule>
    <cfRule type="cellIs" dxfId="35" priority="2" stopIfTrue="1" operator="greaterThan">
      <formula>0</formula>
    </cfRule>
    <cfRule type="cellIs" dxfId="34" priority="3" stopIfTrue="1" operator="greaterThan">
      <formula>0</formula>
    </cfRule>
  </conditionalFormatting>
  <hyperlinks>
    <hyperlink ref="D577" r:id="rId1" display="https://www.havan.com.br/mangueira-para-gas-de-cozinha-glp-1-20m-durin-05207.html" xr:uid="{E2908312-5B04-448E-8B7C-7DBF0B3EB74A}"/>
  </hyperlinks>
  <pageMargins left="0.511811024" right="0.511811024" top="0.78740157499999996" bottom="0.78740157499999996" header="0.31496062000000002" footer="0.31496062000000002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D31"/>
  <sheetViews>
    <sheetView zoomScale="70" zoomScaleNormal="70" workbookViewId="0">
      <selection activeCell="U12" sqref="U12"/>
    </sheetView>
  </sheetViews>
  <sheetFormatPr defaultColWidth="9.7109375" defaultRowHeight="39.950000000000003" customHeight="1"/>
  <cols>
    <col min="1" max="1" width="7" style="35" customWidth="1"/>
    <col min="2" max="2" width="38.5703125" style="1" customWidth="1"/>
    <col min="3" max="3" width="9.5703125" style="34" customWidth="1"/>
    <col min="4" max="4" width="55.28515625" style="42" customWidth="1"/>
    <col min="5" max="6" width="19.42578125" style="43" customWidth="1"/>
    <col min="7" max="7" width="10" style="1" customWidth="1"/>
    <col min="8" max="8" width="16.7109375" style="1" customWidth="1"/>
    <col min="9" max="9" width="14.85546875" style="29" bestFit="1" customWidth="1"/>
    <col min="10" max="10" width="13.85546875" style="4" customWidth="1"/>
    <col min="11" max="11" width="13.28515625" style="28" customWidth="1"/>
    <col min="12" max="12" width="12.5703125" style="5" customWidth="1"/>
    <col min="13" max="24" width="13.7109375" style="6" customWidth="1"/>
    <col min="25" max="30" width="13.7109375" style="2" customWidth="1"/>
    <col min="31" max="16384" width="9.7109375" style="2"/>
  </cols>
  <sheetData>
    <row r="1" spans="1:30" ht="39.950000000000003" customHeight="1">
      <c r="A1" s="101" t="s">
        <v>28</v>
      </c>
      <c r="B1" s="101"/>
      <c r="C1" s="101"/>
      <c r="D1" s="101" t="s">
        <v>30</v>
      </c>
      <c r="E1" s="101"/>
      <c r="F1" s="101"/>
      <c r="G1" s="101"/>
      <c r="H1" s="101"/>
      <c r="I1" s="101"/>
      <c r="J1" s="101" t="s">
        <v>29</v>
      </c>
      <c r="K1" s="101"/>
      <c r="L1" s="101"/>
      <c r="M1" s="99" t="s">
        <v>108</v>
      </c>
      <c r="N1" s="99" t="s">
        <v>109</v>
      </c>
      <c r="O1" s="99" t="s">
        <v>110</v>
      </c>
      <c r="P1" s="99" t="s">
        <v>111</v>
      </c>
      <c r="Q1" s="99" t="s">
        <v>122</v>
      </c>
      <c r="R1" s="99" t="s">
        <v>27</v>
      </c>
      <c r="S1" s="99" t="s">
        <v>27</v>
      </c>
      <c r="T1" s="99" t="s">
        <v>27</v>
      </c>
      <c r="U1" s="99" t="s">
        <v>27</v>
      </c>
      <c r="V1" s="99" t="s">
        <v>27</v>
      </c>
      <c r="W1" s="99" t="s">
        <v>27</v>
      </c>
      <c r="X1" s="99" t="s">
        <v>27</v>
      </c>
      <c r="Y1" s="99" t="s">
        <v>27</v>
      </c>
      <c r="Z1" s="99" t="s">
        <v>27</v>
      </c>
      <c r="AA1" s="99" t="s">
        <v>27</v>
      </c>
      <c r="AB1" s="99" t="s">
        <v>27</v>
      </c>
      <c r="AC1" s="99" t="s">
        <v>27</v>
      </c>
      <c r="AD1" s="99" t="s">
        <v>27</v>
      </c>
    </row>
    <row r="2" spans="1:30" ht="39.950000000000003" customHeight="1">
      <c r="A2" s="101" t="s">
        <v>14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</row>
    <row r="3" spans="1:30" s="3" customFormat="1" ht="57" customHeight="1">
      <c r="A3" s="36" t="s">
        <v>21</v>
      </c>
      <c r="B3" s="38" t="s">
        <v>15</v>
      </c>
      <c r="C3" s="37" t="s">
        <v>22</v>
      </c>
      <c r="D3" s="37" t="s">
        <v>16</v>
      </c>
      <c r="E3" s="37" t="s">
        <v>17</v>
      </c>
      <c r="F3" s="37" t="s">
        <v>35</v>
      </c>
      <c r="G3" s="38" t="s">
        <v>3</v>
      </c>
      <c r="H3" s="38" t="s">
        <v>18</v>
      </c>
      <c r="I3" s="39" t="s">
        <v>23</v>
      </c>
      <c r="J3" s="38" t="s">
        <v>24</v>
      </c>
      <c r="K3" s="44" t="s">
        <v>0</v>
      </c>
      <c r="L3" s="45" t="s">
        <v>2</v>
      </c>
      <c r="M3" s="74">
        <v>44466</v>
      </c>
      <c r="N3" s="74">
        <v>44476</v>
      </c>
      <c r="O3" s="74">
        <v>44487</v>
      </c>
      <c r="P3" s="24" t="s">
        <v>1</v>
      </c>
      <c r="Q3" s="87">
        <v>44711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</row>
    <row r="4" spans="1:30" ht="39.950000000000003" customHeight="1">
      <c r="A4" s="114">
        <v>1</v>
      </c>
      <c r="B4" s="111" t="s">
        <v>31</v>
      </c>
      <c r="C4" s="52">
        <v>1</v>
      </c>
      <c r="D4" s="53" t="s">
        <v>70</v>
      </c>
      <c r="E4" s="54" t="s">
        <v>36</v>
      </c>
      <c r="F4" s="54" t="s">
        <v>37</v>
      </c>
      <c r="G4" s="40" t="s">
        <v>12</v>
      </c>
      <c r="H4" s="40" t="s">
        <v>25</v>
      </c>
      <c r="I4" s="59">
        <v>4500</v>
      </c>
      <c r="J4" s="19"/>
      <c r="K4" s="25">
        <f t="shared" ref="K4:K30" si="0">J4-(SUM(M4:AD4))</f>
        <v>0</v>
      </c>
      <c r="L4" s="26" t="str">
        <f t="shared" ref="L4:L30" si="1">IF(K4&lt;0,"ATENÇÃO","OK")</f>
        <v>OK</v>
      </c>
      <c r="M4" s="62"/>
      <c r="N4" s="62"/>
      <c r="O4" s="62"/>
      <c r="P4" s="62"/>
      <c r="Q4" s="86"/>
      <c r="R4" s="62"/>
      <c r="S4" s="18"/>
      <c r="T4" s="18"/>
      <c r="U4" s="18"/>
      <c r="V4" s="18"/>
      <c r="W4" s="18"/>
      <c r="X4" s="18"/>
      <c r="Y4" s="32"/>
      <c r="Z4" s="32"/>
      <c r="AA4" s="32"/>
      <c r="AB4" s="32"/>
      <c r="AC4" s="32"/>
      <c r="AD4" s="32"/>
    </row>
    <row r="5" spans="1:30" ht="39.950000000000003" customHeight="1">
      <c r="A5" s="114"/>
      <c r="B5" s="112"/>
      <c r="C5" s="52">
        <v>2</v>
      </c>
      <c r="D5" s="53" t="s">
        <v>71</v>
      </c>
      <c r="E5" s="54" t="s">
        <v>36</v>
      </c>
      <c r="F5" s="54" t="s">
        <v>38</v>
      </c>
      <c r="G5" s="40" t="s">
        <v>12</v>
      </c>
      <c r="H5" s="40" t="s">
        <v>25</v>
      </c>
      <c r="I5" s="59">
        <v>17250</v>
      </c>
      <c r="J5" s="19">
        <v>2</v>
      </c>
      <c r="K5" s="25">
        <f t="shared" si="0"/>
        <v>2</v>
      </c>
      <c r="L5" s="26" t="str">
        <f t="shared" si="1"/>
        <v>OK</v>
      </c>
      <c r="M5" s="62"/>
      <c r="N5" s="62"/>
      <c r="O5" s="62"/>
      <c r="P5" s="62"/>
      <c r="Q5" s="86"/>
      <c r="R5" s="62"/>
      <c r="S5" s="18"/>
      <c r="T5" s="18"/>
      <c r="U5" s="18"/>
      <c r="V5" s="18"/>
      <c r="W5" s="18"/>
      <c r="X5" s="18"/>
      <c r="Y5" s="32"/>
      <c r="Z5" s="32"/>
      <c r="AA5" s="32"/>
      <c r="AB5" s="32"/>
      <c r="AC5" s="32"/>
      <c r="AD5" s="32"/>
    </row>
    <row r="6" spans="1:30" ht="39.950000000000003" customHeight="1">
      <c r="A6" s="114"/>
      <c r="B6" s="112"/>
      <c r="C6" s="52">
        <v>3</v>
      </c>
      <c r="D6" s="53" t="s">
        <v>72</v>
      </c>
      <c r="E6" s="54" t="s">
        <v>36</v>
      </c>
      <c r="F6" s="54" t="s">
        <v>39</v>
      </c>
      <c r="G6" s="40" t="s">
        <v>12</v>
      </c>
      <c r="H6" s="40" t="s">
        <v>25</v>
      </c>
      <c r="I6" s="59">
        <v>9900</v>
      </c>
      <c r="J6" s="19">
        <v>5</v>
      </c>
      <c r="K6" s="25">
        <f t="shared" si="0"/>
        <v>2</v>
      </c>
      <c r="L6" s="26" t="str">
        <f t="shared" si="1"/>
        <v>OK</v>
      </c>
      <c r="M6" s="62">
        <v>1</v>
      </c>
      <c r="N6" s="62">
        <v>1</v>
      </c>
      <c r="O6" s="62"/>
      <c r="P6" s="62">
        <v>1</v>
      </c>
      <c r="Q6" s="86"/>
      <c r="R6" s="62"/>
      <c r="S6" s="18"/>
      <c r="T6" s="18"/>
      <c r="U6" s="18"/>
      <c r="V6" s="18"/>
      <c r="W6" s="18"/>
      <c r="X6" s="18"/>
      <c r="Y6" s="32"/>
      <c r="Z6" s="32"/>
      <c r="AA6" s="32"/>
      <c r="AB6" s="32"/>
      <c r="AC6" s="32"/>
      <c r="AD6" s="32"/>
    </row>
    <row r="7" spans="1:30" ht="39.950000000000003" customHeight="1">
      <c r="A7" s="114"/>
      <c r="B7" s="112"/>
      <c r="C7" s="52">
        <v>4</v>
      </c>
      <c r="D7" s="53" t="s">
        <v>73</v>
      </c>
      <c r="E7" s="54" t="s">
        <v>36</v>
      </c>
      <c r="F7" s="54" t="s">
        <v>40</v>
      </c>
      <c r="G7" s="40" t="s">
        <v>12</v>
      </c>
      <c r="H7" s="40" t="s">
        <v>25</v>
      </c>
      <c r="I7" s="59">
        <v>9950</v>
      </c>
      <c r="J7" s="19"/>
      <c r="K7" s="25">
        <f t="shared" si="0"/>
        <v>0</v>
      </c>
      <c r="L7" s="26" t="str">
        <f t="shared" si="1"/>
        <v>OK</v>
      </c>
      <c r="M7" s="62"/>
      <c r="N7" s="62"/>
      <c r="O7" s="62"/>
      <c r="P7" s="62"/>
      <c r="Q7" s="86"/>
      <c r="R7" s="62"/>
      <c r="S7" s="18"/>
      <c r="T7" s="18"/>
      <c r="U7" s="18"/>
      <c r="V7" s="18"/>
      <c r="W7" s="18"/>
      <c r="X7" s="18"/>
      <c r="Y7" s="32"/>
      <c r="Z7" s="32"/>
      <c r="AA7" s="32"/>
      <c r="AB7" s="32"/>
      <c r="AC7" s="32"/>
      <c r="AD7" s="32"/>
    </row>
    <row r="8" spans="1:30" ht="39.950000000000003" customHeight="1">
      <c r="A8" s="114"/>
      <c r="B8" s="112"/>
      <c r="C8" s="52">
        <v>5</v>
      </c>
      <c r="D8" s="53" t="s">
        <v>74</v>
      </c>
      <c r="E8" s="54" t="s">
        <v>36</v>
      </c>
      <c r="F8" s="54" t="s">
        <v>41</v>
      </c>
      <c r="G8" s="40" t="s">
        <v>12</v>
      </c>
      <c r="H8" s="40" t="s">
        <v>25</v>
      </c>
      <c r="I8" s="59">
        <v>38000</v>
      </c>
      <c r="J8" s="19"/>
      <c r="K8" s="25">
        <f t="shared" si="0"/>
        <v>0</v>
      </c>
      <c r="L8" s="26" t="str">
        <f t="shared" si="1"/>
        <v>OK</v>
      </c>
      <c r="M8" s="62"/>
      <c r="N8" s="62"/>
      <c r="O8" s="62"/>
      <c r="P8" s="62"/>
      <c r="Q8" s="86"/>
      <c r="R8" s="62"/>
      <c r="S8" s="18"/>
      <c r="T8" s="18"/>
      <c r="U8" s="18"/>
      <c r="V8" s="18"/>
      <c r="W8" s="18"/>
      <c r="X8" s="18"/>
      <c r="Y8" s="32"/>
      <c r="Z8" s="32"/>
      <c r="AA8" s="32"/>
      <c r="AB8" s="32"/>
      <c r="AC8" s="32"/>
      <c r="AD8" s="32"/>
    </row>
    <row r="9" spans="1:30" ht="39.950000000000003" customHeight="1">
      <c r="A9" s="114"/>
      <c r="B9" s="112"/>
      <c r="C9" s="52">
        <v>6</v>
      </c>
      <c r="D9" s="53" t="s">
        <v>75</v>
      </c>
      <c r="E9" s="54" t="s">
        <v>36</v>
      </c>
      <c r="F9" s="54" t="s">
        <v>42</v>
      </c>
      <c r="G9" s="40" t="s">
        <v>12</v>
      </c>
      <c r="H9" s="40" t="s">
        <v>25</v>
      </c>
      <c r="I9" s="59">
        <v>12226.29</v>
      </c>
      <c r="J9" s="19"/>
      <c r="K9" s="25">
        <f t="shared" si="0"/>
        <v>0</v>
      </c>
      <c r="L9" s="26" t="str">
        <f t="shared" si="1"/>
        <v>OK</v>
      </c>
      <c r="M9" s="62"/>
      <c r="N9" s="62"/>
      <c r="O9" s="62"/>
      <c r="P9" s="62"/>
      <c r="Q9" s="86"/>
      <c r="R9" s="62"/>
      <c r="S9" s="18"/>
      <c r="T9" s="18"/>
      <c r="U9" s="18"/>
      <c r="V9" s="18"/>
      <c r="W9" s="18"/>
      <c r="X9" s="18"/>
      <c r="Y9" s="32"/>
      <c r="Z9" s="32"/>
      <c r="AA9" s="32"/>
      <c r="AB9" s="32"/>
      <c r="AC9" s="32"/>
      <c r="AD9" s="32"/>
    </row>
    <row r="10" spans="1:30" ht="39.950000000000003" customHeight="1">
      <c r="A10" s="114"/>
      <c r="B10" s="112"/>
      <c r="C10" s="52">
        <v>7</v>
      </c>
      <c r="D10" s="53" t="s">
        <v>76</v>
      </c>
      <c r="E10" s="54" t="s">
        <v>36</v>
      </c>
      <c r="F10" s="54" t="s">
        <v>43</v>
      </c>
      <c r="G10" s="40" t="s">
        <v>12</v>
      </c>
      <c r="H10" s="40" t="s">
        <v>26</v>
      </c>
      <c r="I10" s="59">
        <v>1214</v>
      </c>
      <c r="J10" s="19"/>
      <c r="K10" s="25">
        <f t="shared" si="0"/>
        <v>0</v>
      </c>
      <c r="L10" s="26" t="str">
        <f t="shared" si="1"/>
        <v>OK</v>
      </c>
      <c r="M10" s="62"/>
      <c r="N10" s="62"/>
      <c r="O10" s="62"/>
      <c r="P10" s="62"/>
      <c r="Q10" s="86"/>
      <c r="R10" s="62"/>
      <c r="S10" s="18"/>
      <c r="T10" s="18"/>
      <c r="U10" s="18"/>
      <c r="V10" s="18"/>
      <c r="W10" s="18"/>
      <c r="X10" s="18"/>
      <c r="Y10" s="32"/>
      <c r="Z10" s="32"/>
      <c r="AA10" s="32"/>
      <c r="AB10" s="32"/>
      <c r="AC10" s="32"/>
      <c r="AD10" s="32"/>
    </row>
    <row r="11" spans="1:30" ht="39.950000000000003" customHeight="1">
      <c r="A11" s="114"/>
      <c r="B11" s="112"/>
      <c r="C11" s="52">
        <v>8</v>
      </c>
      <c r="D11" s="53" t="s">
        <v>77</v>
      </c>
      <c r="E11" s="54" t="s">
        <v>36</v>
      </c>
      <c r="F11" s="54" t="s">
        <v>43</v>
      </c>
      <c r="G11" s="40" t="s">
        <v>12</v>
      </c>
      <c r="H11" s="40" t="s">
        <v>26</v>
      </c>
      <c r="I11" s="59">
        <v>1214</v>
      </c>
      <c r="J11" s="19"/>
      <c r="K11" s="25">
        <f t="shared" si="0"/>
        <v>0</v>
      </c>
      <c r="L11" s="26" t="str">
        <f t="shared" si="1"/>
        <v>OK</v>
      </c>
      <c r="M11" s="62"/>
      <c r="N11" s="62"/>
      <c r="O11" s="62"/>
      <c r="P11" s="62"/>
      <c r="Q11" s="86"/>
      <c r="R11" s="62"/>
      <c r="S11" s="18"/>
      <c r="T11" s="18"/>
      <c r="U11" s="18"/>
      <c r="V11" s="18"/>
      <c r="W11" s="18"/>
      <c r="X11" s="18"/>
      <c r="Y11" s="32"/>
      <c r="Z11" s="32"/>
      <c r="AA11" s="32"/>
      <c r="AB11" s="32"/>
      <c r="AC11" s="32"/>
      <c r="AD11" s="32"/>
    </row>
    <row r="12" spans="1:30" ht="39.950000000000003" customHeight="1">
      <c r="A12" s="114"/>
      <c r="B12" s="112"/>
      <c r="C12" s="52">
        <v>9</v>
      </c>
      <c r="D12" s="53" t="s">
        <v>78</v>
      </c>
      <c r="E12" s="54" t="s">
        <v>36</v>
      </c>
      <c r="F12" s="54" t="s">
        <v>44</v>
      </c>
      <c r="G12" s="40" t="s">
        <v>12</v>
      </c>
      <c r="H12" s="40" t="s">
        <v>26</v>
      </c>
      <c r="I12" s="59">
        <v>4320.8599999999997</v>
      </c>
      <c r="J12" s="19"/>
      <c r="K12" s="25">
        <f t="shared" si="0"/>
        <v>0</v>
      </c>
      <c r="L12" s="26" t="str">
        <f t="shared" si="1"/>
        <v>OK</v>
      </c>
      <c r="M12" s="62"/>
      <c r="N12" s="62"/>
      <c r="O12" s="62"/>
      <c r="P12" s="62"/>
      <c r="Q12" s="86"/>
      <c r="R12" s="62"/>
      <c r="S12" s="18"/>
      <c r="T12" s="18"/>
      <c r="U12" s="18"/>
      <c r="V12" s="18"/>
      <c r="W12" s="18"/>
      <c r="X12" s="18"/>
      <c r="Y12" s="32"/>
      <c r="Z12" s="32"/>
      <c r="AA12" s="32"/>
      <c r="AB12" s="32"/>
      <c r="AC12" s="32"/>
      <c r="AD12" s="32"/>
    </row>
    <row r="13" spans="1:30" ht="39.950000000000003" customHeight="1">
      <c r="A13" s="114"/>
      <c r="B13" s="113"/>
      <c r="C13" s="52">
        <v>10</v>
      </c>
      <c r="D13" s="53" t="s">
        <v>79</v>
      </c>
      <c r="E13" s="54" t="s">
        <v>36</v>
      </c>
      <c r="F13" s="54" t="s">
        <v>45</v>
      </c>
      <c r="G13" s="40" t="s">
        <v>12</v>
      </c>
      <c r="H13" s="40" t="s">
        <v>26</v>
      </c>
      <c r="I13" s="59">
        <v>5450</v>
      </c>
      <c r="J13" s="19"/>
      <c r="K13" s="25">
        <f t="shared" si="0"/>
        <v>0</v>
      </c>
      <c r="L13" s="26" t="str">
        <f t="shared" si="1"/>
        <v>OK</v>
      </c>
      <c r="M13" s="62"/>
      <c r="N13" s="62"/>
      <c r="O13" s="62"/>
      <c r="P13" s="62"/>
      <c r="Q13" s="86"/>
      <c r="R13" s="62"/>
      <c r="S13" s="18"/>
      <c r="T13" s="18"/>
      <c r="U13" s="18"/>
      <c r="V13" s="18"/>
      <c r="W13" s="18"/>
      <c r="X13" s="18"/>
      <c r="Y13" s="32"/>
      <c r="Z13" s="32"/>
      <c r="AA13" s="32"/>
      <c r="AB13" s="32"/>
      <c r="AC13" s="32"/>
      <c r="AD13" s="32"/>
    </row>
    <row r="14" spans="1:30" ht="39.950000000000003" customHeight="1">
      <c r="A14" s="107">
        <v>2</v>
      </c>
      <c r="B14" s="108" t="s">
        <v>32</v>
      </c>
      <c r="C14" s="51">
        <v>11</v>
      </c>
      <c r="D14" s="56" t="s">
        <v>80</v>
      </c>
      <c r="E14" s="57" t="s">
        <v>46</v>
      </c>
      <c r="F14" s="57" t="s">
        <v>47</v>
      </c>
      <c r="G14" s="33" t="s">
        <v>12</v>
      </c>
      <c r="H14" s="33" t="s">
        <v>26</v>
      </c>
      <c r="I14" s="60">
        <v>173.45</v>
      </c>
      <c r="J14" s="19"/>
      <c r="K14" s="25">
        <f t="shared" si="0"/>
        <v>0</v>
      </c>
      <c r="L14" s="26" t="str">
        <f t="shared" si="1"/>
        <v>OK</v>
      </c>
      <c r="M14" s="62"/>
      <c r="N14" s="62"/>
      <c r="O14" s="62"/>
      <c r="P14" s="62"/>
      <c r="Q14" s="86"/>
      <c r="R14" s="62"/>
      <c r="S14" s="18"/>
      <c r="T14" s="18"/>
      <c r="U14" s="18"/>
      <c r="V14" s="18"/>
      <c r="W14" s="18"/>
      <c r="X14" s="18"/>
      <c r="Y14" s="32"/>
      <c r="Z14" s="32"/>
      <c r="AA14" s="32"/>
      <c r="AB14" s="32"/>
      <c r="AC14" s="32"/>
      <c r="AD14" s="32"/>
    </row>
    <row r="15" spans="1:30" ht="39.950000000000003" customHeight="1">
      <c r="A15" s="107"/>
      <c r="B15" s="109"/>
      <c r="C15" s="51">
        <v>12</v>
      </c>
      <c r="D15" s="56" t="s">
        <v>81</v>
      </c>
      <c r="E15" s="57" t="s">
        <v>46</v>
      </c>
      <c r="F15" s="57" t="s">
        <v>48</v>
      </c>
      <c r="G15" s="33" t="s">
        <v>12</v>
      </c>
      <c r="H15" s="33" t="s">
        <v>26</v>
      </c>
      <c r="I15" s="60">
        <v>166</v>
      </c>
      <c r="J15" s="19"/>
      <c r="K15" s="25">
        <f t="shared" si="0"/>
        <v>0</v>
      </c>
      <c r="L15" s="26" t="str">
        <f t="shared" si="1"/>
        <v>OK</v>
      </c>
      <c r="M15" s="62"/>
      <c r="N15" s="62"/>
      <c r="O15" s="62"/>
      <c r="P15" s="62"/>
      <c r="Q15" s="86"/>
      <c r="R15" s="62"/>
      <c r="S15" s="18"/>
      <c r="T15" s="18"/>
      <c r="U15" s="18"/>
      <c r="V15" s="18"/>
      <c r="W15" s="18"/>
      <c r="X15" s="18"/>
      <c r="Y15" s="32"/>
      <c r="Z15" s="32"/>
      <c r="AA15" s="32"/>
      <c r="AB15" s="32"/>
      <c r="AC15" s="32"/>
      <c r="AD15" s="32"/>
    </row>
    <row r="16" spans="1:30" ht="39.950000000000003" customHeight="1">
      <c r="A16" s="107"/>
      <c r="B16" s="109"/>
      <c r="C16" s="51">
        <v>13</v>
      </c>
      <c r="D16" s="56" t="s">
        <v>82</v>
      </c>
      <c r="E16" s="57" t="s">
        <v>46</v>
      </c>
      <c r="F16" s="57" t="s">
        <v>49</v>
      </c>
      <c r="G16" s="33" t="s">
        <v>12</v>
      </c>
      <c r="H16" s="33" t="s">
        <v>26</v>
      </c>
      <c r="I16" s="60">
        <v>183.6</v>
      </c>
      <c r="J16" s="19"/>
      <c r="K16" s="25">
        <f t="shared" si="0"/>
        <v>0</v>
      </c>
      <c r="L16" s="26" t="str">
        <f t="shared" si="1"/>
        <v>OK</v>
      </c>
      <c r="M16" s="62"/>
      <c r="N16" s="62"/>
      <c r="O16" s="62"/>
      <c r="P16" s="62"/>
      <c r="Q16" s="86"/>
      <c r="R16" s="62"/>
      <c r="S16" s="18"/>
      <c r="T16" s="18"/>
      <c r="U16" s="18"/>
      <c r="V16" s="18"/>
      <c r="W16" s="18"/>
      <c r="X16" s="18"/>
      <c r="Y16" s="32"/>
      <c r="Z16" s="32"/>
      <c r="AA16" s="32"/>
      <c r="AB16" s="32"/>
      <c r="AC16" s="32"/>
      <c r="AD16" s="32"/>
    </row>
    <row r="17" spans="1:30" ht="39.950000000000003" customHeight="1">
      <c r="A17" s="107"/>
      <c r="B17" s="109"/>
      <c r="C17" s="51">
        <v>14</v>
      </c>
      <c r="D17" s="56" t="s">
        <v>83</v>
      </c>
      <c r="E17" s="57" t="s">
        <v>46</v>
      </c>
      <c r="F17" s="57" t="s">
        <v>50</v>
      </c>
      <c r="G17" s="33" t="s">
        <v>12</v>
      </c>
      <c r="H17" s="33" t="s">
        <v>26</v>
      </c>
      <c r="I17" s="60">
        <v>430</v>
      </c>
      <c r="J17" s="19"/>
      <c r="K17" s="25">
        <f t="shared" si="0"/>
        <v>0</v>
      </c>
      <c r="L17" s="26" t="str">
        <f t="shared" si="1"/>
        <v>OK</v>
      </c>
      <c r="M17" s="62"/>
      <c r="N17" s="62"/>
      <c r="O17" s="62"/>
      <c r="P17" s="62"/>
      <c r="Q17" s="86"/>
      <c r="R17" s="62"/>
      <c r="S17" s="18"/>
      <c r="T17" s="18"/>
      <c r="U17" s="18"/>
      <c r="V17" s="18"/>
      <c r="W17" s="18"/>
      <c r="X17" s="18"/>
      <c r="Y17" s="32"/>
      <c r="Z17" s="32"/>
      <c r="AA17" s="32"/>
      <c r="AB17" s="32"/>
      <c r="AC17" s="32"/>
      <c r="AD17" s="32"/>
    </row>
    <row r="18" spans="1:30" ht="39.950000000000003" customHeight="1">
      <c r="A18" s="107"/>
      <c r="B18" s="110"/>
      <c r="C18" s="51">
        <v>15</v>
      </c>
      <c r="D18" s="56" t="s">
        <v>84</v>
      </c>
      <c r="E18" s="57" t="s">
        <v>46</v>
      </c>
      <c r="F18" s="57" t="s">
        <v>51</v>
      </c>
      <c r="G18" s="33" t="s">
        <v>12</v>
      </c>
      <c r="H18" s="33" t="s">
        <v>26</v>
      </c>
      <c r="I18" s="60">
        <v>930</v>
      </c>
      <c r="J18" s="19"/>
      <c r="K18" s="25">
        <f t="shared" si="0"/>
        <v>0</v>
      </c>
      <c r="L18" s="26" t="str">
        <f t="shared" si="1"/>
        <v>OK</v>
      </c>
      <c r="M18" s="62"/>
      <c r="N18" s="62"/>
      <c r="O18" s="62"/>
      <c r="P18" s="62"/>
      <c r="Q18" s="86"/>
      <c r="R18" s="62"/>
      <c r="S18" s="18"/>
      <c r="T18" s="18"/>
      <c r="U18" s="18"/>
      <c r="V18" s="18"/>
      <c r="W18" s="18"/>
      <c r="X18" s="18"/>
      <c r="Y18" s="32"/>
      <c r="Z18" s="32"/>
      <c r="AA18" s="32"/>
      <c r="AB18" s="32"/>
      <c r="AC18" s="32"/>
      <c r="AD18" s="32"/>
    </row>
    <row r="19" spans="1:30" ht="57" customHeight="1">
      <c r="A19" s="64">
        <v>4</v>
      </c>
      <c r="B19" s="66" t="s">
        <v>31</v>
      </c>
      <c r="C19" s="52">
        <v>20</v>
      </c>
      <c r="D19" s="53" t="s">
        <v>85</v>
      </c>
      <c r="E19" s="54" t="s">
        <v>36</v>
      </c>
      <c r="F19" s="54" t="s">
        <v>52</v>
      </c>
      <c r="G19" s="40" t="s">
        <v>12</v>
      </c>
      <c r="H19" s="40" t="s">
        <v>25</v>
      </c>
      <c r="I19" s="59">
        <v>3022.56</v>
      </c>
      <c r="J19" s="19">
        <f>5+3+5</f>
        <v>13</v>
      </c>
      <c r="K19" s="25">
        <f t="shared" si="0"/>
        <v>0</v>
      </c>
      <c r="L19" s="26" t="str">
        <f t="shared" si="1"/>
        <v>OK</v>
      </c>
      <c r="M19" s="62">
        <v>5</v>
      </c>
      <c r="N19" s="62"/>
      <c r="O19" s="62">
        <v>3</v>
      </c>
      <c r="P19" s="62"/>
      <c r="Q19" s="86">
        <v>5</v>
      </c>
      <c r="R19" s="62"/>
      <c r="S19" s="18"/>
      <c r="T19" s="18"/>
      <c r="U19" s="18"/>
      <c r="V19" s="18"/>
      <c r="W19" s="18"/>
      <c r="X19" s="18"/>
      <c r="Y19" s="32"/>
      <c r="Z19" s="32"/>
      <c r="AA19" s="32"/>
      <c r="AB19" s="32"/>
      <c r="AC19" s="32"/>
      <c r="AD19" s="32"/>
    </row>
    <row r="20" spans="1:30" ht="69" customHeight="1">
      <c r="A20" s="67">
        <v>7</v>
      </c>
      <c r="B20" s="68" t="s">
        <v>33</v>
      </c>
      <c r="C20" s="51">
        <v>24</v>
      </c>
      <c r="D20" s="56" t="s">
        <v>86</v>
      </c>
      <c r="E20" s="57" t="s">
        <v>53</v>
      </c>
      <c r="F20" s="57" t="s">
        <v>54</v>
      </c>
      <c r="G20" s="33" t="s">
        <v>12</v>
      </c>
      <c r="H20" s="33" t="s">
        <v>25</v>
      </c>
      <c r="I20" s="60">
        <v>601.75</v>
      </c>
      <c r="J20" s="19">
        <v>2</v>
      </c>
      <c r="K20" s="25">
        <f t="shared" si="0"/>
        <v>2</v>
      </c>
      <c r="L20" s="26" t="str">
        <f t="shared" si="1"/>
        <v>OK</v>
      </c>
      <c r="M20" s="62"/>
      <c r="N20" s="62"/>
      <c r="O20" s="62"/>
      <c r="P20" s="62"/>
      <c r="Q20" s="86"/>
      <c r="R20" s="62"/>
      <c r="S20" s="18"/>
      <c r="T20" s="18"/>
      <c r="U20" s="18"/>
      <c r="V20" s="18"/>
      <c r="W20" s="18"/>
      <c r="X20" s="18"/>
      <c r="Y20" s="32"/>
      <c r="Z20" s="32"/>
      <c r="AA20" s="32"/>
      <c r="AB20" s="32"/>
      <c r="AC20" s="32"/>
      <c r="AD20" s="32"/>
    </row>
    <row r="21" spans="1:30" ht="39.950000000000003" customHeight="1">
      <c r="A21" s="102">
        <v>8</v>
      </c>
      <c r="B21" s="104" t="s">
        <v>34</v>
      </c>
      <c r="C21" s="69">
        <v>25</v>
      </c>
      <c r="D21" s="70" t="s">
        <v>87</v>
      </c>
      <c r="E21" s="71" t="s">
        <v>55</v>
      </c>
      <c r="F21" s="71" t="s">
        <v>56</v>
      </c>
      <c r="G21" s="72" t="s">
        <v>66</v>
      </c>
      <c r="H21" s="72" t="s">
        <v>68</v>
      </c>
      <c r="I21" s="73">
        <v>3660.77</v>
      </c>
      <c r="J21" s="19"/>
      <c r="K21" s="25">
        <f t="shared" si="0"/>
        <v>0</v>
      </c>
      <c r="L21" s="26" t="str">
        <f t="shared" si="1"/>
        <v>OK</v>
      </c>
      <c r="M21" s="62"/>
      <c r="N21" s="62"/>
      <c r="O21" s="62"/>
      <c r="P21" s="62"/>
      <c r="Q21" s="86"/>
      <c r="R21" s="62"/>
      <c r="S21" s="18"/>
      <c r="T21" s="18"/>
      <c r="U21" s="18"/>
      <c r="V21" s="18"/>
      <c r="W21" s="18"/>
      <c r="X21" s="18"/>
      <c r="Y21" s="32"/>
      <c r="Z21" s="32"/>
      <c r="AA21" s="32"/>
      <c r="AB21" s="32"/>
      <c r="AC21" s="32"/>
      <c r="AD21" s="32"/>
    </row>
    <row r="22" spans="1:30" ht="39.950000000000003" customHeight="1">
      <c r="A22" s="103"/>
      <c r="B22" s="105"/>
      <c r="C22" s="69">
        <v>26</v>
      </c>
      <c r="D22" s="70" t="s">
        <v>88</v>
      </c>
      <c r="E22" s="71" t="s">
        <v>55</v>
      </c>
      <c r="F22" s="71" t="s">
        <v>57</v>
      </c>
      <c r="G22" s="72" t="s">
        <v>67</v>
      </c>
      <c r="H22" s="72" t="s">
        <v>68</v>
      </c>
      <c r="I22" s="73">
        <v>19595.79</v>
      </c>
      <c r="J22" s="19"/>
      <c r="K22" s="25">
        <f t="shared" si="0"/>
        <v>0</v>
      </c>
      <c r="L22" s="26" t="str">
        <f t="shared" si="1"/>
        <v>OK</v>
      </c>
      <c r="M22" s="62"/>
      <c r="N22" s="62"/>
      <c r="O22" s="62"/>
      <c r="P22" s="62"/>
      <c r="Q22" s="86"/>
      <c r="R22" s="62"/>
      <c r="S22" s="18"/>
      <c r="T22" s="18"/>
      <c r="U22" s="18"/>
      <c r="V22" s="18"/>
      <c r="W22" s="18"/>
      <c r="X22" s="18"/>
      <c r="Y22" s="32"/>
      <c r="Z22" s="32"/>
      <c r="AA22" s="32"/>
      <c r="AB22" s="32"/>
      <c r="AC22" s="32"/>
      <c r="AD22" s="32"/>
    </row>
    <row r="23" spans="1:30" ht="39.950000000000003" customHeight="1">
      <c r="A23" s="103"/>
      <c r="B23" s="105"/>
      <c r="C23" s="69">
        <v>27</v>
      </c>
      <c r="D23" s="70" t="s">
        <v>89</v>
      </c>
      <c r="E23" s="71" t="s">
        <v>55</v>
      </c>
      <c r="F23" s="71" t="s">
        <v>58</v>
      </c>
      <c r="G23" s="72" t="s">
        <v>66</v>
      </c>
      <c r="H23" s="72" t="s">
        <v>69</v>
      </c>
      <c r="I23" s="73">
        <v>4629.7700000000004</v>
      </c>
      <c r="J23" s="19"/>
      <c r="K23" s="25">
        <f t="shared" si="0"/>
        <v>0</v>
      </c>
      <c r="L23" s="26" t="str">
        <f t="shared" si="1"/>
        <v>OK</v>
      </c>
      <c r="M23" s="62"/>
      <c r="N23" s="62"/>
      <c r="O23" s="62"/>
      <c r="P23" s="62"/>
      <c r="Q23" s="86"/>
      <c r="R23" s="62"/>
      <c r="S23" s="18"/>
      <c r="T23" s="18"/>
      <c r="U23" s="18"/>
      <c r="V23" s="18"/>
      <c r="W23" s="18"/>
      <c r="X23" s="18"/>
      <c r="Y23" s="32"/>
      <c r="Z23" s="32"/>
      <c r="AA23" s="32"/>
      <c r="AB23" s="32"/>
      <c r="AC23" s="32"/>
      <c r="AD23" s="32"/>
    </row>
    <row r="24" spans="1:30" ht="39.950000000000003" customHeight="1">
      <c r="A24" s="103"/>
      <c r="B24" s="105"/>
      <c r="C24" s="69">
        <v>28</v>
      </c>
      <c r="D24" s="70" t="s">
        <v>90</v>
      </c>
      <c r="E24" s="71" t="s">
        <v>55</v>
      </c>
      <c r="F24" s="71" t="s">
        <v>59</v>
      </c>
      <c r="G24" s="72" t="s">
        <v>67</v>
      </c>
      <c r="H24" s="72" t="s">
        <v>68</v>
      </c>
      <c r="I24" s="73">
        <v>32193.08</v>
      </c>
      <c r="J24" s="19"/>
      <c r="K24" s="25">
        <f t="shared" si="0"/>
        <v>0</v>
      </c>
      <c r="L24" s="26" t="str">
        <f t="shared" si="1"/>
        <v>OK</v>
      </c>
      <c r="M24" s="62"/>
      <c r="N24" s="62"/>
      <c r="O24" s="62"/>
      <c r="P24" s="62"/>
      <c r="Q24" s="86"/>
      <c r="R24" s="62"/>
      <c r="S24" s="18"/>
      <c r="T24" s="18"/>
      <c r="U24" s="18"/>
      <c r="V24" s="18"/>
      <c r="W24" s="18"/>
      <c r="X24" s="18"/>
      <c r="Y24" s="32"/>
      <c r="Z24" s="32"/>
      <c r="AA24" s="32"/>
      <c r="AB24" s="32"/>
      <c r="AC24" s="32"/>
      <c r="AD24" s="32"/>
    </row>
    <row r="25" spans="1:30" ht="39.950000000000003" customHeight="1">
      <c r="A25" s="103"/>
      <c r="B25" s="105"/>
      <c r="C25" s="69">
        <v>29</v>
      </c>
      <c r="D25" s="70" t="s">
        <v>91</v>
      </c>
      <c r="E25" s="71" t="s">
        <v>55</v>
      </c>
      <c r="F25" s="71" t="s">
        <v>60</v>
      </c>
      <c r="G25" s="72" t="s">
        <v>66</v>
      </c>
      <c r="H25" s="72" t="s">
        <v>69</v>
      </c>
      <c r="I25" s="73">
        <v>6889.02</v>
      </c>
      <c r="J25" s="19"/>
      <c r="K25" s="25">
        <f t="shared" si="0"/>
        <v>0</v>
      </c>
      <c r="L25" s="26" t="str">
        <f t="shared" si="1"/>
        <v>OK</v>
      </c>
      <c r="M25" s="62"/>
      <c r="N25" s="62"/>
      <c r="O25" s="62"/>
      <c r="P25" s="62"/>
      <c r="Q25" s="86"/>
      <c r="R25" s="62"/>
      <c r="S25" s="18"/>
      <c r="T25" s="18"/>
      <c r="U25" s="18"/>
      <c r="V25" s="18"/>
      <c r="W25" s="18"/>
      <c r="X25" s="18"/>
      <c r="Y25" s="32"/>
      <c r="Z25" s="32"/>
      <c r="AA25" s="32"/>
      <c r="AB25" s="32"/>
      <c r="AC25" s="32"/>
      <c r="AD25" s="32"/>
    </row>
    <row r="26" spans="1:30" ht="39.950000000000003" customHeight="1">
      <c r="A26" s="103"/>
      <c r="B26" s="105"/>
      <c r="C26" s="69">
        <v>30</v>
      </c>
      <c r="D26" s="70" t="s">
        <v>92</v>
      </c>
      <c r="E26" s="71" t="s">
        <v>55</v>
      </c>
      <c r="F26" s="71" t="s">
        <v>61</v>
      </c>
      <c r="G26" s="72" t="s">
        <v>67</v>
      </c>
      <c r="H26" s="72" t="s">
        <v>68</v>
      </c>
      <c r="I26" s="73">
        <v>61588.56</v>
      </c>
      <c r="J26" s="19"/>
      <c r="K26" s="25">
        <f t="shared" si="0"/>
        <v>0</v>
      </c>
      <c r="L26" s="26" t="str">
        <f t="shared" si="1"/>
        <v>OK</v>
      </c>
      <c r="M26" s="62"/>
      <c r="N26" s="62"/>
      <c r="O26" s="62"/>
      <c r="P26" s="62"/>
      <c r="Q26" s="86"/>
      <c r="R26" s="62"/>
      <c r="S26" s="18"/>
      <c r="T26" s="18"/>
      <c r="U26" s="18"/>
      <c r="V26" s="18"/>
      <c r="W26" s="18"/>
      <c r="X26" s="18"/>
      <c r="Y26" s="32"/>
      <c r="Z26" s="32"/>
      <c r="AA26" s="32"/>
      <c r="AB26" s="32"/>
      <c r="AC26" s="32"/>
      <c r="AD26" s="32"/>
    </row>
    <row r="27" spans="1:30" ht="39.950000000000003" customHeight="1">
      <c r="A27" s="103"/>
      <c r="B27" s="106"/>
      <c r="C27" s="69">
        <v>31</v>
      </c>
      <c r="D27" s="70" t="s">
        <v>93</v>
      </c>
      <c r="E27" s="71" t="s">
        <v>55</v>
      </c>
      <c r="F27" s="71" t="s">
        <v>62</v>
      </c>
      <c r="G27" s="72" t="s">
        <v>66</v>
      </c>
      <c r="H27" s="72" t="s">
        <v>69</v>
      </c>
      <c r="I27" s="73">
        <v>22359.78</v>
      </c>
      <c r="J27" s="19"/>
      <c r="K27" s="25">
        <f t="shared" si="0"/>
        <v>0</v>
      </c>
      <c r="L27" s="26" t="str">
        <f t="shared" si="1"/>
        <v>OK</v>
      </c>
      <c r="M27" s="62"/>
      <c r="N27" s="62"/>
      <c r="O27" s="62"/>
      <c r="P27" s="62"/>
      <c r="Q27" s="86"/>
      <c r="R27" s="62"/>
      <c r="S27" s="18"/>
      <c r="T27" s="18"/>
      <c r="U27" s="18"/>
      <c r="V27" s="18"/>
      <c r="W27" s="18"/>
      <c r="X27" s="18"/>
      <c r="Y27" s="32"/>
      <c r="Z27" s="32"/>
      <c r="AA27" s="32"/>
      <c r="AB27" s="32"/>
      <c r="AC27" s="32"/>
      <c r="AD27" s="32"/>
    </row>
    <row r="28" spans="1:30" ht="39.950000000000003" customHeight="1">
      <c r="A28" s="107">
        <v>9</v>
      </c>
      <c r="B28" s="108" t="s">
        <v>34</v>
      </c>
      <c r="C28" s="55">
        <v>32</v>
      </c>
      <c r="D28" s="58" t="s">
        <v>94</v>
      </c>
      <c r="E28" s="57" t="s">
        <v>55</v>
      </c>
      <c r="F28" s="57" t="s">
        <v>63</v>
      </c>
      <c r="G28" s="33" t="s">
        <v>12</v>
      </c>
      <c r="H28" s="33" t="s">
        <v>25</v>
      </c>
      <c r="I28" s="60">
        <v>6318.89</v>
      </c>
      <c r="J28" s="19"/>
      <c r="K28" s="25">
        <f t="shared" si="0"/>
        <v>0</v>
      </c>
      <c r="L28" s="26" t="str">
        <f t="shared" si="1"/>
        <v>OK</v>
      </c>
      <c r="M28" s="62"/>
      <c r="N28" s="62"/>
      <c r="O28" s="62"/>
      <c r="P28" s="62"/>
      <c r="Q28" s="86"/>
      <c r="R28" s="62"/>
      <c r="S28" s="18"/>
      <c r="T28" s="18"/>
      <c r="U28" s="18"/>
      <c r="V28" s="18"/>
      <c r="W28" s="18"/>
      <c r="X28" s="18"/>
      <c r="Y28" s="32"/>
      <c r="Z28" s="32"/>
      <c r="AA28" s="32"/>
      <c r="AB28" s="32"/>
      <c r="AC28" s="32"/>
      <c r="AD28" s="32"/>
    </row>
    <row r="29" spans="1:30" ht="39.950000000000003" customHeight="1">
      <c r="A29" s="107"/>
      <c r="B29" s="109"/>
      <c r="C29" s="55">
        <v>33</v>
      </c>
      <c r="D29" s="58" t="s">
        <v>95</v>
      </c>
      <c r="E29" s="57" t="s">
        <v>55</v>
      </c>
      <c r="F29" s="57" t="s">
        <v>64</v>
      </c>
      <c r="G29" s="33" t="s">
        <v>12</v>
      </c>
      <c r="H29" s="33" t="s">
        <v>26</v>
      </c>
      <c r="I29" s="60">
        <v>580.79</v>
      </c>
      <c r="J29" s="19"/>
      <c r="K29" s="25">
        <f t="shared" si="0"/>
        <v>0</v>
      </c>
      <c r="L29" s="26" t="str">
        <f t="shared" si="1"/>
        <v>OK</v>
      </c>
      <c r="M29" s="62"/>
      <c r="N29" s="62"/>
      <c r="O29" s="62"/>
      <c r="P29" s="62"/>
      <c r="Q29" s="86"/>
      <c r="R29" s="62"/>
      <c r="S29" s="18"/>
      <c r="T29" s="18"/>
      <c r="U29" s="18"/>
      <c r="V29" s="18"/>
      <c r="W29" s="18"/>
      <c r="X29" s="18"/>
      <c r="Y29" s="32"/>
      <c r="Z29" s="32"/>
      <c r="AA29" s="32"/>
      <c r="AB29" s="32"/>
      <c r="AC29" s="32"/>
      <c r="AD29" s="32"/>
    </row>
    <row r="30" spans="1:30" ht="39.950000000000003" customHeight="1">
      <c r="A30" s="107"/>
      <c r="B30" s="110"/>
      <c r="C30" s="55">
        <v>34</v>
      </c>
      <c r="D30" s="58" t="s">
        <v>96</v>
      </c>
      <c r="E30" s="57" t="s">
        <v>55</v>
      </c>
      <c r="F30" s="57" t="s">
        <v>65</v>
      </c>
      <c r="G30" s="33" t="s">
        <v>66</v>
      </c>
      <c r="H30" s="33" t="s">
        <v>69</v>
      </c>
      <c r="I30" s="60">
        <v>1115.93</v>
      </c>
      <c r="J30" s="19"/>
      <c r="K30" s="25">
        <f t="shared" si="0"/>
        <v>0</v>
      </c>
      <c r="L30" s="26" t="str">
        <f t="shared" si="1"/>
        <v>OK</v>
      </c>
      <c r="M30" s="62"/>
      <c r="N30" s="62"/>
      <c r="O30" s="62"/>
      <c r="P30" s="62"/>
      <c r="Q30" s="86"/>
      <c r="R30" s="62"/>
      <c r="S30" s="18"/>
      <c r="T30" s="18"/>
      <c r="U30" s="18"/>
      <c r="V30" s="18"/>
      <c r="W30" s="18"/>
      <c r="X30" s="18"/>
      <c r="Y30" s="32"/>
      <c r="Z30" s="32"/>
      <c r="AA30" s="32"/>
      <c r="AB30" s="32"/>
      <c r="AC30" s="32"/>
      <c r="AD30" s="32"/>
    </row>
    <row r="31" spans="1:30" ht="39.950000000000003" customHeight="1">
      <c r="I31" s="61">
        <f>SUM(I4:I30)</f>
        <v>268464.88999999996</v>
      </c>
      <c r="M31" s="63">
        <f>SUMPRODUCT(I4:I30,M4:M30)</f>
        <v>25012.799999999999</v>
      </c>
      <c r="N31" s="63">
        <f>SUMPRODUCT(I4:I30,N4:N30)</f>
        <v>9900</v>
      </c>
      <c r="O31" s="63">
        <f>SUMPRODUCT(I4:I30,O4:O30)</f>
        <v>9067.68</v>
      </c>
      <c r="P31" s="63">
        <f>SUMPRODUCT(I4:I30,P4:P30)</f>
        <v>9900</v>
      </c>
      <c r="Q31" s="63">
        <f>SUMPRODUCT(I4:I30,Q4:Q30)</f>
        <v>15112.8</v>
      </c>
      <c r="R31" s="63">
        <f>SUMPRODUCT(I4:I30,R4:R30)</f>
        <v>0</v>
      </c>
    </row>
  </sheetData>
  <mergeCells count="30">
    <mergeCell ref="A28:A30"/>
    <mergeCell ref="B28:B30"/>
    <mergeCell ref="AD1:AD2"/>
    <mergeCell ref="A2:L2"/>
    <mergeCell ref="A4:A13"/>
    <mergeCell ref="B4:B13"/>
    <mergeCell ref="A14:A18"/>
    <mergeCell ref="B14:B18"/>
    <mergeCell ref="AC1:AC2"/>
    <mergeCell ref="AB1:AB2"/>
    <mergeCell ref="X1:X2"/>
    <mergeCell ref="Y1:Y2"/>
    <mergeCell ref="Z1:Z2"/>
    <mergeCell ref="AA1:AA2"/>
    <mergeCell ref="D1:I1"/>
    <mergeCell ref="J1:L1"/>
    <mergeCell ref="A21:A27"/>
    <mergeCell ref="B21:B27"/>
    <mergeCell ref="W1:W2"/>
    <mergeCell ref="N1:N2"/>
    <mergeCell ref="U1:U2"/>
    <mergeCell ref="V1:V2"/>
    <mergeCell ref="R1:R2"/>
    <mergeCell ref="S1:S2"/>
    <mergeCell ref="T1:T2"/>
    <mergeCell ref="O1:O2"/>
    <mergeCell ref="P1:P2"/>
    <mergeCell ref="A1:C1"/>
    <mergeCell ref="M1:M2"/>
    <mergeCell ref="Q1:Q2"/>
  </mergeCells>
  <conditionalFormatting sqref="Q4:X30">
    <cfRule type="cellIs" dxfId="33" priority="4" stopIfTrue="1" operator="greaterThan">
      <formula>0</formula>
    </cfRule>
    <cfRule type="cellIs" dxfId="32" priority="5" stopIfTrue="1" operator="greaterThan">
      <formula>0</formula>
    </cfRule>
    <cfRule type="cellIs" dxfId="31" priority="6" stopIfTrue="1" operator="greaterThan">
      <formula>0</formula>
    </cfRule>
  </conditionalFormatting>
  <conditionalFormatting sqref="M4:P30">
    <cfRule type="cellIs" dxfId="30" priority="1" stopIfTrue="1" operator="greaterThan">
      <formula>0</formula>
    </cfRule>
    <cfRule type="cellIs" dxfId="29" priority="2" stopIfTrue="1" operator="greaterThan">
      <formula>0</formula>
    </cfRule>
    <cfRule type="cellIs" dxfId="28" priority="3" stopIfTrue="1" operator="greaterThan">
      <formula>0</formula>
    </cfRule>
  </conditionalFormatting>
  <hyperlinks>
    <hyperlink ref="D577" r:id="rId1" display="https://www.havan.com.br/mangueira-para-gas-de-cozinha-glp-1-20m-durin-05207.html" xr:uid="{1EA86060-0EFA-4339-BE14-5CBB4138D73D}"/>
  </hyperlinks>
  <pageMargins left="0.511811024" right="0.511811024" top="0.78740157499999996" bottom="0.78740157499999996" header="0.31496062000000002" footer="0.31496062000000002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14552-710A-462C-8DAC-7AE1980BA614}">
  <dimension ref="A1:AD31"/>
  <sheetViews>
    <sheetView zoomScale="80" zoomScaleNormal="80" workbookViewId="0">
      <selection activeCell="O11" sqref="O11"/>
    </sheetView>
  </sheetViews>
  <sheetFormatPr defaultColWidth="9.7109375" defaultRowHeight="39.950000000000003" customHeight="1"/>
  <cols>
    <col min="1" max="1" width="7" style="35" customWidth="1"/>
    <col min="2" max="2" width="38.5703125" style="1" customWidth="1"/>
    <col min="3" max="3" width="9.5703125" style="34" customWidth="1"/>
    <col min="4" max="4" width="55.28515625" style="42" customWidth="1"/>
    <col min="5" max="6" width="19.42578125" style="43" customWidth="1"/>
    <col min="7" max="7" width="10" style="1" customWidth="1"/>
    <col min="8" max="8" width="16.7109375" style="1" customWidth="1"/>
    <col min="9" max="9" width="14.85546875" style="29" bestFit="1" customWidth="1"/>
    <col min="10" max="10" width="13.85546875" style="4" customWidth="1"/>
    <col min="11" max="11" width="13.28515625" style="28" customWidth="1"/>
    <col min="12" max="12" width="12.5703125" style="5" customWidth="1"/>
    <col min="13" max="24" width="13.7109375" style="6" customWidth="1"/>
    <col min="25" max="30" width="13.7109375" style="2" customWidth="1"/>
    <col min="31" max="16384" width="9.7109375" style="2"/>
  </cols>
  <sheetData>
    <row r="1" spans="1:30" ht="39.950000000000003" customHeight="1">
      <c r="A1" s="101" t="s">
        <v>28</v>
      </c>
      <c r="B1" s="101"/>
      <c r="C1" s="101"/>
      <c r="D1" s="101" t="s">
        <v>30</v>
      </c>
      <c r="E1" s="101"/>
      <c r="F1" s="101"/>
      <c r="G1" s="101"/>
      <c r="H1" s="101"/>
      <c r="I1" s="101"/>
      <c r="J1" s="101" t="s">
        <v>29</v>
      </c>
      <c r="K1" s="101"/>
      <c r="L1" s="101"/>
      <c r="M1" s="99" t="s">
        <v>130</v>
      </c>
      <c r="N1" s="99" t="s">
        <v>27</v>
      </c>
      <c r="O1" s="99" t="s">
        <v>27</v>
      </c>
      <c r="P1" s="99" t="s">
        <v>27</v>
      </c>
      <c r="Q1" s="99" t="s">
        <v>27</v>
      </c>
      <c r="R1" s="99" t="s">
        <v>27</v>
      </c>
      <c r="S1" s="99" t="s">
        <v>27</v>
      </c>
      <c r="T1" s="99" t="s">
        <v>27</v>
      </c>
      <c r="U1" s="99" t="s">
        <v>27</v>
      </c>
      <c r="V1" s="99" t="s">
        <v>27</v>
      </c>
      <c r="W1" s="99" t="s">
        <v>27</v>
      </c>
      <c r="X1" s="99" t="s">
        <v>27</v>
      </c>
      <c r="Y1" s="99" t="s">
        <v>27</v>
      </c>
      <c r="Z1" s="99" t="s">
        <v>27</v>
      </c>
      <c r="AA1" s="99" t="s">
        <v>27</v>
      </c>
      <c r="AB1" s="99" t="s">
        <v>27</v>
      </c>
      <c r="AC1" s="99" t="s">
        <v>27</v>
      </c>
      <c r="AD1" s="99" t="s">
        <v>27</v>
      </c>
    </row>
    <row r="2" spans="1:30" ht="39.950000000000003" customHeight="1">
      <c r="A2" s="101" t="s">
        <v>14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</row>
    <row r="3" spans="1:30" s="3" customFormat="1" ht="57" customHeight="1">
      <c r="A3" s="36" t="s">
        <v>21</v>
      </c>
      <c r="B3" s="38" t="s">
        <v>15</v>
      </c>
      <c r="C3" s="37" t="s">
        <v>22</v>
      </c>
      <c r="D3" s="37" t="s">
        <v>16</v>
      </c>
      <c r="E3" s="37" t="s">
        <v>17</v>
      </c>
      <c r="F3" s="37" t="s">
        <v>35</v>
      </c>
      <c r="G3" s="38" t="s">
        <v>3</v>
      </c>
      <c r="H3" s="38" t="s">
        <v>18</v>
      </c>
      <c r="I3" s="39" t="s">
        <v>23</v>
      </c>
      <c r="J3" s="38" t="s">
        <v>24</v>
      </c>
      <c r="K3" s="44" t="s">
        <v>0</v>
      </c>
      <c r="L3" s="45" t="s">
        <v>2</v>
      </c>
      <c r="M3" s="98">
        <v>44736</v>
      </c>
      <c r="N3" s="24" t="s">
        <v>1</v>
      </c>
      <c r="O3" s="24" t="s">
        <v>1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</row>
    <row r="4" spans="1:30" ht="39.950000000000003" customHeight="1">
      <c r="A4" s="114">
        <v>1</v>
      </c>
      <c r="B4" s="111" t="s">
        <v>31</v>
      </c>
      <c r="C4" s="52">
        <v>1</v>
      </c>
      <c r="D4" s="53" t="s">
        <v>70</v>
      </c>
      <c r="E4" s="54" t="s">
        <v>36</v>
      </c>
      <c r="F4" s="54" t="s">
        <v>37</v>
      </c>
      <c r="G4" s="40" t="s">
        <v>12</v>
      </c>
      <c r="H4" s="40" t="s">
        <v>25</v>
      </c>
      <c r="I4" s="59">
        <v>4500</v>
      </c>
      <c r="J4" s="19"/>
      <c r="K4" s="25">
        <f t="shared" ref="K4:K30" si="0">J4-(SUM(M4:AD4))</f>
        <v>0</v>
      </c>
      <c r="L4" s="26" t="str">
        <f t="shared" ref="L4:L30" si="1">IF(K4&lt;0,"ATENÇÃO","OK")</f>
        <v>OK</v>
      </c>
      <c r="M4" s="97"/>
      <c r="N4" s="62"/>
      <c r="O4" s="62"/>
      <c r="P4" s="62"/>
      <c r="Q4" s="62"/>
      <c r="R4" s="62"/>
      <c r="S4" s="18"/>
      <c r="T4" s="18"/>
      <c r="U4" s="18"/>
      <c r="V4" s="18"/>
      <c r="W4" s="18"/>
      <c r="X4" s="18"/>
      <c r="Y4" s="32"/>
      <c r="Z4" s="32"/>
      <c r="AA4" s="32"/>
      <c r="AB4" s="32"/>
      <c r="AC4" s="32"/>
      <c r="AD4" s="32"/>
    </row>
    <row r="5" spans="1:30" ht="39.950000000000003" customHeight="1">
      <c r="A5" s="114"/>
      <c r="B5" s="112"/>
      <c r="C5" s="52">
        <v>2</v>
      </c>
      <c r="D5" s="53" t="s">
        <v>71</v>
      </c>
      <c r="E5" s="54" t="s">
        <v>36</v>
      </c>
      <c r="F5" s="54" t="s">
        <v>38</v>
      </c>
      <c r="G5" s="40" t="s">
        <v>12</v>
      </c>
      <c r="H5" s="40" t="s">
        <v>25</v>
      </c>
      <c r="I5" s="59">
        <v>17250</v>
      </c>
      <c r="J5" s="19">
        <v>2</v>
      </c>
      <c r="K5" s="25">
        <f t="shared" si="0"/>
        <v>2</v>
      </c>
      <c r="L5" s="26" t="str">
        <f t="shared" si="1"/>
        <v>OK</v>
      </c>
      <c r="M5" s="97"/>
      <c r="N5" s="62"/>
      <c r="O5" s="62"/>
      <c r="P5" s="62"/>
      <c r="Q5" s="62"/>
      <c r="R5" s="62"/>
      <c r="S5" s="18"/>
      <c r="T5" s="18"/>
      <c r="U5" s="18"/>
      <c r="V5" s="18"/>
      <c r="W5" s="18"/>
      <c r="X5" s="18"/>
      <c r="Y5" s="32"/>
      <c r="Z5" s="32"/>
      <c r="AA5" s="32"/>
      <c r="AB5" s="32"/>
      <c r="AC5" s="32"/>
      <c r="AD5" s="32"/>
    </row>
    <row r="6" spans="1:30" ht="39.950000000000003" customHeight="1">
      <c r="A6" s="114"/>
      <c r="B6" s="112"/>
      <c r="C6" s="52">
        <v>3</v>
      </c>
      <c r="D6" s="53" t="s">
        <v>72</v>
      </c>
      <c r="E6" s="54" t="s">
        <v>36</v>
      </c>
      <c r="F6" s="54" t="s">
        <v>39</v>
      </c>
      <c r="G6" s="40" t="s">
        <v>12</v>
      </c>
      <c r="H6" s="40" t="s">
        <v>25</v>
      </c>
      <c r="I6" s="59">
        <v>9900</v>
      </c>
      <c r="J6" s="19">
        <v>4</v>
      </c>
      <c r="K6" s="25">
        <f t="shared" si="0"/>
        <v>4</v>
      </c>
      <c r="L6" s="26" t="str">
        <f t="shared" si="1"/>
        <v>OK</v>
      </c>
      <c r="M6" s="97"/>
      <c r="N6" s="62"/>
      <c r="O6" s="62"/>
      <c r="P6" s="62"/>
      <c r="Q6" s="62"/>
      <c r="R6" s="62"/>
      <c r="S6" s="18"/>
      <c r="T6" s="18"/>
      <c r="U6" s="18"/>
      <c r="V6" s="18"/>
      <c r="W6" s="18"/>
      <c r="X6" s="18"/>
      <c r="Y6" s="32"/>
      <c r="Z6" s="32"/>
      <c r="AA6" s="32"/>
      <c r="AB6" s="32"/>
      <c r="AC6" s="32"/>
      <c r="AD6" s="32"/>
    </row>
    <row r="7" spans="1:30" ht="39.950000000000003" customHeight="1">
      <c r="A7" s="114"/>
      <c r="B7" s="112"/>
      <c r="C7" s="52">
        <v>4</v>
      </c>
      <c r="D7" s="53" t="s">
        <v>73</v>
      </c>
      <c r="E7" s="54" t="s">
        <v>36</v>
      </c>
      <c r="F7" s="54" t="s">
        <v>40</v>
      </c>
      <c r="G7" s="40" t="s">
        <v>12</v>
      </c>
      <c r="H7" s="40" t="s">
        <v>25</v>
      </c>
      <c r="I7" s="59">
        <v>9950</v>
      </c>
      <c r="J7" s="19">
        <v>1</v>
      </c>
      <c r="K7" s="25">
        <f t="shared" si="0"/>
        <v>1</v>
      </c>
      <c r="L7" s="26" t="str">
        <f t="shared" si="1"/>
        <v>OK</v>
      </c>
      <c r="M7" s="97"/>
      <c r="N7" s="62"/>
      <c r="O7" s="62"/>
      <c r="P7" s="62"/>
      <c r="Q7" s="62"/>
      <c r="R7" s="62"/>
      <c r="S7" s="18"/>
      <c r="T7" s="18"/>
      <c r="U7" s="18"/>
      <c r="V7" s="18"/>
      <c r="W7" s="18"/>
      <c r="X7" s="18"/>
      <c r="Y7" s="32"/>
      <c r="Z7" s="32"/>
      <c r="AA7" s="32"/>
      <c r="AB7" s="32"/>
      <c r="AC7" s="32"/>
      <c r="AD7" s="32"/>
    </row>
    <row r="8" spans="1:30" ht="39.950000000000003" customHeight="1">
      <c r="A8" s="114"/>
      <c r="B8" s="112"/>
      <c r="C8" s="52">
        <v>5</v>
      </c>
      <c r="D8" s="53" t="s">
        <v>74</v>
      </c>
      <c r="E8" s="54" t="s">
        <v>36</v>
      </c>
      <c r="F8" s="54" t="s">
        <v>41</v>
      </c>
      <c r="G8" s="40" t="s">
        <v>12</v>
      </c>
      <c r="H8" s="40" t="s">
        <v>25</v>
      </c>
      <c r="I8" s="59">
        <v>38000</v>
      </c>
      <c r="J8" s="19"/>
      <c r="K8" s="25">
        <f t="shared" si="0"/>
        <v>0</v>
      </c>
      <c r="L8" s="26" t="str">
        <f t="shared" si="1"/>
        <v>OK</v>
      </c>
      <c r="M8" s="97"/>
      <c r="N8" s="62"/>
      <c r="O8" s="62"/>
      <c r="P8" s="62"/>
      <c r="Q8" s="62"/>
      <c r="R8" s="62"/>
      <c r="S8" s="18"/>
      <c r="T8" s="18"/>
      <c r="U8" s="18"/>
      <c r="V8" s="18"/>
      <c r="W8" s="18"/>
      <c r="X8" s="18"/>
      <c r="Y8" s="32"/>
      <c r="Z8" s="32"/>
      <c r="AA8" s="32"/>
      <c r="AB8" s="32"/>
      <c r="AC8" s="32"/>
      <c r="AD8" s="32"/>
    </row>
    <row r="9" spans="1:30" ht="39.950000000000003" customHeight="1">
      <c r="A9" s="114"/>
      <c r="B9" s="112"/>
      <c r="C9" s="52">
        <v>6</v>
      </c>
      <c r="D9" s="53" t="s">
        <v>75</v>
      </c>
      <c r="E9" s="54" t="s">
        <v>36</v>
      </c>
      <c r="F9" s="54" t="s">
        <v>42</v>
      </c>
      <c r="G9" s="40" t="s">
        <v>12</v>
      </c>
      <c r="H9" s="40" t="s">
        <v>25</v>
      </c>
      <c r="I9" s="59">
        <v>12226.29</v>
      </c>
      <c r="J9" s="19"/>
      <c r="K9" s="25">
        <f t="shared" si="0"/>
        <v>0</v>
      </c>
      <c r="L9" s="26" t="str">
        <f t="shared" si="1"/>
        <v>OK</v>
      </c>
      <c r="M9" s="97"/>
      <c r="N9" s="62"/>
      <c r="O9" s="62"/>
      <c r="P9" s="62"/>
      <c r="Q9" s="62"/>
      <c r="R9" s="62"/>
      <c r="S9" s="18"/>
      <c r="T9" s="18"/>
      <c r="U9" s="18"/>
      <c r="V9" s="18"/>
      <c r="W9" s="18"/>
      <c r="X9" s="18"/>
      <c r="Y9" s="32"/>
      <c r="Z9" s="32"/>
      <c r="AA9" s="32"/>
      <c r="AB9" s="32"/>
      <c r="AC9" s="32"/>
      <c r="AD9" s="32"/>
    </row>
    <row r="10" spans="1:30" ht="39.950000000000003" customHeight="1">
      <c r="A10" s="114"/>
      <c r="B10" s="112"/>
      <c r="C10" s="52">
        <v>7</v>
      </c>
      <c r="D10" s="53" t="s">
        <v>76</v>
      </c>
      <c r="E10" s="54" t="s">
        <v>36</v>
      </c>
      <c r="F10" s="54" t="s">
        <v>43</v>
      </c>
      <c r="G10" s="40" t="s">
        <v>12</v>
      </c>
      <c r="H10" s="40" t="s">
        <v>26</v>
      </c>
      <c r="I10" s="59">
        <v>1214</v>
      </c>
      <c r="J10" s="19"/>
      <c r="K10" s="25">
        <f t="shared" si="0"/>
        <v>0</v>
      </c>
      <c r="L10" s="26" t="str">
        <f t="shared" si="1"/>
        <v>OK</v>
      </c>
      <c r="M10" s="97"/>
      <c r="N10" s="62"/>
      <c r="O10" s="62"/>
      <c r="P10" s="62"/>
      <c r="Q10" s="62"/>
      <c r="R10" s="62"/>
      <c r="S10" s="18"/>
      <c r="T10" s="18"/>
      <c r="U10" s="18"/>
      <c r="V10" s="18"/>
      <c r="W10" s="18"/>
      <c r="X10" s="18"/>
      <c r="Y10" s="32"/>
      <c r="Z10" s="32"/>
      <c r="AA10" s="32"/>
      <c r="AB10" s="32"/>
      <c r="AC10" s="32"/>
      <c r="AD10" s="32"/>
    </row>
    <row r="11" spans="1:30" ht="39.950000000000003" customHeight="1">
      <c r="A11" s="114"/>
      <c r="B11" s="112"/>
      <c r="C11" s="52">
        <v>8</v>
      </c>
      <c r="D11" s="53" t="s">
        <v>77</v>
      </c>
      <c r="E11" s="54" t="s">
        <v>36</v>
      </c>
      <c r="F11" s="54" t="s">
        <v>43</v>
      </c>
      <c r="G11" s="40" t="s">
        <v>12</v>
      </c>
      <c r="H11" s="40" t="s">
        <v>26</v>
      </c>
      <c r="I11" s="59">
        <v>1214</v>
      </c>
      <c r="J11" s="19"/>
      <c r="K11" s="25">
        <f t="shared" si="0"/>
        <v>0</v>
      </c>
      <c r="L11" s="26" t="str">
        <f t="shared" si="1"/>
        <v>OK</v>
      </c>
      <c r="M11" s="97"/>
      <c r="N11" s="62"/>
      <c r="O11" s="62"/>
      <c r="P11" s="62"/>
      <c r="Q11" s="62"/>
      <c r="R11" s="62"/>
      <c r="S11" s="18"/>
      <c r="T11" s="18"/>
      <c r="U11" s="18"/>
      <c r="V11" s="18"/>
      <c r="W11" s="18"/>
      <c r="X11" s="18"/>
      <c r="Y11" s="32"/>
      <c r="Z11" s="32"/>
      <c r="AA11" s="32"/>
      <c r="AB11" s="32"/>
      <c r="AC11" s="32"/>
      <c r="AD11" s="32"/>
    </row>
    <row r="12" spans="1:30" ht="39.950000000000003" customHeight="1">
      <c r="A12" s="114"/>
      <c r="B12" s="112"/>
      <c r="C12" s="52">
        <v>9</v>
      </c>
      <c r="D12" s="53" t="s">
        <v>78</v>
      </c>
      <c r="E12" s="54" t="s">
        <v>36</v>
      </c>
      <c r="F12" s="54" t="s">
        <v>44</v>
      </c>
      <c r="G12" s="40" t="s">
        <v>12</v>
      </c>
      <c r="H12" s="40" t="s">
        <v>26</v>
      </c>
      <c r="I12" s="59">
        <v>4320.8599999999997</v>
      </c>
      <c r="J12" s="19"/>
      <c r="K12" s="25">
        <f t="shared" si="0"/>
        <v>0</v>
      </c>
      <c r="L12" s="26" t="str">
        <f t="shared" si="1"/>
        <v>OK</v>
      </c>
      <c r="M12" s="97"/>
      <c r="N12" s="62"/>
      <c r="O12" s="62"/>
      <c r="P12" s="62"/>
      <c r="Q12" s="62"/>
      <c r="R12" s="62"/>
      <c r="S12" s="18"/>
      <c r="T12" s="18"/>
      <c r="U12" s="18"/>
      <c r="V12" s="18"/>
      <c r="W12" s="18"/>
      <c r="X12" s="18"/>
      <c r="Y12" s="32"/>
      <c r="Z12" s="32"/>
      <c r="AA12" s="32"/>
      <c r="AB12" s="32"/>
      <c r="AC12" s="32"/>
      <c r="AD12" s="32"/>
    </row>
    <row r="13" spans="1:30" ht="39.950000000000003" customHeight="1">
      <c r="A13" s="114"/>
      <c r="B13" s="113"/>
      <c r="C13" s="52">
        <v>10</v>
      </c>
      <c r="D13" s="53" t="s">
        <v>79</v>
      </c>
      <c r="E13" s="54" t="s">
        <v>36</v>
      </c>
      <c r="F13" s="54" t="s">
        <v>45</v>
      </c>
      <c r="G13" s="40" t="s">
        <v>12</v>
      </c>
      <c r="H13" s="40" t="s">
        <v>26</v>
      </c>
      <c r="I13" s="59">
        <v>5450</v>
      </c>
      <c r="J13" s="19"/>
      <c r="K13" s="25">
        <f t="shared" si="0"/>
        <v>0</v>
      </c>
      <c r="L13" s="26" t="str">
        <f t="shared" si="1"/>
        <v>OK</v>
      </c>
      <c r="M13" s="97"/>
      <c r="N13" s="62"/>
      <c r="O13" s="62"/>
      <c r="P13" s="62"/>
      <c r="Q13" s="62"/>
      <c r="R13" s="62"/>
      <c r="S13" s="18"/>
      <c r="T13" s="18"/>
      <c r="U13" s="18"/>
      <c r="V13" s="18"/>
      <c r="W13" s="18"/>
      <c r="X13" s="18"/>
      <c r="Y13" s="32"/>
      <c r="Z13" s="32"/>
      <c r="AA13" s="32"/>
      <c r="AB13" s="32"/>
      <c r="AC13" s="32"/>
      <c r="AD13" s="32"/>
    </row>
    <row r="14" spans="1:30" ht="39.950000000000003" customHeight="1">
      <c r="A14" s="107">
        <v>2</v>
      </c>
      <c r="B14" s="108" t="s">
        <v>32</v>
      </c>
      <c r="C14" s="51">
        <v>11</v>
      </c>
      <c r="D14" s="56" t="s">
        <v>80</v>
      </c>
      <c r="E14" s="57" t="s">
        <v>46</v>
      </c>
      <c r="F14" s="57" t="s">
        <v>47</v>
      </c>
      <c r="G14" s="33" t="s">
        <v>12</v>
      </c>
      <c r="H14" s="33" t="s">
        <v>26</v>
      </c>
      <c r="I14" s="60">
        <v>173.45</v>
      </c>
      <c r="J14" s="19"/>
      <c r="K14" s="25">
        <f t="shared" si="0"/>
        <v>0</v>
      </c>
      <c r="L14" s="26" t="str">
        <f t="shared" si="1"/>
        <v>OK</v>
      </c>
      <c r="M14" s="97"/>
      <c r="N14" s="62"/>
      <c r="O14" s="62"/>
      <c r="P14" s="62"/>
      <c r="Q14" s="62"/>
      <c r="R14" s="62"/>
      <c r="S14" s="18"/>
      <c r="T14" s="18"/>
      <c r="U14" s="18"/>
      <c r="V14" s="18"/>
      <c r="W14" s="18"/>
      <c r="X14" s="18"/>
      <c r="Y14" s="32"/>
      <c r="Z14" s="32"/>
      <c r="AA14" s="32"/>
      <c r="AB14" s="32"/>
      <c r="AC14" s="32"/>
      <c r="AD14" s="32"/>
    </row>
    <row r="15" spans="1:30" ht="39.950000000000003" customHeight="1">
      <c r="A15" s="107"/>
      <c r="B15" s="109"/>
      <c r="C15" s="51">
        <v>12</v>
      </c>
      <c r="D15" s="56" t="s">
        <v>81</v>
      </c>
      <c r="E15" s="57" t="s">
        <v>46</v>
      </c>
      <c r="F15" s="57" t="s">
        <v>48</v>
      </c>
      <c r="G15" s="33" t="s">
        <v>12</v>
      </c>
      <c r="H15" s="33" t="s">
        <v>26</v>
      </c>
      <c r="I15" s="60">
        <v>166</v>
      </c>
      <c r="J15" s="19"/>
      <c r="K15" s="25">
        <f t="shared" si="0"/>
        <v>0</v>
      </c>
      <c r="L15" s="26" t="str">
        <f t="shared" si="1"/>
        <v>OK</v>
      </c>
      <c r="M15" s="97"/>
      <c r="N15" s="62"/>
      <c r="O15" s="62"/>
      <c r="P15" s="62"/>
      <c r="Q15" s="62"/>
      <c r="R15" s="62"/>
      <c r="S15" s="18"/>
      <c r="T15" s="18"/>
      <c r="U15" s="18"/>
      <c r="V15" s="18"/>
      <c r="W15" s="18"/>
      <c r="X15" s="18"/>
      <c r="Y15" s="32"/>
      <c r="Z15" s="32"/>
      <c r="AA15" s="32"/>
      <c r="AB15" s="32"/>
      <c r="AC15" s="32"/>
      <c r="AD15" s="32"/>
    </row>
    <row r="16" spans="1:30" ht="39.950000000000003" customHeight="1">
      <c r="A16" s="107"/>
      <c r="B16" s="109"/>
      <c r="C16" s="51">
        <v>13</v>
      </c>
      <c r="D16" s="56" t="s">
        <v>82</v>
      </c>
      <c r="E16" s="57" t="s">
        <v>46</v>
      </c>
      <c r="F16" s="57" t="s">
        <v>49</v>
      </c>
      <c r="G16" s="33" t="s">
        <v>12</v>
      </c>
      <c r="H16" s="33" t="s">
        <v>26</v>
      </c>
      <c r="I16" s="60">
        <v>183.6</v>
      </c>
      <c r="J16" s="19"/>
      <c r="K16" s="25">
        <f t="shared" si="0"/>
        <v>0</v>
      </c>
      <c r="L16" s="26" t="str">
        <f t="shared" si="1"/>
        <v>OK</v>
      </c>
      <c r="M16" s="97"/>
      <c r="N16" s="62"/>
      <c r="O16" s="62"/>
      <c r="P16" s="62"/>
      <c r="Q16" s="62"/>
      <c r="R16" s="62"/>
      <c r="S16" s="18"/>
      <c r="T16" s="18"/>
      <c r="U16" s="18"/>
      <c r="V16" s="18"/>
      <c r="W16" s="18"/>
      <c r="X16" s="18"/>
      <c r="Y16" s="32"/>
      <c r="Z16" s="32"/>
      <c r="AA16" s="32"/>
      <c r="AB16" s="32"/>
      <c r="AC16" s="32"/>
      <c r="AD16" s="32"/>
    </row>
    <row r="17" spans="1:30" ht="39.950000000000003" customHeight="1">
      <c r="A17" s="107"/>
      <c r="B17" s="109"/>
      <c r="C17" s="51">
        <v>14</v>
      </c>
      <c r="D17" s="56" t="s">
        <v>83</v>
      </c>
      <c r="E17" s="57" t="s">
        <v>46</v>
      </c>
      <c r="F17" s="57" t="s">
        <v>50</v>
      </c>
      <c r="G17" s="33" t="s">
        <v>12</v>
      </c>
      <c r="H17" s="33" t="s">
        <v>26</v>
      </c>
      <c r="I17" s="60">
        <v>430</v>
      </c>
      <c r="J17" s="19"/>
      <c r="K17" s="25">
        <f t="shared" si="0"/>
        <v>0</v>
      </c>
      <c r="L17" s="26" t="str">
        <f t="shared" si="1"/>
        <v>OK</v>
      </c>
      <c r="M17" s="97"/>
      <c r="N17" s="62"/>
      <c r="O17" s="62"/>
      <c r="P17" s="62"/>
      <c r="Q17" s="62"/>
      <c r="R17" s="62"/>
      <c r="S17" s="18"/>
      <c r="T17" s="18"/>
      <c r="U17" s="18"/>
      <c r="V17" s="18"/>
      <c r="W17" s="18"/>
      <c r="X17" s="18"/>
      <c r="Y17" s="32"/>
      <c r="Z17" s="32"/>
      <c r="AA17" s="32"/>
      <c r="AB17" s="32"/>
      <c r="AC17" s="32"/>
      <c r="AD17" s="32"/>
    </row>
    <row r="18" spans="1:30" ht="39.950000000000003" customHeight="1">
      <c r="A18" s="107"/>
      <c r="B18" s="110"/>
      <c r="C18" s="51">
        <v>15</v>
      </c>
      <c r="D18" s="56" t="s">
        <v>84</v>
      </c>
      <c r="E18" s="57" t="s">
        <v>46</v>
      </c>
      <c r="F18" s="57" t="s">
        <v>51</v>
      </c>
      <c r="G18" s="33" t="s">
        <v>12</v>
      </c>
      <c r="H18" s="33" t="s">
        <v>26</v>
      </c>
      <c r="I18" s="60">
        <v>930</v>
      </c>
      <c r="J18" s="19"/>
      <c r="K18" s="25">
        <f t="shared" si="0"/>
        <v>0</v>
      </c>
      <c r="L18" s="26" t="str">
        <f t="shared" si="1"/>
        <v>OK</v>
      </c>
      <c r="M18" s="97"/>
      <c r="N18" s="62"/>
      <c r="O18" s="62"/>
      <c r="P18" s="62"/>
      <c r="Q18" s="62"/>
      <c r="R18" s="62"/>
      <c r="S18" s="18"/>
      <c r="T18" s="18"/>
      <c r="U18" s="18"/>
      <c r="V18" s="18"/>
      <c r="W18" s="18"/>
      <c r="X18" s="18"/>
      <c r="Y18" s="32"/>
      <c r="Z18" s="32"/>
      <c r="AA18" s="32"/>
      <c r="AB18" s="32"/>
      <c r="AC18" s="32"/>
      <c r="AD18" s="32"/>
    </row>
    <row r="19" spans="1:30" ht="57" customHeight="1">
      <c r="A19" s="64">
        <v>4</v>
      </c>
      <c r="B19" s="66" t="s">
        <v>31</v>
      </c>
      <c r="C19" s="52">
        <v>20</v>
      </c>
      <c r="D19" s="53" t="s">
        <v>85</v>
      </c>
      <c r="E19" s="54" t="s">
        <v>36</v>
      </c>
      <c r="F19" s="54" t="s">
        <v>52</v>
      </c>
      <c r="G19" s="40" t="s">
        <v>12</v>
      </c>
      <c r="H19" s="40" t="s">
        <v>25</v>
      </c>
      <c r="I19" s="59">
        <v>3022.56</v>
      </c>
      <c r="J19" s="19">
        <v>15</v>
      </c>
      <c r="K19" s="25">
        <f t="shared" si="0"/>
        <v>0</v>
      </c>
      <c r="L19" s="26" t="str">
        <f t="shared" si="1"/>
        <v>OK</v>
      </c>
      <c r="M19" s="97">
        <v>15</v>
      </c>
      <c r="N19" s="62"/>
      <c r="O19" s="62"/>
      <c r="P19" s="62"/>
      <c r="Q19" s="62"/>
      <c r="R19" s="62"/>
      <c r="S19" s="18"/>
      <c r="T19" s="18"/>
      <c r="U19" s="18"/>
      <c r="V19" s="18"/>
      <c r="W19" s="18"/>
      <c r="X19" s="18"/>
      <c r="Y19" s="32"/>
      <c r="Z19" s="32"/>
      <c r="AA19" s="32"/>
      <c r="AB19" s="32"/>
      <c r="AC19" s="32"/>
      <c r="AD19" s="32"/>
    </row>
    <row r="20" spans="1:30" ht="69" customHeight="1">
      <c r="A20" s="67">
        <v>7</v>
      </c>
      <c r="B20" s="68" t="s">
        <v>33</v>
      </c>
      <c r="C20" s="51">
        <v>24</v>
      </c>
      <c r="D20" s="56" t="s">
        <v>86</v>
      </c>
      <c r="E20" s="57" t="s">
        <v>53</v>
      </c>
      <c r="F20" s="57" t="s">
        <v>54</v>
      </c>
      <c r="G20" s="33" t="s">
        <v>12</v>
      </c>
      <c r="H20" s="33" t="s">
        <v>25</v>
      </c>
      <c r="I20" s="60">
        <v>601.75</v>
      </c>
      <c r="J20" s="19"/>
      <c r="K20" s="25">
        <f t="shared" si="0"/>
        <v>0</v>
      </c>
      <c r="L20" s="26" t="str">
        <f t="shared" si="1"/>
        <v>OK</v>
      </c>
      <c r="M20" s="97"/>
      <c r="N20" s="62"/>
      <c r="O20" s="62"/>
      <c r="P20" s="62"/>
      <c r="Q20" s="62"/>
      <c r="R20" s="62"/>
      <c r="S20" s="18"/>
      <c r="T20" s="18"/>
      <c r="U20" s="18"/>
      <c r="V20" s="18"/>
      <c r="W20" s="18"/>
      <c r="X20" s="18"/>
      <c r="Y20" s="32"/>
      <c r="Z20" s="32"/>
      <c r="AA20" s="32"/>
      <c r="AB20" s="32"/>
      <c r="AC20" s="32"/>
      <c r="AD20" s="32"/>
    </row>
    <row r="21" spans="1:30" ht="39.950000000000003" customHeight="1">
      <c r="A21" s="102">
        <v>8</v>
      </c>
      <c r="B21" s="104" t="s">
        <v>34</v>
      </c>
      <c r="C21" s="69">
        <v>25</v>
      </c>
      <c r="D21" s="70" t="s">
        <v>87</v>
      </c>
      <c r="E21" s="71" t="s">
        <v>55</v>
      </c>
      <c r="F21" s="71" t="s">
        <v>56</v>
      </c>
      <c r="G21" s="72" t="s">
        <v>66</v>
      </c>
      <c r="H21" s="72" t="s">
        <v>68</v>
      </c>
      <c r="I21" s="73">
        <v>3660.77</v>
      </c>
      <c r="J21" s="19"/>
      <c r="K21" s="25">
        <f t="shared" si="0"/>
        <v>0</v>
      </c>
      <c r="L21" s="26" t="str">
        <f t="shared" si="1"/>
        <v>OK</v>
      </c>
      <c r="M21" s="97"/>
      <c r="N21" s="62"/>
      <c r="O21" s="62"/>
      <c r="P21" s="62"/>
      <c r="Q21" s="62"/>
      <c r="R21" s="62"/>
      <c r="S21" s="18"/>
      <c r="T21" s="18"/>
      <c r="U21" s="18"/>
      <c r="V21" s="18"/>
      <c r="W21" s="18"/>
      <c r="X21" s="18"/>
      <c r="Y21" s="32"/>
      <c r="Z21" s="32"/>
      <c r="AA21" s="32"/>
      <c r="AB21" s="32"/>
      <c r="AC21" s="32"/>
      <c r="AD21" s="32"/>
    </row>
    <row r="22" spans="1:30" ht="39.950000000000003" customHeight="1">
      <c r="A22" s="103"/>
      <c r="B22" s="105"/>
      <c r="C22" s="69">
        <v>26</v>
      </c>
      <c r="D22" s="70" t="s">
        <v>88</v>
      </c>
      <c r="E22" s="71" t="s">
        <v>55</v>
      </c>
      <c r="F22" s="71" t="s">
        <v>57</v>
      </c>
      <c r="G22" s="72" t="s">
        <v>67</v>
      </c>
      <c r="H22" s="72" t="s">
        <v>68</v>
      </c>
      <c r="I22" s="73">
        <v>19595.79</v>
      </c>
      <c r="J22" s="19"/>
      <c r="K22" s="25">
        <f t="shared" si="0"/>
        <v>0</v>
      </c>
      <c r="L22" s="26" t="str">
        <f t="shared" si="1"/>
        <v>OK</v>
      </c>
      <c r="M22" s="97"/>
      <c r="N22" s="62"/>
      <c r="O22" s="62"/>
      <c r="P22" s="62"/>
      <c r="Q22" s="62"/>
      <c r="R22" s="62"/>
      <c r="S22" s="18"/>
      <c r="T22" s="18"/>
      <c r="U22" s="18"/>
      <c r="V22" s="18"/>
      <c r="W22" s="18"/>
      <c r="X22" s="18"/>
      <c r="Y22" s="32"/>
      <c r="Z22" s="32"/>
      <c r="AA22" s="32"/>
      <c r="AB22" s="32"/>
      <c r="AC22" s="32"/>
      <c r="AD22" s="32"/>
    </row>
    <row r="23" spans="1:30" ht="39.950000000000003" customHeight="1">
      <c r="A23" s="103"/>
      <c r="B23" s="105"/>
      <c r="C23" s="69">
        <v>27</v>
      </c>
      <c r="D23" s="70" t="s">
        <v>89</v>
      </c>
      <c r="E23" s="71" t="s">
        <v>55</v>
      </c>
      <c r="F23" s="71" t="s">
        <v>58</v>
      </c>
      <c r="G23" s="72" t="s">
        <v>66</v>
      </c>
      <c r="H23" s="72" t="s">
        <v>69</v>
      </c>
      <c r="I23" s="73">
        <v>4629.7700000000004</v>
      </c>
      <c r="J23" s="19"/>
      <c r="K23" s="25">
        <f t="shared" si="0"/>
        <v>0</v>
      </c>
      <c r="L23" s="26" t="str">
        <f t="shared" si="1"/>
        <v>OK</v>
      </c>
      <c r="M23" s="97"/>
      <c r="N23" s="62"/>
      <c r="O23" s="62"/>
      <c r="P23" s="62"/>
      <c r="Q23" s="62"/>
      <c r="R23" s="62"/>
      <c r="S23" s="18"/>
      <c r="T23" s="18"/>
      <c r="U23" s="18"/>
      <c r="V23" s="18"/>
      <c r="W23" s="18"/>
      <c r="X23" s="18"/>
      <c r="Y23" s="32"/>
      <c r="Z23" s="32"/>
      <c r="AA23" s="32"/>
      <c r="AB23" s="32"/>
      <c r="AC23" s="32"/>
      <c r="AD23" s="32"/>
    </row>
    <row r="24" spans="1:30" ht="39.950000000000003" customHeight="1">
      <c r="A24" s="103"/>
      <c r="B24" s="105"/>
      <c r="C24" s="69">
        <v>28</v>
      </c>
      <c r="D24" s="70" t="s">
        <v>90</v>
      </c>
      <c r="E24" s="71" t="s">
        <v>55</v>
      </c>
      <c r="F24" s="71" t="s">
        <v>59</v>
      </c>
      <c r="G24" s="72" t="s">
        <v>67</v>
      </c>
      <c r="H24" s="72" t="s">
        <v>68</v>
      </c>
      <c r="I24" s="73">
        <v>32193.08</v>
      </c>
      <c r="J24" s="19"/>
      <c r="K24" s="25">
        <f t="shared" si="0"/>
        <v>0</v>
      </c>
      <c r="L24" s="26" t="str">
        <f t="shared" si="1"/>
        <v>OK</v>
      </c>
      <c r="M24" s="97"/>
      <c r="N24" s="62"/>
      <c r="O24" s="62"/>
      <c r="P24" s="62"/>
      <c r="Q24" s="62"/>
      <c r="R24" s="62"/>
      <c r="S24" s="18"/>
      <c r="T24" s="18"/>
      <c r="U24" s="18"/>
      <c r="V24" s="18"/>
      <c r="W24" s="18"/>
      <c r="X24" s="18"/>
      <c r="Y24" s="32"/>
      <c r="Z24" s="32"/>
      <c r="AA24" s="32"/>
      <c r="AB24" s="32"/>
      <c r="AC24" s="32"/>
      <c r="AD24" s="32"/>
    </row>
    <row r="25" spans="1:30" ht="39.950000000000003" customHeight="1">
      <c r="A25" s="103"/>
      <c r="B25" s="105"/>
      <c r="C25" s="69">
        <v>29</v>
      </c>
      <c r="D25" s="70" t="s">
        <v>91</v>
      </c>
      <c r="E25" s="71" t="s">
        <v>55</v>
      </c>
      <c r="F25" s="71" t="s">
        <v>60</v>
      </c>
      <c r="G25" s="72" t="s">
        <v>66</v>
      </c>
      <c r="H25" s="72" t="s">
        <v>69</v>
      </c>
      <c r="I25" s="73">
        <v>6889.02</v>
      </c>
      <c r="J25" s="19"/>
      <c r="K25" s="25">
        <f t="shared" si="0"/>
        <v>0</v>
      </c>
      <c r="L25" s="26" t="str">
        <f t="shared" si="1"/>
        <v>OK</v>
      </c>
      <c r="M25" s="97"/>
      <c r="N25" s="62"/>
      <c r="O25" s="62"/>
      <c r="P25" s="62"/>
      <c r="Q25" s="62"/>
      <c r="R25" s="62"/>
      <c r="S25" s="18"/>
      <c r="T25" s="18"/>
      <c r="U25" s="18"/>
      <c r="V25" s="18"/>
      <c r="W25" s="18"/>
      <c r="X25" s="18"/>
      <c r="Y25" s="32"/>
      <c r="Z25" s="32"/>
      <c r="AA25" s="32"/>
      <c r="AB25" s="32"/>
      <c r="AC25" s="32"/>
      <c r="AD25" s="32"/>
    </row>
    <row r="26" spans="1:30" ht="39.950000000000003" customHeight="1">
      <c r="A26" s="103"/>
      <c r="B26" s="105"/>
      <c r="C26" s="69">
        <v>30</v>
      </c>
      <c r="D26" s="70" t="s">
        <v>92</v>
      </c>
      <c r="E26" s="71" t="s">
        <v>55</v>
      </c>
      <c r="F26" s="71" t="s">
        <v>61</v>
      </c>
      <c r="G26" s="72" t="s">
        <v>67</v>
      </c>
      <c r="H26" s="72" t="s">
        <v>68</v>
      </c>
      <c r="I26" s="73">
        <v>61588.56</v>
      </c>
      <c r="J26" s="19"/>
      <c r="K26" s="25">
        <f t="shared" si="0"/>
        <v>0</v>
      </c>
      <c r="L26" s="26" t="str">
        <f t="shared" si="1"/>
        <v>OK</v>
      </c>
      <c r="M26" s="97"/>
      <c r="N26" s="62"/>
      <c r="O26" s="62"/>
      <c r="P26" s="62"/>
      <c r="Q26" s="62"/>
      <c r="R26" s="62"/>
      <c r="S26" s="18"/>
      <c r="T26" s="18"/>
      <c r="U26" s="18"/>
      <c r="V26" s="18"/>
      <c r="W26" s="18"/>
      <c r="X26" s="18"/>
      <c r="Y26" s="32"/>
      <c r="Z26" s="32"/>
      <c r="AA26" s="32"/>
      <c r="AB26" s="32"/>
      <c r="AC26" s="32"/>
      <c r="AD26" s="32"/>
    </row>
    <row r="27" spans="1:30" ht="39.950000000000003" customHeight="1">
      <c r="A27" s="103"/>
      <c r="B27" s="106"/>
      <c r="C27" s="69">
        <v>31</v>
      </c>
      <c r="D27" s="70" t="s">
        <v>93</v>
      </c>
      <c r="E27" s="71" t="s">
        <v>55</v>
      </c>
      <c r="F27" s="71" t="s">
        <v>62</v>
      </c>
      <c r="G27" s="72" t="s">
        <v>66</v>
      </c>
      <c r="H27" s="72" t="s">
        <v>69</v>
      </c>
      <c r="I27" s="73">
        <v>22359.78</v>
      </c>
      <c r="J27" s="19"/>
      <c r="K27" s="25">
        <f t="shared" si="0"/>
        <v>0</v>
      </c>
      <c r="L27" s="26" t="str">
        <f t="shared" si="1"/>
        <v>OK</v>
      </c>
      <c r="M27" s="97"/>
      <c r="N27" s="62"/>
      <c r="O27" s="62"/>
      <c r="P27" s="62"/>
      <c r="Q27" s="62"/>
      <c r="R27" s="62"/>
      <c r="S27" s="18"/>
      <c r="T27" s="18"/>
      <c r="U27" s="18"/>
      <c r="V27" s="18"/>
      <c r="W27" s="18"/>
      <c r="X27" s="18"/>
      <c r="Y27" s="32"/>
      <c r="Z27" s="32"/>
      <c r="AA27" s="32"/>
      <c r="AB27" s="32"/>
      <c r="AC27" s="32"/>
      <c r="AD27" s="32"/>
    </row>
    <row r="28" spans="1:30" ht="39.950000000000003" customHeight="1">
      <c r="A28" s="107">
        <v>9</v>
      </c>
      <c r="B28" s="108" t="s">
        <v>34</v>
      </c>
      <c r="C28" s="55">
        <v>32</v>
      </c>
      <c r="D28" s="58" t="s">
        <v>94</v>
      </c>
      <c r="E28" s="57" t="s">
        <v>55</v>
      </c>
      <c r="F28" s="57" t="s">
        <v>63</v>
      </c>
      <c r="G28" s="33" t="s">
        <v>12</v>
      </c>
      <c r="H28" s="33" t="s">
        <v>25</v>
      </c>
      <c r="I28" s="60">
        <v>6318.89</v>
      </c>
      <c r="J28" s="19"/>
      <c r="K28" s="25">
        <f t="shared" si="0"/>
        <v>0</v>
      </c>
      <c r="L28" s="26" t="str">
        <f t="shared" si="1"/>
        <v>OK</v>
      </c>
      <c r="M28" s="97"/>
      <c r="N28" s="62"/>
      <c r="O28" s="62"/>
      <c r="P28" s="62"/>
      <c r="Q28" s="62"/>
      <c r="R28" s="62"/>
      <c r="S28" s="18"/>
      <c r="T28" s="18"/>
      <c r="U28" s="18"/>
      <c r="V28" s="18"/>
      <c r="W28" s="18"/>
      <c r="X28" s="18"/>
      <c r="Y28" s="32"/>
      <c r="Z28" s="32"/>
      <c r="AA28" s="32"/>
      <c r="AB28" s="32"/>
      <c r="AC28" s="32"/>
      <c r="AD28" s="32"/>
    </row>
    <row r="29" spans="1:30" ht="39.950000000000003" customHeight="1">
      <c r="A29" s="107"/>
      <c r="B29" s="109"/>
      <c r="C29" s="55">
        <v>33</v>
      </c>
      <c r="D29" s="58" t="s">
        <v>95</v>
      </c>
      <c r="E29" s="57" t="s">
        <v>55</v>
      </c>
      <c r="F29" s="57" t="s">
        <v>64</v>
      </c>
      <c r="G29" s="33" t="s">
        <v>12</v>
      </c>
      <c r="H29" s="33" t="s">
        <v>26</v>
      </c>
      <c r="I29" s="60">
        <v>580.79</v>
      </c>
      <c r="J29" s="19"/>
      <c r="K29" s="25">
        <f t="shared" si="0"/>
        <v>0</v>
      </c>
      <c r="L29" s="26" t="str">
        <f t="shared" si="1"/>
        <v>OK</v>
      </c>
      <c r="M29" s="97"/>
      <c r="N29" s="62"/>
      <c r="O29" s="62"/>
      <c r="P29" s="62"/>
      <c r="Q29" s="62"/>
      <c r="R29" s="62"/>
      <c r="S29" s="18"/>
      <c r="T29" s="18"/>
      <c r="U29" s="18"/>
      <c r="V29" s="18"/>
      <c r="W29" s="18"/>
      <c r="X29" s="18"/>
      <c r="Y29" s="32"/>
      <c r="Z29" s="32"/>
      <c r="AA29" s="32"/>
      <c r="AB29" s="32"/>
      <c r="AC29" s="32"/>
      <c r="AD29" s="32"/>
    </row>
    <row r="30" spans="1:30" ht="39.950000000000003" customHeight="1">
      <c r="A30" s="107"/>
      <c r="B30" s="110"/>
      <c r="C30" s="55">
        <v>34</v>
      </c>
      <c r="D30" s="58" t="s">
        <v>96</v>
      </c>
      <c r="E30" s="57" t="s">
        <v>55</v>
      </c>
      <c r="F30" s="57" t="s">
        <v>65</v>
      </c>
      <c r="G30" s="33" t="s">
        <v>66</v>
      </c>
      <c r="H30" s="33" t="s">
        <v>69</v>
      </c>
      <c r="I30" s="60">
        <v>1115.93</v>
      </c>
      <c r="J30" s="19"/>
      <c r="K30" s="25">
        <f t="shared" si="0"/>
        <v>0</v>
      </c>
      <c r="L30" s="26" t="str">
        <f t="shared" si="1"/>
        <v>OK</v>
      </c>
      <c r="M30" s="97"/>
      <c r="N30" s="62"/>
      <c r="O30" s="62"/>
      <c r="P30" s="62"/>
      <c r="Q30" s="62"/>
      <c r="R30" s="62"/>
      <c r="S30" s="18"/>
      <c r="T30" s="18"/>
      <c r="U30" s="18"/>
      <c r="V30" s="18"/>
      <c r="W30" s="18"/>
      <c r="X30" s="18"/>
      <c r="Y30" s="32"/>
      <c r="Z30" s="32"/>
      <c r="AA30" s="32"/>
      <c r="AB30" s="32"/>
      <c r="AC30" s="32"/>
      <c r="AD30" s="32"/>
    </row>
    <row r="31" spans="1:30" ht="39.950000000000003" customHeight="1">
      <c r="I31" s="61">
        <f>SUM(I4:I30)</f>
        <v>268464.88999999996</v>
      </c>
      <c r="M31" s="63">
        <f>SUMPRODUCT(I4:I30,M4:M30)</f>
        <v>45338.400000000001</v>
      </c>
      <c r="N31" s="63">
        <f>SUMPRODUCT(I4:I30,N4:N30)</f>
        <v>0</v>
      </c>
      <c r="O31" s="63">
        <f>SUMPRODUCT(I4:I30,O4:O30)</f>
        <v>0</v>
      </c>
      <c r="P31" s="63">
        <f>SUMPRODUCT(I4:I30,P4:P30)</f>
        <v>0</v>
      </c>
      <c r="Q31" s="63">
        <f>SUMPRODUCT(I4:I30,Q4:Q30)</f>
        <v>0</v>
      </c>
      <c r="R31" s="63">
        <f>SUMPRODUCT(I4:I30,R4:R30)</f>
        <v>0</v>
      </c>
    </row>
  </sheetData>
  <mergeCells count="30">
    <mergeCell ref="A28:A30"/>
    <mergeCell ref="B28:B30"/>
    <mergeCell ref="AD1:AD2"/>
    <mergeCell ref="A2:L2"/>
    <mergeCell ref="A4:A13"/>
    <mergeCell ref="B4:B13"/>
    <mergeCell ref="A14:A18"/>
    <mergeCell ref="B14:B18"/>
    <mergeCell ref="AA1:AA2"/>
    <mergeCell ref="T1:T2"/>
    <mergeCell ref="A1:C1"/>
    <mergeCell ref="N1:N2"/>
    <mergeCell ref="D1:I1"/>
    <mergeCell ref="J1:L1"/>
    <mergeCell ref="A21:A27"/>
    <mergeCell ref="B21:B27"/>
    <mergeCell ref="AB1:AB2"/>
    <mergeCell ref="AC1:AC2"/>
    <mergeCell ref="U1:U2"/>
    <mergeCell ref="V1:V2"/>
    <mergeCell ref="W1:W2"/>
    <mergeCell ref="X1:X2"/>
    <mergeCell ref="Y1:Y2"/>
    <mergeCell ref="Z1:Z2"/>
    <mergeCell ref="O1:O2"/>
    <mergeCell ref="P1:P2"/>
    <mergeCell ref="Q1:Q2"/>
    <mergeCell ref="R1:R2"/>
    <mergeCell ref="S1:S2"/>
    <mergeCell ref="M1:M2"/>
  </mergeCells>
  <conditionalFormatting sqref="M4:X30">
    <cfRule type="cellIs" dxfId="27" priority="1" stopIfTrue="1" operator="greaterThan">
      <formula>0</formula>
    </cfRule>
    <cfRule type="cellIs" dxfId="26" priority="2" stopIfTrue="1" operator="greaterThan">
      <formula>0</formula>
    </cfRule>
    <cfRule type="cellIs" dxfId="25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C325D-617C-4C76-A395-A9AE10CE2724}">
  <dimension ref="A1:AD649"/>
  <sheetViews>
    <sheetView zoomScale="78" zoomScaleNormal="78" workbookViewId="0">
      <selection activeCell="S10" sqref="S10"/>
    </sheetView>
  </sheetViews>
  <sheetFormatPr defaultColWidth="9.7109375" defaultRowHeight="26.25"/>
  <cols>
    <col min="1" max="1" width="7" style="35" customWidth="1"/>
    <col min="2" max="2" width="38.5703125" style="1" customWidth="1"/>
    <col min="3" max="3" width="9.5703125" style="34" customWidth="1"/>
    <col min="4" max="4" width="55.28515625" style="42" customWidth="1"/>
    <col min="5" max="6" width="19.42578125" style="43" customWidth="1"/>
    <col min="7" max="7" width="10" style="1" customWidth="1"/>
    <col min="8" max="8" width="16.7109375" style="1" customWidth="1"/>
    <col min="9" max="9" width="14.85546875" style="29" bestFit="1" customWidth="1"/>
    <col min="10" max="10" width="13.85546875" style="4" customWidth="1"/>
    <col min="11" max="11" width="13.28515625" style="28" customWidth="1"/>
    <col min="12" max="12" width="12.5703125" style="5" customWidth="1"/>
    <col min="13" max="24" width="13.7109375" style="6" customWidth="1"/>
    <col min="25" max="30" width="13.7109375" style="2" customWidth="1"/>
    <col min="31" max="16384" width="9.7109375" style="2"/>
  </cols>
  <sheetData>
    <row r="1" spans="1:30" ht="39.950000000000003" customHeight="1">
      <c r="A1" s="101" t="s">
        <v>28</v>
      </c>
      <c r="B1" s="101"/>
      <c r="C1" s="101"/>
      <c r="D1" s="101" t="s">
        <v>30</v>
      </c>
      <c r="E1" s="101"/>
      <c r="F1" s="101"/>
      <c r="G1" s="101"/>
      <c r="H1" s="101"/>
      <c r="I1" s="101"/>
      <c r="J1" s="101" t="s">
        <v>29</v>
      </c>
      <c r="K1" s="101"/>
      <c r="L1" s="101"/>
      <c r="M1" s="115" t="s">
        <v>112</v>
      </c>
      <c r="N1" s="115" t="s">
        <v>113</v>
      </c>
      <c r="O1" s="115" t="s">
        <v>114</v>
      </c>
      <c r="P1" s="115" t="s">
        <v>115</v>
      </c>
      <c r="Q1" s="116" t="s">
        <v>120</v>
      </c>
      <c r="R1" s="99" t="s">
        <v>27</v>
      </c>
      <c r="S1" s="99" t="s">
        <v>27</v>
      </c>
      <c r="T1" s="99" t="s">
        <v>27</v>
      </c>
      <c r="U1" s="99" t="s">
        <v>27</v>
      </c>
      <c r="V1" s="99" t="s">
        <v>27</v>
      </c>
      <c r="W1" s="99" t="s">
        <v>27</v>
      </c>
      <c r="X1" s="99" t="s">
        <v>27</v>
      </c>
      <c r="Y1" s="99" t="s">
        <v>27</v>
      </c>
      <c r="Z1" s="99" t="s">
        <v>27</v>
      </c>
      <c r="AA1" s="99" t="s">
        <v>27</v>
      </c>
      <c r="AB1" s="99" t="s">
        <v>27</v>
      </c>
      <c r="AC1" s="99" t="s">
        <v>27</v>
      </c>
      <c r="AD1" s="99" t="s">
        <v>27</v>
      </c>
    </row>
    <row r="2" spans="1:30" ht="39.950000000000003" customHeight="1">
      <c r="A2" s="101" t="s">
        <v>14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15"/>
      <c r="N2" s="115"/>
      <c r="O2" s="115"/>
      <c r="P2" s="115"/>
      <c r="Q2" s="116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</row>
    <row r="3" spans="1:30" s="3" customFormat="1" ht="57" customHeight="1">
      <c r="A3" s="36" t="s">
        <v>21</v>
      </c>
      <c r="B3" s="38" t="s">
        <v>15</v>
      </c>
      <c r="C3" s="37" t="s">
        <v>22</v>
      </c>
      <c r="D3" s="37" t="s">
        <v>16</v>
      </c>
      <c r="E3" s="37" t="s">
        <v>17</v>
      </c>
      <c r="F3" s="37" t="s">
        <v>35</v>
      </c>
      <c r="G3" s="38" t="s">
        <v>3</v>
      </c>
      <c r="H3" s="38" t="s">
        <v>18</v>
      </c>
      <c r="I3" s="39" t="s">
        <v>23</v>
      </c>
      <c r="J3" s="38" t="s">
        <v>24</v>
      </c>
      <c r="K3" s="44" t="s">
        <v>0</v>
      </c>
      <c r="L3" s="45" t="s">
        <v>2</v>
      </c>
      <c r="M3" s="78">
        <v>44434</v>
      </c>
      <c r="N3" s="78">
        <v>44434</v>
      </c>
      <c r="O3" s="78">
        <v>44442</v>
      </c>
      <c r="P3" s="78">
        <v>44510</v>
      </c>
      <c r="Q3" s="81">
        <v>44706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</row>
    <row r="4" spans="1:30" ht="39.950000000000003" customHeight="1">
      <c r="A4" s="114">
        <v>1</v>
      </c>
      <c r="B4" s="111" t="s">
        <v>31</v>
      </c>
      <c r="C4" s="52">
        <v>1</v>
      </c>
      <c r="D4" s="53" t="s">
        <v>70</v>
      </c>
      <c r="E4" s="54" t="s">
        <v>36</v>
      </c>
      <c r="F4" s="54" t="s">
        <v>37</v>
      </c>
      <c r="G4" s="40" t="s">
        <v>12</v>
      </c>
      <c r="H4" s="40" t="s">
        <v>25</v>
      </c>
      <c r="I4" s="59">
        <v>4500</v>
      </c>
      <c r="J4" s="19">
        <v>20</v>
      </c>
      <c r="K4" s="25">
        <f t="shared" ref="K4:K30" si="0">J4-(SUM(M4:AD4))</f>
        <v>0</v>
      </c>
      <c r="L4" s="26" t="str">
        <f t="shared" ref="L4:L30" si="1">IF(K4&lt;0,"ATENÇÃO","OK")</f>
        <v>OK</v>
      </c>
      <c r="M4" s="79"/>
      <c r="N4" s="79"/>
      <c r="O4" s="79"/>
      <c r="P4" s="79">
        <v>20</v>
      </c>
      <c r="Q4" s="80"/>
      <c r="R4" s="62"/>
      <c r="S4" s="18"/>
      <c r="T4" s="18"/>
      <c r="U4" s="18"/>
      <c r="V4" s="18"/>
      <c r="W4" s="18"/>
      <c r="X4" s="18"/>
      <c r="Y4" s="32"/>
      <c r="Z4" s="32"/>
      <c r="AA4" s="32"/>
      <c r="AB4" s="32"/>
      <c r="AC4" s="32"/>
      <c r="AD4" s="32"/>
    </row>
    <row r="5" spans="1:30" ht="39.950000000000003" customHeight="1">
      <c r="A5" s="114"/>
      <c r="B5" s="112"/>
      <c r="C5" s="52">
        <v>2</v>
      </c>
      <c r="D5" s="53" t="s">
        <v>71</v>
      </c>
      <c r="E5" s="54" t="s">
        <v>36</v>
      </c>
      <c r="F5" s="54" t="s">
        <v>38</v>
      </c>
      <c r="G5" s="40" t="s">
        <v>12</v>
      </c>
      <c r="H5" s="40" t="s">
        <v>25</v>
      </c>
      <c r="I5" s="59">
        <v>17250</v>
      </c>
      <c r="J5" s="19"/>
      <c r="K5" s="25">
        <f t="shared" si="0"/>
        <v>0</v>
      </c>
      <c r="L5" s="26" t="str">
        <f t="shared" si="1"/>
        <v>OK</v>
      </c>
      <c r="M5" s="79"/>
      <c r="N5" s="79"/>
      <c r="O5" s="79"/>
      <c r="P5" s="79"/>
      <c r="Q5" s="80"/>
      <c r="R5" s="62"/>
      <c r="S5" s="18"/>
      <c r="T5" s="18"/>
      <c r="U5" s="18"/>
      <c r="V5" s="18"/>
      <c r="W5" s="18"/>
      <c r="X5" s="18"/>
      <c r="Y5" s="32"/>
      <c r="Z5" s="32"/>
      <c r="AA5" s="32"/>
      <c r="AB5" s="32"/>
      <c r="AC5" s="32"/>
      <c r="AD5" s="32"/>
    </row>
    <row r="6" spans="1:30" ht="39.950000000000003" customHeight="1">
      <c r="A6" s="114"/>
      <c r="B6" s="112"/>
      <c r="C6" s="52">
        <v>3</v>
      </c>
      <c r="D6" s="53" t="s">
        <v>72</v>
      </c>
      <c r="E6" s="54" t="s">
        <v>36</v>
      </c>
      <c r="F6" s="54" t="s">
        <v>39</v>
      </c>
      <c r="G6" s="40" t="s">
        <v>12</v>
      </c>
      <c r="H6" s="40" t="s">
        <v>25</v>
      </c>
      <c r="I6" s="59">
        <v>9900</v>
      </c>
      <c r="J6" s="19">
        <v>15</v>
      </c>
      <c r="K6" s="25">
        <f t="shared" si="0"/>
        <v>0</v>
      </c>
      <c r="L6" s="26" t="str">
        <f t="shared" si="1"/>
        <v>OK</v>
      </c>
      <c r="M6" s="79"/>
      <c r="N6" s="79"/>
      <c r="O6" s="79">
        <v>7</v>
      </c>
      <c r="P6" s="79">
        <v>8</v>
      </c>
      <c r="Q6" s="80"/>
      <c r="R6" s="62"/>
      <c r="S6" s="18"/>
      <c r="T6" s="18"/>
      <c r="U6" s="18"/>
      <c r="V6" s="18"/>
      <c r="W6" s="18"/>
      <c r="X6" s="18"/>
      <c r="Y6" s="32"/>
      <c r="Z6" s="32"/>
      <c r="AA6" s="32"/>
      <c r="AB6" s="32"/>
      <c r="AC6" s="32"/>
      <c r="AD6" s="32"/>
    </row>
    <row r="7" spans="1:30" ht="39.950000000000003" customHeight="1">
      <c r="A7" s="114"/>
      <c r="B7" s="112"/>
      <c r="C7" s="52">
        <v>4</v>
      </c>
      <c r="D7" s="53" t="s">
        <v>73</v>
      </c>
      <c r="E7" s="54" t="s">
        <v>36</v>
      </c>
      <c r="F7" s="54" t="s">
        <v>40</v>
      </c>
      <c r="G7" s="40" t="s">
        <v>12</v>
      </c>
      <c r="H7" s="40" t="s">
        <v>25</v>
      </c>
      <c r="I7" s="59">
        <v>9950</v>
      </c>
      <c r="J7" s="19">
        <v>1</v>
      </c>
      <c r="K7" s="25">
        <f t="shared" si="0"/>
        <v>1</v>
      </c>
      <c r="L7" s="26" t="str">
        <f t="shared" si="1"/>
        <v>OK</v>
      </c>
      <c r="M7" s="79"/>
      <c r="N7" s="79"/>
      <c r="O7" s="79"/>
      <c r="P7" s="79"/>
      <c r="Q7" s="80"/>
      <c r="R7" s="62"/>
      <c r="S7" s="18"/>
      <c r="T7" s="18"/>
      <c r="U7" s="18"/>
      <c r="V7" s="18"/>
      <c r="W7" s="18"/>
      <c r="X7" s="18"/>
      <c r="Y7" s="32"/>
      <c r="Z7" s="32"/>
      <c r="AA7" s="32"/>
      <c r="AB7" s="32"/>
      <c r="AC7" s="32"/>
      <c r="AD7" s="32"/>
    </row>
    <row r="8" spans="1:30" ht="39.950000000000003" customHeight="1">
      <c r="A8" s="114"/>
      <c r="B8" s="112"/>
      <c r="C8" s="52">
        <v>5</v>
      </c>
      <c r="D8" s="53" t="s">
        <v>74</v>
      </c>
      <c r="E8" s="54" t="s">
        <v>36</v>
      </c>
      <c r="F8" s="54" t="s">
        <v>41</v>
      </c>
      <c r="G8" s="40" t="s">
        <v>12</v>
      </c>
      <c r="H8" s="40" t="s">
        <v>25</v>
      </c>
      <c r="I8" s="59">
        <v>38000</v>
      </c>
      <c r="J8" s="19"/>
      <c r="K8" s="25">
        <f t="shared" si="0"/>
        <v>0</v>
      </c>
      <c r="L8" s="26" t="str">
        <f t="shared" si="1"/>
        <v>OK</v>
      </c>
      <c r="M8" s="79"/>
      <c r="N8" s="79"/>
      <c r="O8" s="79"/>
      <c r="P8" s="79"/>
      <c r="Q8" s="80"/>
      <c r="R8" s="62"/>
      <c r="S8" s="18"/>
      <c r="T8" s="18"/>
      <c r="U8" s="18"/>
      <c r="V8" s="18"/>
      <c r="W8" s="18"/>
      <c r="X8" s="18"/>
      <c r="Y8" s="32"/>
      <c r="Z8" s="32"/>
      <c r="AA8" s="32"/>
      <c r="AB8" s="32"/>
      <c r="AC8" s="32"/>
      <c r="AD8" s="32"/>
    </row>
    <row r="9" spans="1:30" ht="39.950000000000003" customHeight="1">
      <c r="A9" s="114"/>
      <c r="B9" s="112"/>
      <c r="C9" s="52">
        <v>6</v>
      </c>
      <c r="D9" s="53" t="s">
        <v>75</v>
      </c>
      <c r="E9" s="54" t="s">
        <v>36</v>
      </c>
      <c r="F9" s="54" t="s">
        <v>42</v>
      </c>
      <c r="G9" s="40" t="s">
        <v>12</v>
      </c>
      <c r="H9" s="40" t="s">
        <v>25</v>
      </c>
      <c r="I9" s="59">
        <v>12226.29</v>
      </c>
      <c r="J9" s="19">
        <v>4</v>
      </c>
      <c r="K9" s="25">
        <f t="shared" si="0"/>
        <v>0</v>
      </c>
      <c r="L9" s="26" t="str">
        <f t="shared" si="1"/>
        <v>OK</v>
      </c>
      <c r="M9" s="79">
        <v>4</v>
      </c>
      <c r="N9" s="79"/>
      <c r="O9" s="79"/>
      <c r="P9" s="79"/>
      <c r="Q9" s="80"/>
      <c r="R9" s="62"/>
      <c r="S9" s="18"/>
      <c r="T9" s="18"/>
      <c r="U9" s="18"/>
      <c r="V9" s="18"/>
      <c r="W9" s="18"/>
      <c r="X9" s="18"/>
      <c r="Y9" s="32"/>
      <c r="Z9" s="32"/>
      <c r="AA9" s="32"/>
      <c r="AB9" s="32"/>
      <c r="AC9" s="32"/>
      <c r="AD9" s="32"/>
    </row>
    <row r="10" spans="1:30" ht="39.950000000000003" customHeight="1">
      <c r="A10" s="114"/>
      <c r="B10" s="112"/>
      <c r="C10" s="52">
        <v>7</v>
      </c>
      <c r="D10" s="53" t="s">
        <v>76</v>
      </c>
      <c r="E10" s="54" t="s">
        <v>36</v>
      </c>
      <c r="F10" s="54" t="s">
        <v>43</v>
      </c>
      <c r="G10" s="40" t="s">
        <v>12</v>
      </c>
      <c r="H10" s="40" t="s">
        <v>26</v>
      </c>
      <c r="I10" s="59">
        <v>1214</v>
      </c>
      <c r="J10" s="19"/>
      <c r="K10" s="25">
        <f t="shared" si="0"/>
        <v>0</v>
      </c>
      <c r="L10" s="26" t="str">
        <f t="shared" si="1"/>
        <v>OK</v>
      </c>
      <c r="M10" s="79"/>
      <c r="N10" s="79"/>
      <c r="O10" s="79"/>
      <c r="P10" s="79"/>
      <c r="Q10" s="80"/>
      <c r="R10" s="62"/>
      <c r="S10" s="18"/>
      <c r="T10" s="18"/>
      <c r="U10" s="18"/>
      <c r="V10" s="18"/>
      <c r="W10" s="18"/>
      <c r="X10" s="18"/>
      <c r="Y10" s="32"/>
      <c r="Z10" s="32"/>
      <c r="AA10" s="32"/>
      <c r="AB10" s="32"/>
      <c r="AC10" s="32"/>
      <c r="AD10" s="32"/>
    </row>
    <row r="11" spans="1:30" ht="39.950000000000003" customHeight="1">
      <c r="A11" s="114"/>
      <c r="B11" s="112"/>
      <c r="C11" s="52">
        <v>8</v>
      </c>
      <c r="D11" s="53" t="s">
        <v>77</v>
      </c>
      <c r="E11" s="54" t="s">
        <v>36</v>
      </c>
      <c r="F11" s="54" t="s">
        <v>43</v>
      </c>
      <c r="G11" s="40" t="s">
        <v>12</v>
      </c>
      <c r="H11" s="40" t="s">
        <v>26</v>
      </c>
      <c r="I11" s="59">
        <v>1214</v>
      </c>
      <c r="J11" s="19"/>
      <c r="K11" s="25">
        <f t="shared" si="0"/>
        <v>0</v>
      </c>
      <c r="L11" s="26" t="str">
        <f t="shared" si="1"/>
        <v>OK</v>
      </c>
      <c r="M11" s="79"/>
      <c r="N11" s="79"/>
      <c r="O11" s="79"/>
      <c r="P11" s="79"/>
      <c r="Q11" s="80"/>
      <c r="R11" s="62"/>
      <c r="S11" s="18"/>
      <c r="T11" s="18"/>
      <c r="U11" s="18"/>
      <c r="V11" s="18"/>
      <c r="W11" s="18"/>
      <c r="X11" s="18"/>
      <c r="Y11" s="32"/>
      <c r="Z11" s="32"/>
      <c r="AA11" s="32"/>
      <c r="AB11" s="32"/>
      <c r="AC11" s="32"/>
      <c r="AD11" s="32"/>
    </row>
    <row r="12" spans="1:30" ht="39.950000000000003" customHeight="1">
      <c r="A12" s="114"/>
      <c r="B12" s="112"/>
      <c r="C12" s="52">
        <v>9</v>
      </c>
      <c r="D12" s="53" t="s">
        <v>78</v>
      </c>
      <c r="E12" s="54" t="s">
        <v>36</v>
      </c>
      <c r="F12" s="54" t="s">
        <v>44</v>
      </c>
      <c r="G12" s="40" t="s">
        <v>12</v>
      </c>
      <c r="H12" s="40" t="s">
        <v>26</v>
      </c>
      <c r="I12" s="59">
        <v>4320.8599999999997</v>
      </c>
      <c r="J12" s="19"/>
      <c r="K12" s="25">
        <f t="shared" si="0"/>
        <v>0</v>
      </c>
      <c r="L12" s="26" t="str">
        <f t="shared" si="1"/>
        <v>OK</v>
      </c>
      <c r="M12" s="79"/>
      <c r="N12" s="79"/>
      <c r="O12" s="79"/>
      <c r="P12" s="79"/>
      <c r="Q12" s="80"/>
      <c r="R12" s="62"/>
      <c r="S12" s="18"/>
      <c r="T12" s="18"/>
      <c r="U12" s="18"/>
      <c r="V12" s="18"/>
      <c r="W12" s="18"/>
      <c r="X12" s="18"/>
      <c r="Y12" s="32"/>
      <c r="Z12" s="32"/>
      <c r="AA12" s="32"/>
      <c r="AB12" s="32"/>
      <c r="AC12" s="32"/>
      <c r="AD12" s="32"/>
    </row>
    <row r="13" spans="1:30" ht="39.950000000000003" customHeight="1">
      <c r="A13" s="114"/>
      <c r="B13" s="113"/>
      <c r="C13" s="52">
        <v>10</v>
      </c>
      <c r="D13" s="53" t="s">
        <v>79</v>
      </c>
      <c r="E13" s="54" t="s">
        <v>36</v>
      </c>
      <c r="F13" s="54" t="s">
        <v>45</v>
      </c>
      <c r="G13" s="40" t="s">
        <v>12</v>
      </c>
      <c r="H13" s="40" t="s">
        <v>26</v>
      </c>
      <c r="I13" s="59">
        <v>5450</v>
      </c>
      <c r="J13" s="19"/>
      <c r="K13" s="25">
        <f t="shared" si="0"/>
        <v>0</v>
      </c>
      <c r="L13" s="26" t="str">
        <f t="shared" si="1"/>
        <v>OK</v>
      </c>
      <c r="M13" s="79"/>
      <c r="N13" s="79"/>
      <c r="O13" s="79"/>
      <c r="P13" s="79"/>
      <c r="Q13" s="80"/>
      <c r="R13" s="62"/>
      <c r="S13" s="18"/>
      <c r="T13" s="18"/>
      <c r="U13" s="18"/>
      <c r="V13" s="18"/>
      <c r="W13" s="18"/>
      <c r="X13" s="18"/>
      <c r="Y13" s="32"/>
      <c r="Z13" s="32"/>
      <c r="AA13" s="32"/>
      <c r="AB13" s="32"/>
      <c r="AC13" s="32"/>
      <c r="AD13" s="32"/>
    </row>
    <row r="14" spans="1:30" ht="39.950000000000003" customHeight="1">
      <c r="A14" s="107">
        <v>2</v>
      </c>
      <c r="B14" s="108" t="s">
        <v>32</v>
      </c>
      <c r="C14" s="51">
        <v>11</v>
      </c>
      <c r="D14" s="56" t="s">
        <v>80</v>
      </c>
      <c r="E14" s="57" t="s">
        <v>46</v>
      </c>
      <c r="F14" s="57" t="s">
        <v>47</v>
      </c>
      <c r="G14" s="33" t="s">
        <v>12</v>
      </c>
      <c r="H14" s="33" t="s">
        <v>26</v>
      </c>
      <c r="I14" s="60">
        <v>173.45</v>
      </c>
      <c r="J14" s="19"/>
      <c r="K14" s="25">
        <f t="shared" si="0"/>
        <v>0</v>
      </c>
      <c r="L14" s="26" t="str">
        <f t="shared" si="1"/>
        <v>OK</v>
      </c>
      <c r="M14" s="79"/>
      <c r="N14" s="79"/>
      <c r="O14" s="79"/>
      <c r="P14" s="79"/>
      <c r="Q14" s="80"/>
      <c r="R14" s="62"/>
      <c r="S14" s="18"/>
      <c r="T14" s="18"/>
      <c r="U14" s="18"/>
      <c r="V14" s="18"/>
      <c r="W14" s="18"/>
      <c r="X14" s="18"/>
      <c r="Y14" s="32"/>
      <c r="Z14" s="32"/>
      <c r="AA14" s="32"/>
      <c r="AB14" s="32"/>
      <c r="AC14" s="32"/>
      <c r="AD14" s="32"/>
    </row>
    <row r="15" spans="1:30" ht="39.950000000000003" customHeight="1">
      <c r="A15" s="107"/>
      <c r="B15" s="109"/>
      <c r="C15" s="51">
        <v>12</v>
      </c>
      <c r="D15" s="56" t="s">
        <v>81</v>
      </c>
      <c r="E15" s="57" t="s">
        <v>46</v>
      </c>
      <c r="F15" s="57" t="s">
        <v>48</v>
      </c>
      <c r="G15" s="33" t="s">
        <v>12</v>
      </c>
      <c r="H15" s="33" t="s">
        <v>26</v>
      </c>
      <c r="I15" s="60">
        <v>166</v>
      </c>
      <c r="J15" s="19">
        <v>26</v>
      </c>
      <c r="K15" s="25">
        <f t="shared" si="0"/>
        <v>0</v>
      </c>
      <c r="L15" s="26" t="str">
        <f t="shared" si="1"/>
        <v>OK</v>
      </c>
      <c r="M15" s="79"/>
      <c r="N15" s="79">
        <v>26</v>
      </c>
      <c r="O15" s="79"/>
      <c r="P15" s="79"/>
      <c r="Q15" s="80"/>
      <c r="R15" s="62"/>
      <c r="S15" s="18"/>
      <c r="T15" s="18"/>
      <c r="U15" s="18"/>
      <c r="V15" s="18"/>
      <c r="W15" s="18"/>
      <c r="X15" s="18"/>
      <c r="Y15" s="32"/>
      <c r="Z15" s="32"/>
      <c r="AA15" s="32"/>
      <c r="AB15" s="32"/>
      <c r="AC15" s="32"/>
      <c r="AD15" s="32"/>
    </row>
    <row r="16" spans="1:30" ht="39.950000000000003" customHeight="1">
      <c r="A16" s="107"/>
      <c r="B16" s="109"/>
      <c r="C16" s="51">
        <v>13</v>
      </c>
      <c r="D16" s="56" t="s">
        <v>82</v>
      </c>
      <c r="E16" s="57" t="s">
        <v>46</v>
      </c>
      <c r="F16" s="57" t="s">
        <v>49</v>
      </c>
      <c r="G16" s="33" t="s">
        <v>12</v>
      </c>
      <c r="H16" s="33" t="s">
        <v>26</v>
      </c>
      <c r="I16" s="60">
        <v>183.6</v>
      </c>
      <c r="J16" s="19"/>
      <c r="K16" s="25">
        <f t="shared" si="0"/>
        <v>0</v>
      </c>
      <c r="L16" s="26" t="str">
        <f t="shared" si="1"/>
        <v>OK</v>
      </c>
      <c r="M16" s="79"/>
      <c r="N16" s="79"/>
      <c r="O16" s="79"/>
      <c r="P16" s="79"/>
      <c r="Q16" s="80"/>
      <c r="R16" s="62"/>
      <c r="S16" s="18"/>
      <c r="T16" s="18"/>
      <c r="U16" s="18"/>
      <c r="V16" s="18"/>
      <c r="W16" s="18"/>
      <c r="X16" s="18"/>
      <c r="Y16" s="32"/>
      <c r="Z16" s="32"/>
      <c r="AA16" s="32"/>
      <c r="AB16" s="32"/>
      <c r="AC16" s="32"/>
      <c r="AD16" s="32"/>
    </row>
    <row r="17" spans="1:30" ht="39.950000000000003" customHeight="1">
      <c r="A17" s="107"/>
      <c r="B17" s="109"/>
      <c r="C17" s="51">
        <v>14</v>
      </c>
      <c r="D17" s="56" t="s">
        <v>83</v>
      </c>
      <c r="E17" s="57" t="s">
        <v>46</v>
      </c>
      <c r="F17" s="57" t="s">
        <v>50</v>
      </c>
      <c r="G17" s="33" t="s">
        <v>12</v>
      </c>
      <c r="H17" s="33" t="s">
        <v>26</v>
      </c>
      <c r="I17" s="60">
        <v>430</v>
      </c>
      <c r="J17" s="19">
        <v>28</v>
      </c>
      <c r="K17" s="25">
        <f t="shared" si="0"/>
        <v>9</v>
      </c>
      <c r="L17" s="26" t="str">
        <f t="shared" si="1"/>
        <v>OK</v>
      </c>
      <c r="M17" s="79"/>
      <c r="N17" s="79">
        <v>4</v>
      </c>
      <c r="O17" s="79"/>
      <c r="P17" s="79"/>
      <c r="Q17" s="80">
        <v>15</v>
      </c>
      <c r="R17" s="62"/>
      <c r="S17" s="18"/>
      <c r="T17" s="18"/>
      <c r="U17" s="18"/>
      <c r="V17" s="18"/>
      <c r="W17" s="18"/>
      <c r="X17" s="18"/>
      <c r="Y17" s="32"/>
      <c r="Z17" s="32"/>
      <c r="AA17" s="32"/>
      <c r="AB17" s="32"/>
      <c r="AC17" s="32"/>
      <c r="AD17" s="32"/>
    </row>
    <row r="18" spans="1:30" ht="39.950000000000003" customHeight="1">
      <c r="A18" s="107"/>
      <c r="B18" s="110"/>
      <c r="C18" s="51">
        <v>15</v>
      </c>
      <c r="D18" s="56" t="s">
        <v>84</v>
      </c>
      <c r="E18" s="57" t="s">
        <v>46</v>
      </c>
      <c r="F18" s="57" t="s">
        <v>51</v>
      </c>
      <c r="G18" s="33" t="s">
        <v>12</v>
      </c>
      <c r="H18" s="33" t="s">
        <v>26</v>
      </c>
      <c r="I18" s="60">
        <v>930</v>
      </c>
      <c r="J18" s="19"/>
      <c r="K18" s="25">
        <f t="shared" si="0"/>
        <v>0</v>
      </c>
      <c r="L18" s="26" t="str">
        <f t="shared" si="1"/>
        <v>OK</v>
      </c>
      <c r="M18" s="79"/>
      <c r="N18" s="79"/>
      <c r="O18" s="79"/>
      <c r="P18" s="79"/>
      <c r="Q18" s="80"/>
      <c r="R18" s="62"/>
      <c r="S18" s="18"/>
      <c r="T18" s="18"/>
      <c r="U18" s="18"/>
      <c r="V18" s="18"/>
      <c r="W18" s="18"/>
      <c r="X18" s="18"/>
      <c r="Y18" s="32"/>
      <c r="Z18" s="32"/>
      <c r="AA18" s="32"/>
      <c r="AB18" s="32"/>
      <c r="AC18" s="32"/>
      <c r="AD18" s="32"/>
    </row>
    <row r="19" spans="1:30" ht="57" customHeight="1">
      <c r="A19" s="64">
        <v>4</v>
      </c>
      <c r="B19" s="66" t="s">
        <v>31</v>
      </c>
      <c r="C19" s="52">
        <v>20</v>
      </c>
      <c r="D19" s="53" t="s">
        <v>85</v>
      </c>
      <c r="E19" s="54" t="s">
        <v>36</v>
      </c>
      <c r="F19" s="54" t="s">
        <v>52</v>
      </c>
      <c r="G19" s="40" t="s">
        <v>12</v>
      </c>
      <c r="H19" s="40" t="s">
        <v>25</v>
      </c>
      <c r="I19" s="59">
        <v>3022.56</v>
      </c>
      <c r="J19" s="19">
        <v>27</v>
      </c>
      <c r="K19" s="25">
        <f t="shared" si="0"/>
        <v>0</v>
      </c>
      <c r="L19" s="26" t="str">
        <f t="shared" si="1"/>
        <v>OK</v>
      </c>
      <c r="M19" s="79"/>
      <c r="N19" s="79"/>
      <c r="O19" s="79"/>
      <c r="P19" s="79">
        <v>27</v>
      </c>
      <c r="Q19" s="80"/>
      <c r="R19" s="62"/>
      <c r="S19" s="18"/>
      <c r="T19" s="18"/>
      <c r="U19" s="18"/>
      <c r="V19" s="18"/>
      <c r="W19" s="18"/>
      <c r="X19" s="18"/>
      <c r="Y19" s="32"/>
      <c r="Z19" s="32"/>
      <c r="AA19" s="32"/>
      <c r="AB19" s="32"/>
      <c r="AC19" s="32"/>
      <c r="AD19" s="32"/>
    </row>
    <row r="20" spans="1:30" ht="69" customHeight="1">
      <c r="A20" s="67">
        <v>7</v>
      </c>
      <c r="B20" s="68" t="s">
        <v>33</v>
      </c>
      <c r="C20" s="51">
        <v>24</v>
      </c>
      <c r="D20" s="56" t="s">
        <v>86</v>
      </c>
      <c r="E20" s="57" t="s">
        <v>53</v>
      </c>
      <c r="F20" s="57" t="s">
        <v>54</v>
      </c>
      <c r="G20" s="33" t="s">
        <v>12</v>
      </c>
      <c r="H20" s="33" t="s">
        <v>25</v>
      </c>
      <c r="I20" s="60">
        <v>601.75</v>
      </c>
      <c r="J20" s="19"/>
      <c r="K20" s="25">
        <f t="shared" si="0"/>
        <v>0</v>
      </c>
      <c r="L20" s="26" t="str">
        <f t="shared" si="1"/>
        <v>OK</v>
      </c>
      <c r="M20" s="79"/>
      <c r="N20" s="79"/>
      <c r="O20" s="79"/>
      <c r="P20" s="79"/>
      <c r="Q20" s="80"/>
      <c r="R20" s="62"/>
      <c r="S20" s="18"/>
      <c r="T20" s="18"/>
      <c r="U20" s="18"/>
      <c r="V20" s="18"/>
      <c r="W20" s="18"/>
      <c r="X20" s="18"/>
      <c r="Y20" s="32"/>
      <c r="Z20" s="32"/>
      <c r="AA20" s="32"/>
      <c r="AB20" s="32"/>
      <c r="AC20" s="32"/>
      <c r="AD20" s="32"/>
    </row>
    <row r="21" spans="1:30" ht="39.950000000000003" customHeight="1">
      <c r="A21" s="102">
        <v>8</v>
      </c>
      <c r="B21" s="104" t="s">
        <v>34</v>
      </c>
      <c r="C21" s="69">
        <v>25</v>
      </c>
      <c r="D21" s="70" t="s">
        <v>87</v>
      </c>
      <c r="E21" s="71" t="s">
        <v>55</v>
      </c>
      <c r="F21" s="71" t="s">
        <v>56</v>
      </c>
      <c r="G21" s="72" t="s">
        <v>66</v>
      </c>
      <c r="H21" s="72" t="s">
        <v>68</v>
      </c>
      <c r="I21" s="73">
        <v>3660.77</v>
      </c>
      <c r="J21" s="19"/>
      <c r="K21" s="25">
        <f t="shared" si="0"/>
        <v>0</v>
      </c>
      <c r="L21" s="26" t="str">
        <f t="shared" si="1"/>
        <v>OK</v>
      </c>
      <c r="M21" s="79"/>
      <c r="N21" s="79"/>
      <c r="O21" s="79"/>
      <c r="P21" s="79"/>
      <c r="Q21" s="80"/>
      <c r="R21" s="62"/>
      <c r="S21" s="18"/>
      <c r="T21" s="18"/>
      <c r="U21" s="18"/>
      <c r="V21" s="18"/>
      <c r="W21" s="18"/>
      <c r="X21" s="18"/>
      <c r="Y21" s="32"/>
      <c r="Z21" s="32"/>
      <c r="AA21" s="32"/>
      <c r="AB21" s="32"/>
      <c r="AC21" s="32"/>
      <c r="AD21" s="32"/>
    </row>
    <row r="22" spans="1:30" ht="39.950000000000003" customHeight="1">
      <c r="A22" s="103"/>
      <c r="B22" s="105"/>
      <c r="C22" s="69">
        <v>26</v>
      </c>
      <c r="D22" s="70" t="s">
        <v>88</v>
      </c>
      <c r="E22" s="71" t="s">
        <v>55</v>
      </c>
      <c r="F22" s="71" t="s">
        <v>57</v>
      </c>
      <c r="G22" s="72" t="s">
        <v>67</v>
      </c>
      <c r="H22" s="72" t="s">
        <v>68</v>
      </c>
      <c r="I22" s="73">
        <v>19595.79</v>
      </c>
      <c r="J22" s="19"/>
      <c r="K22" s="25">
        <f t="shared" si="0"/>
        <v>0</v>
      </c>
      <c r="L22" s="26" t="str">
        <f t="shared" si="1"/>
        <v>OK</v>
      </c>
      <c r="M22" s="79"/>
      <c r="N22" s="79"/>
      <c r="O22" s="79"/>
      <c r="P22" s="79"/>
      <c r="Q22" s="80"/>
      <c r="R22" s="62"/>
      <c r="S22" s="18"/>
      <c r="T22" s="18"/>
      <c r="U22" s="18"/>
      <c r="V22" s="18"/>
      <c r="W22" s="18"/>
      <c r="X22" s="18"/>
      <c r="Y22" s="32"/>
      <c r="Z22" s="32"/>
      <c r="AA22" s="32"/>
      <c r="AB22" s="32"/>
      <c r="AC22" s="32"/>
      <c r="AD22" s="32"/>
    </row>
    <row r="23" spans="1:30" ht="39.950000000000003" customHeight="1">
      <c r="A23" s="103"/>
      <c r="B23" s="105"/>
      <c r="C23" s="69">
        <v>27</v>
      </c>
      <c r="D23" s="70" t="s">
        <v>89</v>
      </c>
      <c r="E23" s="71" t="s">
        <v>55</v>
      </c>
      <c r="F23" s="71" t="s">
        <v>58</v>
      </c>
      <c r="G23" s="72" t="s">
        <v>66</v>
      </c>
      <c r="H23" s="72" t="s">
        <v>69</v>
      </c>
      <c r="I23" s="73">
        <v>4629.7700000000004</v>
      </c>
      <c r="J23" s="19"/>
      <c r="K23" s="25">
        <f t="shared" si="0"/>
        <v>0</v>
      </c>
      <c r="L23" s="26" t="str">
        <f t="shared" si="1"/>
        <v>OK</v>
      </c>
      <c r="M23" s="79"/>
      <c r="N23" s="79"/>
      <c r="O23" s="79"/>
      <c r="P23" s="79"/>
      <c r="Q23" s="80"/>
      <c r="R23" s="62"/>
      <c r="S23" s="18"/>
      <c r="T23" s="18"/>
      <c r="U23" s="18"/>
      <c r="V23" s="18"/>
      <c r="W23" s="18"/>
      <c r="X23" s="18"/>
      <c r="Y23" s="32"/>
      <c r="Z23" s="32"/>
      <c r="AA23" s="32"/>
      <c r="AB23" s="32"/>
      <c r="AC23" s="32"/>
      <c r="AD23" s="32"/>
    </row>
    <row r="24" spans="1:30" ht="39.950000000000003" customHeight="1">
      <c r="A24" s="103"/>
      <c r="B24" s="105"/>
      <c r="C24" s="69">
        <v>28</v>
      </c>
      <c r="D24" s="70" t="s">
        <v>90</v>
      </c>
      <c r="E24" s="71" t="s">
        <v>55</v>
      </c>
      <c r="F24" s="71" t="s">
        <v>59</v>
      </c>
      <c r="G24" s="72" t="s">
        <v>67</v>
      </c>
      <c r="H24" s="72" t="s">
        <v>68</v>
      </c>
      <c r="I24" s="73">
        <v>32193.08</v>
      </c>
      <c r="J24" s="19"/>
      <c r="K24" s="25">
        <f t="shared" si="0"/>
        <v>0</v>
      </c>
      <c r="L24" s="26" t="str">
        <f t="shared" si="1"/>
        <v>OK</v>
      </c>
      <c r="M24" s="79"/>
      <c r="N24" s="79"/>
      <c r="O24" s="79"/>
      <c r="P24" s="79"/>
      <c r="Q24" s="80"/>
      <c r="R24" s="62"/>
      <c r="S24" s="18"/>
      <c r="T24" s="18"/>
      <c r="U24" s="18"/>
      <c r="V24" s="18"/>
      <c r="W24" s="18"/>
      <c r="X24" s="18"/>
      <c r="Y24" s="32"/>
      <c r="Z24" s="32"/>
      <c r="AA24" s="32"/>
      <c r="AB24" s="32"/>
      <c r="AC24" s="32"/>
      <c r="AD24" s="32"/>
    </row>
    <row r="25" spans="1:30" ht="39.950000000000003" customHeight="1">
      <c r="A25" s="103"/>
      <c r="B25" s="105"/>
      <c r="C25" s="69">
        <v>29</v>
      </c>
      <c r="D25" s="70" t="s">
        <v>91</v>
      </c>
      <c r="E25" s="71" t="s">
        <v>55</v>
      </c>
      <c r="F25" s="71" t="s">
        <v>60</v>
      </c>
      <c r="G25" s="72" t="s">
        <v>66</v>
      </c>
      <c r="H25" s="72" t="s">
        <v>69</v>
      </c>
      <c r="I25" s="73">
        <v>6889.02</v>
      </c>
      <c r="J25" s="19"/>
      <c r="K25" s="25">
        <f t="shared" si="0"/>
        <v>0</v>
      </c>
      <c r="L25" s="26" t="str">
        <f t="shared" si="1"/>
        <v>OK</v>
      </c>
      <c r="M25" s="79"/>
      <c r="N25" s="79"/>
      <c r="O25" s="79"/>
      <c r="P25" s="79"/>
      <c r="Q25" s="80"/>
      <c r="R25" s="62"/>
      <c r="S25" s="18"/>
      <c r="T25" s="18"/>
      <c r="U25" s="18"/>
      <c r="V25" s="18"/>
      <c r="W25" s="18"/>
      <c r="X25" s="18"/>
      <c r="Y25" s="32"/>
      <c r="Z25" s="32"/>
      <c r="AA25" s="32"/>
      <c r="AB25" s="32"/>
      <c r="AC25" s="32"/>
      <c r="AD25" s="32"/>
    </row>
    <row r="26" spans="1:30" ht="39.950000000000003" customHeight="1">
      <c r="A26" s="103"/>
      <c r="B26" s="105"/>
      <c r="C26" s="69">
        <v>30</v>
      </c>
      <c r="D26" s="70" t="s">
        <v>92</v>
      </c>
      <c r="E26" s="71" t="s">
        <v>55</v>
      </c>
      <c r="F26" s="71" t="s">
        <v>61</v>
      </c>
      <c r="G26" s="72" t="s">
        <v>67</v>
      </c>
      <c r="H26" s="72" t="s">
        <v>68</v>
      </c>
      <c r="I26" s="73">
        <v>61588.56</v>
      </c>
      <c r="J26" s="19"/>
      <c r="K26" s="25">
        <f t="shared" si="0"/>
        <v>0</v>
      </c>
      <c r="L26" s="26" t="str">
        <f t="shared" si="1"/>
        <v>OK</v>
      </c>
      <c r="M26" s="79"/>
      <c r="N26" s="79"/>
      <c r="O26" s="79"/>
      <c r="P26" s="79"/>
      <c r="Q26" s="80"/>
      <c r="R26" s="62"/>
      <c r="S26" s="18"/>
      <c r="T26" s="18"/>
      <c r="U26" s="18"/>
      <c r="V26" s="18"/>
      <c r="W26" s="18"/>
      <c r="X26" s="18"/>
      <c r="Y26" s="32"/>
      <c r="Z26" s="32"/>
      <c r="AA26" s="32"/>
      <c r="AB26" s="32"/>
      <c r="AC26" s="32"/>
      <c r="AD26" s="32"/>
    </row>
    <row r="27" spans="1:30" ht="39.950000000000003" customHeight="1">
      <c r="A27" s="103"/>
      <c r="B27" s="106"/>
      <c r="C27" s="69">
        <v>31</v>
      </c>
      <c r="D27" s="70" t="s">
        <v>93</v>
      </c>
      <c r="E27" s="71" t="s">
        <v>55</v>
      </c>
      <c r="F27" s="71" t="s">
        <v>62</v>
      </c>
      <c r="G27" s="72" t="s">
        <v>66</v>
      </c>
      <c r="H27" s="72" t="s">
        <v>69</v>
      </c>
      <c r="I27" s="73">
        <v>22359.78</v>
      </c>
      <c r="J27" s="19"/>
      <c r="K27" s="25">
        <f t="shared" si="0"/>
        <v>0</v>
      </c>
      <c r="L27" s="26" t="str">
        <f t="shared" si="1"/>
        <v>OK</v>
      </c>
      <c r="M27" s="79"/>
      <c r="N27" s="79"/>
      <c r="O27" s="79"/>
      <c r="P27" s="79"/>
      <c r="Q27" s="80"/>
      <c r="R27" s="62"/>
      <c r="S27" s="18"/>
      <c r="T27" s="18"/>
      <c r="U27" s="18"/>
      <c r="V27" s="18"/>
      <c r="W27" s="18"/>
      <c r="X27" s="18"/>
      <c r="Y27" s="32"/>
      <c r="Z27" s="32"/>
      <c r="AA27" s="32"/>
      <c r="AB27" s="32"/>
      <c r="AC27" s="32"/>
      <c r="AD27" s="32"/>
    </row>
    <row r="28" spans="1:30" ht="39.950000000000003" customHeight="1">
      <c r="A28" s="107">
        <v>9</v>
      </c>
      <c r="B28" s="108" t="s">
        <v>34</v>
      </c>
      <c r="C28" s="55">
        <v>32</v>
      </c>
      <c r="D28" s="58" t="s">
        <v>94</v>
      </c>
      <c r="E28" s="57" t="s">
        <v>55</v>
      </c>
      <c r="F28" s="57" t="s">
        <v>63</v>
      </c>
      <c r="G28" s="33" t="s">
        <v>12</v>
      </c>
      <c r="H28" s="33" t="s">
        <v>25</v>
      </c>
      <c r="I28" s="60">
        <v>6318.89</v>
      </c>
      <c r="J28" s="19"/>
      <c r="K28" s="25">
        <f t="shared" si="0"/>
        <v>0</v>
      </c>
      <c r="L28" s="26" t="str">
        <f t="shared" si="1"/>
        <v>OK</v>
      </c>
      <c r="M28" s="79"/>
      <c r="N28" s="79"/>
      <c r="O28" s="79"/>
      <c r="P28" s="79"/>
      <c r="Q28" s="80"/>
      <c r="R28" s="62"/>
      <c r="S28" s="18"/>
      <c r="T28" s="18"/>
      <c r="U28" s="18"/>
      <c r="V28" s="18"/>
      <c r="W28" s="18"/>
      <c r="X28" s="18"/>
      <c r="Y28" s="32"/>
      <c r="Z28" s="32"/>
      <c r="AA28" s="32"/>
      <c r="AB28" s="32"/>
      <c r="AC28" s="32"/>
      <c r="AD28" s="32"/>
    </row>
    <row r="29" spans="1:30" ht="39.950000000000003" customHeight="1">
      <c r="A29" s="107"/>
      <c r="B29" s="109"/>
      <c r="C29" s="55">
        <v>33</v>
      </c>
      <c r="D29" s="58" t="s">
        <v>95</v>
      </c>
      <c r="E29" s="57" t="s">
        <v>55</v>
      </c>
      <c r="F29" s="57" t="s">
        <v>64</v>
      </c>
      <c r="G29" s="33" t="s">
        <v>12</v>
      </c>
      <c r="H29" s="33" t="s">
        <v>26</v>
      </c>
      <c r="I29" s="60">
        <v>580.79</v>
      </c>
      <c r="J29" s="19"/>
      <c r="K29" s="25">
        <f t="shared" si="0"/>
        <v>0</v>
      </c>
      <c r="L29" s="26" t="str">
        <f t="shared" si="1"/>
        <v>OK</v>
      </c>
      <c r="M29" s="79"/>
      <c r="N29" s="79"/>
      <c r="O29" s="79"/>
      <c r="P29" s="79"/>
      <c r="Q29" s="80"/>
      <c r="R29" s="62"/>
      <c r="S29" s="18"/>
      <c r="T29" s="18"/>
      <c r="U29" s="18"/>
      <c r="V29" s="18"/>
      <c r="W29" s="18"/>
      <c r="X29" s="18"/>
      <c r="Y29" s="32"/>
      <c r="Z29" s="32"/>
      <c r="AA29" s="32"/>
      <c r="AB29" s="32"/>
      <c r="AC29" s="32"/>
      <c r="AD29" s="32"/>
    </row>
    <row r="30" spans="1:30" ht="39.950000000000003" customHeight="1">
      <c r="A30" s="107"/>
      <c r="B30" s="110"/>
      <c r="C30" s="55">
        <v>34</v>
      </c>
      <c r="D30" s="58" t="s">
        <v>96</v>
      </c>
      <c r="E30" s="57" t="s">
        <v>55</v>
      </c>
      <c r="F30" s="57" t="s">
        <v>65</v>
      </c>
      <c r="G30" s="33" t="s">
        <v>66</v>
      </c>
      <c r="H30" s="33" t="s">
        <v>69</v>
      </c>
      <c r="I30" s="60">
        <v>1115.93</v>
      </c>
      <c r="J30" s="19"/>
      <c r="K30" s="25">
        <f t="shared" si="0"/>
        <v>0</v>
      </c>
      <c r="L30" s="26" t="str">
        <f t="shared" si="1"/>
        <v>OK</v>
      </c>
      <c r="M30" s="79"/>
      <c r="N30" s="79"/>
      <c r="O30" s="79"/>
      <c r="P30" s="79"/>
      <c r="Q30" s="80"/>
      <c r="R30" s="62"/>
      <c r="S30" s="18"/>
      <c r="T30" s="18"/>
      <c r="U30" s="18"/>
      <c r="V30" s="18"/>
      <c r="W30" s="18"/>
      <c r="X30" s="18"/>
      <c r="Y30" s="32"/>
      <c r="Z30" s="32"/>
      <c r="AA30" s="32"/>
      <c r="AB30" s="32"/>
      <c r="AC30" s="32"/>
      <c r="AD30" s="32"/>
    </row>
    <row r="31" spans="1:30" ht="39.950000000000003" customHeight="1">
      <c r="I31" s="61">
        <f>SUM(I4:I30)</f>
        <v>268464.88999999996</v>
      </c>
      <c r="M31" s="63">
        <f>SUMPRODUCT(I4:I30,M4:M30)</f>
        <v>48905.16</v>
      </c>
      <c r="N31" s="63">
        <f>SUMPRODUCT(I4:I30,N4:N30)</f>
        <v>6036</v>
      </c>
      <c r="O31" s="63">
        <f>SUMPRODUCT(I4:I30,O4:O30)</f>
        <v>69300</v>
      </c>
      <c r="P31" s="63">
        <f>SUMPRODUCT(I4:I30,P4:P30)</f>
        <v>250809.12</v>
      </c>
      <c r="Q31" s="63">
        <f>SUMPRODUCT(I4:I30,Q4:Q30)</f>
        <v>6450</v>
      </c>
      <c r="R31" s="63">
        <f>SUMPRODUCT(I4:I30,R4:R30)</f>
        <v>0</v>
      </c>
    </row>
    <row r="32" spans="1:30" ht="39.950000000000003" customHeight="1"/>
    <row r="33" ht="39.950000000000003" customHeight="1"/>
    <row r="34" ht="39.950000000000003" customHeight="1"/>
    <row r="35" ht="39.950000000000003" customHeight="1"/>
    <row r="36" ht="39.950000000000003" customHeight="1"/>
    <row r="37" ht="39.950000000000003" customHeight="1"/>
    <row r="38" ht="39.950000000000003" customHeight="1"/>
    <row r="39" ht="39.950000000000003" customHeight="1"/>
    <row r="40" ht="39.950000000000003" customHeight="1"/>
    <row r="41" ht="39.950000000000003" customHeight="1"/>
    <row r="42" ht="39.950000000000003" customHeight="1"/>
    <row r="43" ht="39.950000000000003" customHeight="1"/>
    <row r="44" ht="39.950000000000003" customHeight="1"/>
    <row r="45" ht="39.950000000000003" customHeight="1"/>
    <row r="46" ht="39.950000000000003" customHeight="1"/>
    <row r="47" ht="39.950000000000003" customHeight="1"/>
    <row r="48" ht="39.950000000000003" customHeight="1"/>
    <row r="49" ht="39.950000000000003" customHeight="1"/>
    <row r="50" ht="39.950000000000003" customHeight="1"/>
    <row r="51" ht="39.950000000000003" customHeight="1"/>
    <row r="52" ht="39.950000000000003" customHeight="1"/>
    <row r="53" ht="39.950000000000003" customHeight="1"/>
    <row r="54" ht="39.950000000000003" customHeight="1"/>
    <row r="55" ht="39.950000000000003" customHeight="1"/>
    <row r="56" ht="39.950000000000003" customHeight="1"/>
    <row r="57" ht="39.950000000000003" customHeight="1"/>
    <row r="58" ht="39.950000000000003" customHeight="1"/>
    <row r="59" ht="39.950000000000003" customHeight="1"/>
    <row r="60" ht="39.950000000000003" customHeight="1"/>
    <row r="61" ht="39.950000000000003" customHeight="1"/>
    <row r="62" ht="39.950000000000003" customHeight="1"/>
    <row r="63" ht="39.950000000000003" customHeight="1"/>
    <row r="64" ht="39.950000000000003" customHeight="1"/>
    <row r="65" ht="39.950000000000003" customHeight="1"/>
    <row r="66" ht="39.950000000000003" customHeight="1"/>
    <row r="67" ht="39.950000000000003" customHeight="1"/>
    <row r="68" ht="39.950000000000003" customHeight="1"/>
    <row r="69" ht="39.950000000000003" customHeight="1"/>
    <row r="70" ht="39.950000000000003" customHeight="1"/>
    <row r="71" ht="39.950000000000003" customHeight="1"/>
    <row r="72" ht="39.950000000000003" customHeight="1"/>
    <row r="73" ht="39.950000000000003" customHeight="1"/>
    <row r="74" ht="39.950000000000003" customHeight="1"/>
    <row r="75" ht="39.950000000000003" customHeight="1"/>
    <row r="76" ht="39.950000000000003" customHeight="1"/>
    <row r="77" ht="39.950000000000003" customHeight="1"/>
    <row r="78" ht="39.950000000000003" customHeight="1"/>
    <row r="79" ht="39.950000000000003" customHeight="1"/>
    <row r="80" ht="39.950000000000003" customHeight="1"/>
    <row r="81" ht="39.950000000000003" customHeight="1"/>
    <row r="82" ht="39.950000000000003" customHeight="1"/>
    <row r="83" ht="39.950000000000003" customHeight="1"/>
    <row r="84" ht="39.950000000000003" customHeight="1"/>
    <row r="85" ht="39.950000000000003" customHeight="1"/>
    <row r="86" ht="39.950000000000003" customHeight="1"/>
    <row r="87" ht="39.950000000000003" customHeight="1"/>
    <row r="88" ht="39.950000000000003" customHeight="1"/>
    <row r="89" ht="39.950000000000003" customHeight="1"/>
    <row r="90" ht="39.950000000000003" customHeight="1"/>
    <row r="91" ht="39.950000000000003" customHeight="1"/>
    <row r="92" ht="39.950000000000003" customHeight="1"/>
    <row r="93" ht="39.950000000000003" customHeight="1"/>
    <row r="94" ht="39.950000000000003" customHeight="1"/>
    <row r="95" ht="39.950000000000003" customHeight="1"/>
    <row r="96" ht="39.950000000000003" customHeight="1"/>
    <row r="97" ht="39.950000000000003" customHeight="1"/>
    <row r="98" ht="39.950000000000003" customHeight="1"/>
    <row r="99" ht="39.950000000000003" customHeight="1"/>
    <row r="100" ht="39.950000000000003" customHeight="1"/>
    <row r="101" ht="39.950000000000003" customHeight="1"/>
    <row r="102" ht="39.950000000000003" customHeight="1"/>
    <row r="103" ht="39.950000000000003" customHeight="1"/>
    <row r="104" ht="39.950000000000003" customHeight="1"/>
    <row r="105" ht="39.950000000000003" customHeight="1"/>
    <row r="106" ht="39.950000000000003" customHeight="1"/>
    <row r="107" ht="39.950000000000003" customHeight="1"/>
    <row r="108" ht="39.950000000000003" customHeight="1"/>
    <row r="109" ht="39.950000000000003" customHeight="1"/>
    <row r="110" ht="39.950000000000003" customHeight="1"/>
    <row r="111" ht="39.950000000000003" customHeight="1"/>
    <row r="112" ht="39.950000000000003" customHeight="1"/>
    <row r="113" ht="39.950000000000003" customHeight="1"/>
    <row r="114" ht="39.950000000000003" customHeight="1"/>
    <row r="115" ht="39.950000000000003" customHeight="1"/>
    <row r="116" ht="39.950000000000003" customHeight="1"/>
    <row r="117" ht="39.950000000000003" customHeight="1"/>
    <row r="118" ht="39.950000000000003" customHeight="1"/>
    <row r="119" ht="39.950000000000003" customHeight="1"/>
    <row r="120" ht="39.950000000000003" customHeight="1"/>
    <row r="121" ht="39.950000000000003" customHeight="1"/>
    <row r="122" ht="39.950000000000003" customHeight="1"/>
    <row r="123" ht="39.950000000000003" customHeight="1"/>
    <row r="124" ht="39.950000000000003" customHeight="1"/>
    <row r="125" ht="39.950000000000003" customHeight="1"/>
    <row r="126" ht="39.950000000000003" customHeight="1"/>
    <row r="127" ht="39.950000000000003" customHeight="1"/>
    <row r="128" ht="39.950000000000003" customHeight="1"/>
    <row r="129" ht="39.950000000000003" customHeight="1"/>
    <row r="130" ht="39.950000000000003" customHeight="1"/>
    <row r="131" ht="39.950000000000003" customHeight="1"/>
    <row r="132" ht="39.950000000000003" customHeight="1"/>
    <row r="133" ht="39.950000000000003" customHeight="1"/>
    <row r="134" ht="39.950000000000003" customHeight="1"/>
    <row r="135" ht="39.950000000000003" customHeight="1"/>
    <row r="136" ht="39.950000000000003" customHeight="1"/>
    <row r="137" ht="39.950000000000003" customHeight="1"/>
    <row r="138" ht="39.950000000000003" customHeight="1"/>
    <row r="139" ht="39.950000000000003" customHeight="1"/>
    <row r="140" ht="39.950000000000003" customHeight="1"/>
    <row r="141" ht="39.950000000000003" customHeight="1"/>
    <row r="142" ht="39.950000000000003" customHeight="1"/>
    <row r="143" ht="39.950000000000003" customHeight="1"/>
    <row r="144" ht="39.950000000000003" customHeight="1"/>
    <row r="145" ht="39.950000000000003" customHeight="1"/>
    <row r="146" ht="39.950000000000003" customHeight="1"/>
    <row r="147" ht="39.950000000000003" customHeight="1"/>
    <row r="148" ht="39.950000000000003" customHeight="1"/>
    <row r="149" ht="39.950000000000003" customHeight="1"/>
    <row r="150" ht="39.950000000000003" customHeight="1"/>
    <row r="151" ht="39.950000000000003" customHeight="1"/>
    <row r="152" ht="39.950000000000003" customHeight="1"/>
    <row r="153" ht="39.950000000000003" customHeight="1"/>
    <row r="154" ht="39.950000000000003" customHeight="1"/>
    <row r="155" ht="39.950000000000003" customHeight="1"/>
    <row r="156" ht="39.950000000000003" customHeight="1"/>
    <row r="157" ht="39.950000000000003" customHeight="1"/>
    <row r="158" ht="39.950000000000003" customHeight="1"/>
    <row r="159" ht="39.950000000000003" customHeight="1"/>
    <row r="160" ht="39.950000000000003" customHeight="1"/>
    <row r="161" ht="39.950000000000003" customHeight="1"/>
    <row r="162" ht="39.950000000000003" customHeight="1"/>
    <row r="163" ht="39.950000000000003" customHeight="1"/>
    <row r="164" ht="39.950000000000003" customHeight="1"/>
    <row r="165" ht="39.950000000000003" customHeight="1"/>
    <row r="166" ht="39.950000000000003" customHeight="1"/>
    <row r="167" ht="39.950000000000003" customHeight="1"/>
    <row r="168" ht="39.950000000000003" customHeight="1"/>
    <row r="169" ht="39.950000000000003" customHeight="1"/>
    <row r="170" ht="39.950000000000003" customHeight="1"/>
    <row r="171" ht="39.950000000000003" customHeight="1"/>
    <row r="172" ht="39.950000000000003" customHeight="1"/>
    <row r="173" ht="39.950000000000003" customHeight="1"/>
    <row r="174" ht="39.950000000000003" customHeight="1"/>
    <row r="175" ht="39.950000000000003" customHeight="1"/>
    <row r="176" ht="39.950000000000003" customHeight="1"/>
    <row r="177" ht="39.950000000000003" customHeight="1"/>
    <row r="178" ht="39.950000000000003" customHeight="1"/>
    <row r="179" ht="39.950000000000003" customHeight="1"/>
    <row r="180" ht="39.950000000000003" customHeight="1"/>
    <row r="181" ht="39.950000000000003" customHeight="1"/>
    <row r="182" ht="39.950000000000003" customHeight="1"/>
    <row r="183" ht="39.950000000000003" customHeight="1"/>
    <row r="184" ht="39.950000000000003" customHeight="1"/>
    <row r="185" ht="39.950000000000003" customHeight="1"/>
    <row r="186" ht="39.950000000000003" customHeight="1"/>
    <row r="187" ht="39.950000000000003" customHeight="1"/>
    <row r="188" ht="39.950000000000003" customHeight="1"/>
    <row r="189" ht="39.950000000000003" customHeight="1"/>
    <row r="190" ht="39.950000000000003" customHeight="1"/>
    <row r="191" ht="39.950000000000003" customHeight="1"/>
    <row r="192" ht="39.950000000000003" customHeight="1"/>
    <row r="193" ht="39.950000000000003" customHeight="1"/>
    <row r="194" ht="39.950000000000003" customHeight="1"/>
    <row r="195" ht="39.950000000000003" customHeight="1"/>
    <row r="196" ht="39.950000000000003" customHeight="1"/>
    <row r="197" ht="39.950000000000003" customHeight="1"/>
    <row r="198" ht="39.950000000000003" customHeight="1"/>
    <row r="199" ht="39.950000000000003" customHeight="1"/>
    <row r="200" ht="39.950000000000003" customHeight="1"/>
    <row r="201" ht="39.950000000000003" customHeight="1"/>
    <row r="202" ht="39.950000000000003" customHeight="1"/>
    <row r="203" ht="39.950000000000003" customHeight="1"/>
    <row r="204" ht="39.950000000000003" customHeight="1"/>
    <row r="205" ht="39.950000000000003" customHeight="1"/>
    <row r="206" ht="39.950000000000003" customHeight="1"/>
    <row r="207" ht="39.950000000000003" customHeight="1"/>
    <row r="208" ht="39.950000000000003" customHeight="1"/>
    <row r="209" ht="39.950000000000003" customHeight="1"/>
    <row r="210" ht="39.950000000000003" customHeight="1"/>
    <row r="211" ht="39.950000000000003" customHeight="1"/>
    <row r="212" ht="39.950000000000003" customHeight="1"/>
    <row r="213" ht="39.950000000000003" customHeight="1"/>
    <row r="214" ht="39.950000000000003" customHeight="1"/>
    <row r="215" ht="39.950000000000003" customHeight="1"/>
    <row r="216" ht="39.950000000000003" customHeight="1"/>
    <row r="217" ht="39.950000000000003" customHeight="1"/>
    <row r="218" ht="39.950000000000003" customHeight="1"/>
    <row r="219" ht="39.950000000000003" customHeight="1"/>
    <row r="220" ht="39.950000000000003" customHeight="1"/>
    <row r="221" ht="39.950000000000003" customHeight="1"/>
    <row r="222" ht="39.950000000000003" customHeight="1"/>
    <row r="223" ht="39.950000000000003" customHeight="1"/>
    <row r="224" ht="39.950000000000003" customHeight="1"/>
    <row r="225" ht="39.950000000000003" customHeight="1"/>
    <row r="226" ht="39.950000000000003" customHeight="1"/>
    <row r="227" ht="39.950000000000003" customHeight="1"/>
    <row r="228" ht="39.950000000000003" customHeight="1"/>
    <row r="229" ht="39.950000000000003" customHeight="1"/>
    <row r="230" ht="39.950000000000003" customHeight="1"/>
    <row r="231" ht="39.950000000000003" customHeight="1"/>
    <row r="232" ht="39.950000000000003" customHeight="1"/>
    <row r="233" ht="39.950000000000003" customHeight="1"/>
    <row r="234" ht="39.950000000000003" customHeight="1"/>
    <row r="235" ht="39.950000000000003" customHeight="1"/>
    <row r="236" ht="39.950000000000003" customHeight="1"/>
    <row r="237" ht="39.950000000000003" customHeight="1"/>
    <row r="238" ht="39.950000000000003" customHeight="1"/>
    <row r="239" ht="39.950000000000003" customHeight="1"/>
    <row r="240" ht="39.950000000000003" customHeight="1"/>
    <row r="241" ht="39.950000000000003" customHeight="1"/>
    <row r="242" ht="39.950000000000003" customHeight="1"/>
    <row r="243" ht="39.950000000000003" customHeight="1"/>
    <row r="244" ht="39.950000000000003" customHeight="1"/>
    <row r="245" ht="39.950000000000003" customHeight="1"/>
    <row r="246" ht="39.950000000000003" customHeight="1"/>
    <row r="247" ht="39.950000000000003" customHeight="1"/>
    <row r="248" ht="39.950000000000003" customHeight="1"/>
    <row r="249" ht="39.950000000000003" customHeight="1"/>
    <row r="250" ht="39.950000000000003" customHeight="1"/>
    <row r="251" ht="39.950000000000003" customHeight="1"/>
    <row r="252" ht="39.950000000000003" customHeight="1"/>
    <row r="253" ht="39.950000000000003" customHeight="1"/>
    <row r="254" ht="39.950000000000003" customHeight="1"/>
    <row r="255" ht="39.950000000000003" customHeight="1"/>
    <row r="256" ht="39.950000000000003" customHeight="1"/>
    <row r="257" ht="39.950000000000003" customHeight="1"/>
    <row r="258" ht="39.950000000000003" customHeight="1"/>
    <row r="259" ht="39.950000000000003" customHeight="1"/>
    <row r="260" ht="39.950000000000003" customHeight="1"/>
    <row r="261" ht="39.950000000000003" customHeight="1"/>
    <row r="262" ht="39.950000000000003" customHeight="1"/>
    <row r="263" ht="39.950000000000003" customHeight="1"/>
    <row r="264" ht="39.950000000000003" customHeight="1"/>
    <row r="265" ht="39.950000000000003" customHeight="1"/>
    <row r="266" ht="39.950000000000003" customHeight="1"/>
    <row r="267" ht="39.950000000000003" customHeight="1"/>
    <row r="268" ht="39.950000000000003" customHeight="1"/>
    <row r="269" ht="39.950000000000003" customHeight="1"/>
    <row r="270" ht="39.950000000000003" customHeight="1"/>
    <row r="271" ht="39.950000000000003" customHeight="1"/>
    <row r="272" ht="39.950000000000003" customHeight="1"/>
    <row r="273" ht="39.950000000000003" customHeight="1"/>
    <row r="274" ht="39.950000000000003" customHeight="1"/>
    <row r="275" ht="39.950000000000003" customHeight="1"/>
    <row r="276" ht="39.950000000000003" customHeight="1"/>
    <row r="277" ht="39.950000000000003" customHeight="1"/>
    <row r="278" ht="39.950000000000003" customHeight="1"/>
    <row r="279" ht="39.950000000000003" customHeight="1"/>
    <row r="280" ht="39.950000000000003" customHeight="1"/>
    <row r="281" ht="39.950000000000003" customHeight="1"/>
    <row r="282" ht="39.950000000000003" customHeight="1"/>
    <row r="283" ht="39.950000000000003" customHeight="1"/>
    <row r="284" ht="39.950000000000003" customHeight="1"/>
    <row r="285" ht="39.950000000000003" customHeight="1"/>
    <row r="286" ht="39.950000000000003" customHeight="1"/>
    <row r="287" ht="39.950000000000003" customHeight="1"/>
    <row r="288" ht="39.950000000000003" customHeight="1"/>
    <row r="289" ht="39.950000000000003" customHeight="1"/>
    <row r="290" ht="39.950000000000003" customHeight="1"/>
    <row r="291" ht="39.950000000000003" customHeight="1"/>
    <row r="292" ht="39.950000000000003" customHeight="1"/>
    <row r="293" ht="39.950000000000003" customHeight="1"/>
    <row r="294" ht="39.950000000000003" customHeight="1"/>
    <row r="295" ht="39.950000000000003" customHeight="1"/>
    <row r="296" ht="39.950000000000003" customHeight="1"/>
    <row r="297" ht="39.950000000000003" customHeight="1"/>
    <row r="298" ht="39.950000000000003" customHeight="1"/>
    <row r="299" ht="39.950000000000003" customHeight="1"/>
    <row r="300" ht="39.950000000000003" customHeight="1"/>
    <row r="301" ht="39.950000000000003" customHeight="1"/>
    <row r="302" ht="39.950000000000003" customHeight="1"/>
    <row r="303" ht="39.950000000000003" customHeight="1"/>
    <row r="304" ht="39.950000000000003" customHeight="1"/>
    <row r="305" ht="39.950000000000003" customHeight="1"/>
    <row r="306" ht="39.950000000000003" customHeight="1"/>
    <row r="307" ht="39.950000000000003" customHeight="1"/>
    <row r="308" ht="39.950000000000003" customHeight="1"/>
    <row r="309" ht="39.950000000000003" customHeight="1"/>
    <row r="310" ht="39.950000000000003" customHeight="1"/>
    <row r="311" ht="39.950000000000003" customHeight="1"/>
    <row r="312" ht="39.950000000000003" customHeight="1"/>
    <row r="313" ht="39.950000000000003" customHeight="1"/>
    <row r="314" ht="39.950000000000003" customHeight="1"/>
    <row r="315" ht="39.950000000000003" customHeight="1"/>
    <row r="316" ht="39.950000000000003" customHeight="1"/>
    <row r="317" ht="39.950000000000003" customHeight="1"/>
    <row r="318" ht="39.950000000000003" customHeight="1"/>
    <row r="319" ht="39.950000000000003" customHeight="1"/>
    <row r="320" ht="39.950000000000003" customHeight="1"/>
    <row r="321" ht="39.950000000000003" customHeight="1"/>
    <row r="322" ht="39.950000000000003" customHeight="1"/>
    <row r="323" ht="39.950000000000003" customHeight="1"/>
    <row r="324" ht="39.950000000000003" customHeight="1"/>
    <row r="325" ht="39.950000000000003" customHeight="1"/>
    <row r="326" ht="39.950000000000003" customHeight="1"/>
    <row r="327" ht="39.950000000000003" customHeight="1"/>
    <row r="328" ht="39.950000000000003" customHeight="1"/>
    <row r="329" ht="39.950000000000003" customHeight="1"/>
    <row r="330" ht="39.950000000000003" customHeight="1"/>
    <row r="331" ht="39.950000000000003" customHeight="1"/>
    <row r="332" ht="39.950000000000003" customHeight="1"/>
    <row r="333" ht="39.950000000000003" customHeight="1"/>
    <row r="334" ht="39.950000000000003" customHeight="1"/>
    <row r="335" ht="39.950000000000003" customHeight="1"/>
    <row r="336" ht="39.950000000000003" customHeight="1"/>
    <row r="337" ht="39.950000000000003" customHeight="1"/>
    <row r="338" ht="39.950000000000003" customHeight="1"/>
    <row r="339" ht="39.950000000000003" customHeight="1"/>
    <row r="340" ht="39.950000000000003" customHeight="1"/>
    <row r="341" ht="39.950000000000003" customHeight="1"/>
    <row r="342" ht="39.950000000000003" customHeight="1"/>
    <row r="343" ht="39.950000000000003" customHeight="1"/>
    <row r="344" ht="39.950000000000003" customHeight="1"/>
    <row r="345" ht="39.950000000000003" customHeight="1"/>
    <row r="346" ht="39.950000000000003" customHeight="1"/>
    <row r="347" ht="39.950000000000003" customHeight="1"/>
    <row r="348" ht="39.950000000000003" customHeight="1"/>
    <row r="349" ht="39.950000000000003" customHeight="1"/>
    <row r="350" ht="39.950000000000003" customHeight="1"/>
    <row r="351" ht="39.950000000000003" customHeight="1"/>
    <row r="352" ht="39.950000000000003" customHeight="1"/>
    <row r="353" ht="39.950000000000003" customHeight="1"/>
    <row r="354" ht="39.950000000000003" customHeight="1"/>
    <row r="355" ht="39.950000000000003" customHeight="1"/>
    <row r="356" ht="39.950000000000003" customHeight="1"/>
    <row r="357" ht="39.950000000000003" customHeight="1"/>
    <row r="358" ht="39.950000000000003" customHeight="1"/>
    <row r="359" ht="39.950000000000003" customHeight="1"/>
    <row r="360" ht="39.950000000000003" customHeight="1"/>
    <row r="361" ht="39.950000000000003" customHeight="1"/>
    <row r="362" ht="39.950000000000003" customHeight="1"/>
    <row r="363" ht="39.950000000000003" customHeight="1"/>
    <row r="364" ht="39.950000000000003" customHeight="1"/>
    <row r="365" ht="39.950000000000003" customHeight="1"/>
    <row r="366" ht="39.950000000000003" customHeight="1"/>
    <row r="367" ht="39.950000000000003" customHeight="1"/>
    <row r="368" ht="39.950000000000003" customHeight="1"/>
    <row r="369" ht="39.950000000000003" customHeight="1"/>
    <row r="370" ht="39.950000000000003" customHeight="1"/>
    <row r="371" ht="39.950000000000003" customHeight="1"/>
    <row r="372" ht="39.950000000000003" customHeight="1"/>
    <row r="373" ht="39.950000000000003" customHeight="1"/>
    <row r="374" ht="39.950000000000003" customHeight="1"/>
    <row r="375" ht="39.950000000000003" customHeight="1"/>
    <row r="376" ht="39.950000000000003" customHeight="1"/>
    <row r="377" ht="39.950000000000003" customHeight="1"/>
    <row r="378" ht="39.950000000000003" customHeight="1"/>
    <row r="379" ht="39.950000000000003" customHeight="1"/>
    <row r="380" ht="39.950000000000003" customHeight="1"/>
    <row r="381" ht="39.950000000000003" customHeight="1"/>
    <row r="382" ht="39.950000000000003" customHeight="1"/>
    <row r="383" ht="39.950000000000003" customHeight="1"/>
    <row r="384" ht="39.950000000000003" customHeight="1"/>
    <row r="385" ht="39.950000000000003" customHeight="1"/>
    <row r="386" ht="39.950000000000003" customHeight="1"/>
    <row r="387" ht="39.950000000000003" customHeight="1"/>
    <row r="388" ht="39.950000000000003" customHeight="1"/>
    <row r="389" ht="39.950000000000003" customHeight="1"/>
    <row r="390" ht="39.950000000000003" customHeight="1"/>
    <row r="391" ht="39.950000000000003" customHeight="1"/>
    <row r="392" ht="39.950000000000003" customHeight="1"/>
    <row r="393" ht="39.950000000000003" customHeight="1"/>
    <row r="394" ht="39.950000000000003" customHeight="1"/>
    <row r="395" ht="39.950000000000003" customHeight="1"/>
    <row r="396" ht="39.950000000000003" customHeight="1"/>
    <row r="397" ht="39.950000000000003" customHeight="1"/>
    <row r="398" ht="39.950000000000003" customHeight="1"/>
    <row r="399" ht="39.950000000000003" customHeight="1"/>
    <row r="400" ht="39.950000000000003" customHeight="1"/>
    <row r="401" ht="39.950000000000003" customHeight="1"/>
    <row r="402" ht="39.950000000000003" customHeight="1"/>
    <row r="403" ht="39.950000000000003" customHeight="1"/>
    <row r="404" ht="39.950000000000003" customHeight="1"/>
    <row r="405" ht="39.950000000000003" customHeight="1"/>
    <row r="406" ht="39.950000000000003" customHeight="1"/>
    <row r="407" ht="39.950000000000003" customHeight="1"/>
    <row r="408" ht="39.950000000000003" customHeight="1"/>
    <row r="409" ht="39.950000000000003" customHeight="1"/>
    <row r="410" ht="39.950000000000003" customHeight="1"/>
    <row r="411" ht="39.950000000000003" customHeight="1"/>
    <row r="412" ht="39.950000000000003" customHeight="1"/>
    <row r="413" ht="39.950000000000003" customHeight="1"/>
    <row r="414" ht="39.950000000000003" customHeight="1"/>
    <row r="415" ht="39.950000000000003" customHeight="1"/>
    <row r="416" ht="39.950000000000003" customHeight="1"/>
    <row r="417" ht="39.950000000000003" customHeight="1"/>
    <row r="418" ht="39.950000000000003" customHeight="1"/>
    <row r="419" ht="39.950000000000003" customHeight="1"/>
    <row r="420" ht="39.950000000000003" customHeight="1"/>
    <row r="421" ht="39.950000000000003" customHeight="1"/>
    <row r="422" ht="39.950000000000003" customHeight="1"/>
    <row r="423" ht="39.950000000000003" customHeight="1"/>
    <row r="424" ht="39.950000000000003" customHeight="1"/>
    <row r="425" ht="39.950000000000003" customHeight="1"/>
    <row r="426" ht="39.950000000000003" customHeight="1"/>
    <row r="427" ht="39.950000000000003" customHeight="1"/>
    <row r="428" ht="39.950000000000003" customHeight="1"/>
    <row r="429" ht="39.950000000000003" customHeight="1"/>
    <row r="430" ht="39.950000000000003" customHeight="1"/>
    <row r="431" ht="39.950000000000003" customHeight="1"/>
    <row r="432" ht="39.950000000000003" customHeight="1"/>
    <row r="433" ht="39.950000000000003" customHeight="1"/>
    <row r="434" ht="39.950000000000003" customHeight="1"/>
    <row r="435" ht="39.950000000000003" customHeight="1"/>
    <row r="436" ht="39.950000000000003" customHeight="1"/>
    <row r="437" ht="39.950000000000003" customHeight="1"/>
    <row r="438" ht="39.950000000000003" customHeight="1"/>
    <row r="439" ht="39.950000000000003" customHeight="1"/>
    <row r="440" ht="39.950000000000003" customHeight="1"/>
    <row r="441" ht="39.950000000000003" customHeight="1"/>
    <row r="442" ht="39.950000000000003" customHeight="1"/>
    <row r="443" ht="39.950000000000003" customHeight="1"/>
    <row r="444" ht="39.950000000000003" customHeight="1"/>
    <row r="445" ht="39.950000000000003" customHeight="1"/>
    <row r="446" ht="39.950000000000003" customHeight="1"/>
    <row r="447" ht="39.950000000000003" customHeight="1"/>
    <row r="448" ht="39.950000000000003" customHeight="1"/>
    <row r="449" ht="39.950000000000003" customHeight="1"/>
    <row r="450" ht="39.950000000000003" customHeight="1"/>
    <row r="451" ht="39.950000000000003" customHeight="1"/>
    <row r="452" ht="39.950000000000003" customHeight="1"/>
    <row r="453" ht="39.950000000000003" customHeight="1"/>
    <row r="454" ht="39.950000000000003" customHeight="1"/>
    <row r="455" ht="39.950000000000003" customHeight="1"/>
    <row r="456" ht="39.950000000000003" customHeight="1"/>
    <row r="457" ht="39.950000000000003" customHeight="1"/>
    <row r="458" ht="39.950000000000003" customHeight="1"/>
    <row r="459" ht="39.950000000000003" customHeight="1"/>
    <row r="460" ht="39.950000000000003" customHeight="1"/>
    <row r="461" ht="39.950000000000003" customHeight="1"/>
    <row r="462" ht="39.950000000000003" customHeight="1"/>
    <row r="463" ht="39.950000000000003" customHeight="1"/>
    <row r="464" ht="39.950000000000003" customHeight="1"/>
    <row r="465" ht="39.950000000000003" customHeight="1"/>
    <row r="466" ht="39.950000000000003" customHeight="1"/>
    <row r="467" ht="39.950000000000003" customHeight="1"/>
    <row r="468" ht="39.950000000000003" customHeight="1"/>
    <row r="469" ht="39.950000000000003" customHeight="1"/>
    <row r="470" ht="39.950000000000003" customHeight="1"/>
    <row r="471" ht="39.950000000000003" customHeight="1"/>
    <row r="472" ht="39.950000000000003" customHeight="1"/>
    <row r="473" ht="39.950000000000003" customHeight="1"/>
    <row r="474" ht="39.950000000000003" customHeight="1"/>
    <row r="475" ht="39.950000000000003" customHeight="1"/>
    <row r="476" ht="39.950000000000003" customHeight="1"/>
    <row r="477" ht="39.950000000000003" customHeight="1"/>
    <row r="478" ht="39.950000000000003" customHeight="1"/>
    <row r="479" ht="39.950000000000003" customHeight="1"/>
    <row r="480" ht="39.950000000000003" customHeight="1"/>
    <row r="481" ht="39.950000000000003" customHeight="1"/>
    <row r="482" ht="39.950000000000003" customHeight="1"/>
    <row r="483" ht="39.950000000000003" customHeight="1"/>
    <row r="484" ht="39.950000000000003" customHeight="1"/>
    <row r="485" ht="39.950000000000003" customHeight="1"/>
    <row r="486" ht="39.950000000000003" customHeight="1"/>
    <row r="487" ht="39.950000000000003" customHeight="1"/>
    <row r="488" ht="39.950000000000003" customHeight="1"/>
    <row r="489" ht="39.950000000000003" customHeight="1"/>
    <row r="490" ht="39.950000000000003" customHeight="1"/>
    <row r="491" ht="39.950000000000003" customHeight="1"/>
    <row r="492" ht="39.950000000000003" customHeight="1"/>
    <row r="493" ht="39.950000000000003" customHeight="1"/>
    <row r="494" ht="39.950000000000003" customHeight="1"/>
    <row r="495" ht="39.950000000000003" customHeight="1"/>
    <row r="496" ht="39.950000000000003" customHeight="1"/>
    <row r="497" ht="39.950000000000003" customHeight="1"/>
    <row r="498" ht="39.950000000000003" customHeight="1"/>
    <row r="499" ht="39.950000000000003" customHeight="1"/>
    <row r="500" ht="39.950000000000003" customHeight="1"/>
    <row r="501" ht="39.950000000000003" customHeight="1"/>
    <row r="502" ht="39.950000000000003" customHeight="1"/>
    <row r="503" ht="39.950000000000003" customHeight="1"/>
    <row r="504" ht="39.950000000000003" customHeight="1"/>
    <row r="505" ht="39.950000000000003" customHeight="1"/>
    <row r="506" ht="39.950000000000003" customHeight="1"/>
    <row r="507" ht="39.950000000000003" customHeight="1"/>
    <row r="508" ht="39.950000000000003" customHeight="1"/>
    <row r="509" ht="39.950000000000003" customHeight="1"/>
    <row r="510" ht="39.950000000000003" customHeight="1"/>
    <row r="511" ht="39.950000000000003" customHeight="1"/>
    <row r="512" ht="39.950000000000003" customHeight="1"/>
    <row r="513" ht="39.950000000000003" customHeight="1"/>
    <row r="514" ht="39.950000000000003" customHeight="1"/>
    <row r="515" ht="39.950000000000003" customHeight="1"/>
    <row r="516" ht="39.950000000000003" customHeight="1"/>
    <row r="517" ht="39.950000000000003" customHeight="1"/>
    <row r="518" ht="39.950000000000003" customHeight="1"/>
    <row r="519" ht="39.950000000000003" customHeight="1"/>
    <row r="520" ht="39.950000000000003" customHeight="1"/>
    <row r="521" ht="39.950000000000003" customHeight="1"/>
    <row r="522" ht="39.950000000000003" customHeight="1"/>
    <row r="523" ht="39.950000000000003" customHeight="1"/>
    <row r="524" ht="39.950000000000003" customHeight="1"/>
    <row r="525" ht="39.950000000000003" customHeight="1"/>
    <row r="526" ht="39.950000000000003" customHeight="1"/>
    <row r="527" ht="39.950000000000003" customHeight="1"/>
    <row r="528" ht="39.950000000000003" customHeight="1"/>
    <row r="529" ht="39.950000000000003" customHeight="1"/>
    <row r="530" ht="39.950000000000003" customHeight="1"/>
    <row r="531" ht="39.950000000000003" customHeight="1"/>
    <row r="532" ht="39.950000000000003" customHeight="1"/>
    <row r="533" ht="39.950000000000003" customHeight="1"/>
    <row r="534" ht="39.950000000000003" customHeight="1"/>
    <row r="535" ht="39.950000000000003" customHeight="1"/>
    <row r="536" ht="39.950000000000003" customHeight="1"/>
    <row r="537" ht="39.950000000000003" customHeight="1"/>
    <row r="538" ht="39.950000000000003" customHeight="1"/>
    <row r="539" ht="39.950000000000003" customHeight="1"/>
    <row r="540" ht="39.950000000000003" customHeight="1"/>
    <row r="541" ht="39.950000000000003" customHeight="1"/>
    <row r="542" ht="39.950000000000003" customHeight="1"/>
    <row r="543" ht="39.950000000000003" customHeight="1"/>
    <row r="544" ht="39.950000000000003" customHeight="1"/>
    <row r="545" ht="39.950000000000003" customHeight="1"/>
    <row r="546" ht="39.950000000000003" customHeight="1"/>
    <row r="547" ht="39.950000000000003" customHeight="1"/>
    <row r="548" ht="39.950000000000003" customHeight="1"/>
    <row r="549" ht="39.950000000000003" customHeight="1"/>
    <row r="550" ht="39.950000000000003" customHeight="1"/>
    <row r="551" ht="39.950000000000003" customHeight="1"/>
    <row r="552" ht="39.950000000000003" customHeight="1"/>
    <row r="553" ht="39.950000000000003" customHeight="1"/>
    <row r="554" ht="39.950000000000003" customHeight="1"/>
    <row r="555" ht="39.950000000000003" customHeight="1"/>
    <row r="556" ht="39.950000000000003" customHeight="1"/>
    <row r="557" ht="39.950000000000003" customHeight="1"/>
    <row r="558" ht="39.950000000000003" customHeight="1"/>
    <row r="559" ht="39.950000000000003" customHeight="1"/>
    <row r="560" ht="39.950000000000003" customHeight="1"/>
    <row r="561" ht="39.950000000000003" customHeight="1"/>
    <row r="562" ht="39.950000000000003" customHeight="1"/>
    <row r="563" ht="39.950000000000003" customHeight="1"/>
    <row r="564" ht="39.950000000000003" customHeight="1"/>
    <row r="565" ht="39.950000000000003" customHeight="1"/>
    <row r="566" ht="39.950000000000003" customHeight="1"/>
    <row r="567" ht="39.950000000000003" customHeight="1"/>
    <row r="568" ht="39.950000000000003" customHeight="1"/>
    <row r="569" ht="39.950000000000003" customHeight="1"/>
    <row r="570" ht="39.950000000000003" customHeight="1"/>
    <row r="571" ht="39.950000000000003" customHeight="1"/>
    <row r="572" ht="39.950000000000003" customHeight="1"/>
    <row r="573" ht="39.950000000000003" customHeight="1"/>
    <row r="574" ht="39.950000000000003" customHeight="1"/>
    <row r="575" ht="39.950000000000003" customHeight="1"/>
    <row r="576" ht="39.950000000000003" customHeight="1"/>
    <row r="577" ht="39.950000000000003" customHeight="1"/>
    <row r="578" ht="39.950000000000003" customHeight="1"/>
    <row r="579" ht="39.950000000000003" customHeight="1"/>
    <row r="580" ht="39.950000000000003" customHeight="1"/>
    <row r="581" ht="39.950000000000003" customHeight="1"/>
    <row r="582" ht="39.950000000000003" customHeight="1"/>
    <row r="583" ht="39.950000000000003" customHeight="1"/>
    <row r="584" ht="39.950000000000003" customHeight="1"/>
    <row r="585" ht="39.950000000000003" customHeight="1"/>
    <row r="586" ht="39.950000000000003" customHeight="1"/>
    <row r="587" ht="39.950000000000003" customHeight="1"/>
    <row r="588" ht="39.950000000000003" customHeight="1"/>
    <row r="589" ht="39.950000000000003" customHeight="1"/>
    <row r="590" ht="39.950000000000003" customHeight="1"/>
    <row r="591" ht="39.950000000000003" customHeight="1"/>
    <row r="592" ht="39.950000000000003" customHeight="1"/>
    <row r="593" ht="39.950000000000003" customHeight="1"/>
    <row r="594" ht="39.950000000000003" customHeight="1"/>
    <row r="595" ht="39.950000000000003" customHeight="1"/>
    <row r="596" ht="39.950000000000003" customHeight="1"/>
    <row r="597" ht="39.950000000000003" customHeight="1"/>
    <row r="598" ht="39.950000000000003" customHeight="1"/>
    <row r="599" ht="39.950000000000003" customHeight="1"/>
    <row r="600" ht="39.950000000000003" customHeight="1"/>
    <row r="601" ht="39.950000000000003" customHeight="1"/>
    <row r="602" ht="39.950000000000003" customHeight="1"/>
    <row r="603" ht="39.950000000000003" customHeight="1"/>
    <row r="604" ht="39.950000000000003" customHeight="1"/>
    <row r="605" ht="39.950000000000003" customHeight="1"/>
    <row r="606" ht="39.950000000000003" customHeight="1"/>
    <row r="607" ht="39.950000000000003" customHeight="1"/>
    <row r="608" ht="39.950000000000003" customHeight="1"/>
    <row r="609" ht="39.950000000000003" customHeight="1"/>
    <row r="610" ht="39.950000000000003" customHeight="1"/>
    <row r="611" ht="39.950000000000003" customHeight="1"/>
    <row r="612" ht="39.950000000000003" customHeight="1"/>
    <row r="613" ht="39.950000000000003" customHeight="1"/>
    <row r="614" ht="39.950000000000003" customHeight="1"/>
    <row r="615" ht="39.950000000000003" customHeight="1"/>
    <row r="616" ht="39.950000000000003" customHeight="1"/>
    <row r="617" ht="39.950000000000003" customHeight="1"/>
    <row r="618" ht="39.950000000000003" customHeight="1"/>
    <row r="619" ht="39.950000000000003" customHeight="1"/>
    <row r="620" ht="39.950000000000003" customHeight="1"/>
    <row r="621" ht="39.950000000000003" customHeight="1"/>
    <row r="622" ht="39.950000000000003" customHeight="1"/>
    <row r="623" ht="39.950000000000003" customHeight="1"/>
    <row r="624" ht="39.950000000000003" customHeight="1"/>
    <row r="625" ht="39.950000000000003" customHeight="1"/>
    <row r="626" ht="39.950000000000003" customHeight="1"/>
    <row r="627" ht="39.950000000000003" customHeight="1"/>
    <row r="628" ht="39.950000000000003" customHeight="1"/>
    <row r="629" ht="39.950000000000003" customHeight="1"/>
    <row r="630" ht="39.950000000000003" customHeight="1"/>
    <row r="631" ht="39.950000000000003" customHeight="1"/>
    <row r="632" ht="39.950000000000003" customHeight="1"/>
    <row r="633" ht="39.950000000000003" customHeight="1"/>
    <row r="634" ht="39.950000000000003" customHeight="1"/>
    <row r="635" ht="39.950000000000003" customHeight="1"/>
    <row r="636" ht="39.950000000000003" customHeight="1"/>
    <row r="637" ht="39.950000000000003" customHeight="1"/>
    <row r="638" ht="39.950000000000003" customHeight="1"/>
    <row r="639" ht="39.950000000000003" customHeight="1"/>
    <row r="640" ht="39.950000000000003" customHeight="1"/>
    <row r="641" ht="39.950000000000003" customHeight="1"/>
    <row r="642" ht="39.950000000000003" customHeight="1"/>
    <row r="643" ht="39.950000000000003" customHeight="1"/>
    <row r="644" ht="39.950000000000003" customHeight="1"/>
    <row r="645" ht="39.950000000000003" customHeight="1"/>
    <row r="646" ht="39.950000000000003" customHeight="1"/>
    <row r="647" ht="39.950000000000003" customHeight="1"/>
    <row r="648" ht="39.950000000000003" customHeight="1"/>
    <row r="649" ht="39.950000000000003" customHeight="1"/>
  </sheetData>
  <mergeCells count="30">
    <mergeCell ref="A28:A30"/>
    <mergeCell ref="B28:B30"/>
    <mergeCell ref="AD1:AD2"/>
    <mergeCell ref="A2:L2"/>
    <mergeCell ref="A4:A13"/>
    <mergeCell ref="B4:B13"/>
    <mergeCell ref="A14:A18"/>
    <mergeCell ref="B14:B18"/>
    <mergeCell ref="AA1:AA2"/>
    <mergeCell ref="T1:T2"/>
    <mergeCell ref="A1:C1"/>
    <mergeCell ref="M1:M2"/>
    <mergeCell ref="N1:N2"/>
    <mergeCell ref="D1:I1"/>
    <mergeCell ref="J1:L1"/>
    <mergeCell ref="A21:A27"/>
    <mergeCell ref="B21:B27"/>
    <mergeCell ref="AB1:AB2"/>
    <mergeCell ref="AC1:AC2"/>
    <mergeCell ref="U1:U2"/>
    <mergeCell ref="V1:V2"/>
    <mergeCell ref="W1:W2"/>
    <mergeCell ref="X1:X2"/>
    <mergeCell ref="Y1:Y2"/>
    <mergeCell ref="Z1:Z2"/>
    <mergeCell ref="O1:O2"/>
    <mergeCell ref="P1:P2"/>
    <mergeCell ref="R1:R2"/>
    <mergeCell ref="S1:S2"/>
    <mergeCell ref="Q1:Q2"/>
  </mergeCells>
  <conditionalFormatting sqref="Q4:X30">
    <cfRule type="cellIs" dxfId="24" priority="4" stopIfTrue="1" operator="greaterThan">
      <formula>0</formula>
    </cfRule>
    <cfRule type="cellIs" dxfId="23" priority="5" stopIfTrue="1" operator="greaterThan">
      <formula>0</formula>
    </cfRule>
    <cfRule type="cellIs" dxfId="22" priority="6" stopIfTrue="1" operator="greaterThan">
      <formula>0</formula>
    </cfRule>
  </conditionalFormatting>
  <conditionalFormatting sqref="M4:P30">
    <cfRule type="cellIs" dxfId="21" priority="1" operator="greaterThan">
      <formula>0</formula>
    </cfRule>
    <cfRule type="cellIs" dxfId="20" priority="2" operator="greaterThan">
      <formula>0</formula>
    </cfRule>
    <cfRule type="cellIs" dxfId="19" priority="3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14</vt:i4>
      </vt:variant>
    </vt:vector>
  </HeadingPairs>
  <TitlesOfParts>
    <vt:vector size="14" baseType="lpstr">
      <vt:lpstr>REITORIA - SETIC</vt:lpstr>
      <vt:lpstr>ESAG</vt:lpstr>
      <vt:lpstr>CEART</vt:lpstr>
      <vt:lpstr>FAED</vt:lpstr>
      <vt:lpstr>CEAD</vt:lpstr>
      <vt:lpstr>CEFID</vt:lpstr>
      <vt:lpstr>CERES</vt:lpstr>
      <vt:lpstr>CEPLAN</vt:lpstr>
      <vt:lpstr>CCT</vt:lpstr>
      <vt:lpstr>CAV</vt:lpstr>
      <vt:lpstr>CEO</vt:lpstr>
      <vt:lpstr>CESFI</vt:lpstr>
      <vt:lpstr>CEAVI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PAULO EDISON DE LIMA</cp:lastModifiedBy>
  <cp:lastPrinted>2018-01-24T18:18:49Z</cp:lastPrinted>
  <dcterms:created xsi:type="dcterms:W3CDTF">2010-06-19T20:43:11Z</dcterms:created>
  <dcterms:modified xsi:type="dcterms:W3CDTF">2022-09-12T21:02:22Z</dcterms:modified>
</cp:coreProperties>
</file>